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石倉協倉庫協会ＨＰ掲載帳票　2020.12～\"/>
    </mc:Choice>
  </mc:AlternateContent>
  <xr:revisionPtr revIDLastSave="0" documentId="13_ncr:1_{E5C56CE8-0B2B-4BC9-A4A4-DFA92866CD2E}" xr6:coauthVersionLast="45" xr6:coauthVersionMax="45" xr10:uidLastSave="{00000000-0000-0000-0000-000000000000}"/>
  <bookViews>
    <workbookView xWindow="-120" yWindow="-120" windowWidth="20730" windowHeight="1116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8" i="1" l="1"/>
  <c r="G108" i="1"/>
  <c r="F108" i="1"/>
  <c r="E108" i="1"/>
  <c r="J109" i="1"/>
  <c r="I109" i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H110" i="1"/>
  <c r="G110" i="1"/>
  <c r="F110" i="1"/>
  <c r="E110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<sst xmlns="http://schemas.openxmlformats.org/spreadsheetml/2006/main" count="385" uniqueCount="88">
  <si>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</si>
  <si>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</si>
  <si>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</si>
  <si>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</si>
  <si>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</si>
  <si>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</si>
  <si>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</si>
  <si>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</si>
  <si>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</si>
  <si>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</si>
  <si>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</si>
  <si>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</si>
  <si>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</si>
  <si>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</si>
  <si>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</si>
  <si>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</si>
  <si>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</si>
  <si>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</si>
  <si>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</si>
  <si>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</si>
  <si>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</si>
  <si>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</si>
  <si>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</si>
  <si>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</si>
  <si>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</si>
  <si>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</si>
  <si>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</si>
  <si>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</si>
  <si>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</si>
  <si>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</si>
  <si>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</si>
  <si>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</si>
  <si>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</si>
  <si>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</si>
  <si>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</si>
  <si>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</si>
  <si>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</si>
  <si>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</si>
  <si>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</si>
  <si>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</si>
  <si>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</si>
  <si>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</si>
  <si>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</si>
  <si>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</si>
  <si>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</si>
  <si>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</si>
  <si>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</si>
  <si>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</si>
  <si>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</si>
  <si>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</si>
  <si>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</si>
  <si>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</si>
  <si>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</si>
  <si>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</si>
  <si>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</si>
  <si>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</si>
  <si>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</si>
  <si>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</si>
  <si>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</si>
  <si>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</si>
  <si>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</si>
  <si>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</si>
  <si>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</si>
  <si>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</si>
  <si>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</si>
  <si>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</si>
  <si>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</si>
  <si>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</si>
  <si>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</si>
  <si>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</si>
  <si>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</si>
  <si>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</si>
  <si>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</si>
  <si>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</si>
  <si>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</si>
  <si>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</si>
  <si>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</si>
  <si>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</si>
  <si>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</si>
  <si>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</si>
  <si>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</si>
  <si>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</si>
  <si>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</si>
  <si>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</si>
  <si>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</si>
  <si>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</si>
  <si>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</si>
  <si>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３年　12月分</t>
    <rPh sb="0" eb="2">
      <t>レイワ</t>
    </rPh>
    <rPh sb="4" eb="5">
      <t>ネン</t>
    </rPh>
    <rPh sb="8" eb="9">
      <t>ツキ</t>
    </rPh>
    <rPh sb="9" eb="10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</si>
</sst>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4" fillId="0" borderId="40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0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38" fontId="5" fillId="0" borderId="58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89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90" xfId="0" applyFont="1" applyBorder="1" applyAlignment="1">
      <alignment shrinkToFit="1"/>
    </xf>
    <xf numFmtId="0" fontId="5" fillId="0" borderId="82" xfId="0" applyFont="1" applyBorder="1" applyAlignment="1">
      <alignment horizontal="left" shrinkToFit="1"/>
    </xf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J108" sqref="J108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5" t="s">
        <v>2</v>
      </c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9" t="s">
        <v>87</v>
      </c>
      <c r="B4" s="190"/>
      <c r="C4" s="2"/>
      <c r="D4" s="2"/>
      <c r="E4" s="2"/>
      <c r="F4" s="2"/>
      <c r="G4" s="2"/>
      <c r="H4" s="191" t="s">
        <v>3</v>
      </c>
      <c r="I4" s="191"/>
      <c r="J4" s="191"/>
      <c r="K4" s="2"/>
      <c r="L4" s="192"/>
      <c r="M4" s="193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7" t="s">
        <v>8</v>
      </c>
      <c r="D7" s="198"/>
      <c r="E7" s="199" t="s">
        <v>9</v>
      </c>
      <c r="F7" s="200"/>
      <c r="G7" s="198" t="s">
        <v>10</v>
      </c>
      <c r="H7" s="198"/>
      <c r="I7" s="199" t="s">
        <v>11</v>
      </c>
      <c r="J7" s="201"/>
      <c r="K7" s="2"/>
      <c r="L7" s="8"/>
      <c r="M7" s="9"/>
      <c r="N7" s="194"/>
      <c r="O7" s="194"/>
      <c r="P7" s="194"/>
      <c r="Q7" s="194"/>
      <c r="R7" s="194"/>
      <c r="S7" s="194"/>
      <c r="T7" s="194"/>
      <c r="U7" s="194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195" t="s">
        <v>14</v>
      </c>
      <c r="B9" s="196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194"/>
      <c r="M9" s="194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f>+C68+N68+C127+N127</f>
        <v>2452</v>
      </c>
      <c r="D10" s="81">
        <f t="shared" ref="D10:H10" si="0">+D68+O68+D127+O127</f>
        <v>771914</v>
      </c>
      <c r="E10" s="82">
        <f t="shared" si="0"/>
        <v>150</v>
      </c>
      <c r="F10" s="83">
        <f t="shared" si="0"/>
        <v>49866</v>
      </c>
      <c r="G10" s="80">
        <f t="shared" si="0"/>
        <v>657</v>
      </c>
      <c r="H10" s="84">
        <f t="shared" si="0"/>
        <v>181355</v>
      </c>
      <c r="I10" s="80">
        <f>+C10+E10-G10</f>
        <v>1945</v>
      </c>
      <c r="J10" s="154">
        <f>+D10+F10-H10</f>
        <v>640425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ref="C11:H11" si="1">+C69+N69+C128+N128</f>
        <v>1000</v>
      </c>
      <c r="D11" s="88">
        <f t="shared" si="1"/>
        <v>28355</v>
      </c>
      <c r="E11" s="89">
        <f t="shared" si="1"/>
        <v>1012</v>
      </c>
      <c r="F11" s="90">
        <f t="shared" si="1"/>
        <v>49679</v>
      </c>
      <c r="G11" s="91">
        <f t="shared" si="1"/>
        <v>923</v>
      </c>
      <c r="H11" s="90">
        <f t="shared" si="1"/>
        <v>44873</v>
      </c>
      <c r="I11" s="91">
        <f t="shared" ref="I11:J49" si="2">+C11+E11-G11</f>
        <v>1089</v>
      </c>
      <c r="J11" s="155">
        <f t="shared" si="2"/>
        <v>33161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ref="C12:H12" si="3">+C70+N70+C129+N129</f>
        <v>0</v>
      </c>
      <c r="D12" s="88">
        <f t="shared" si="3"/>
        <v>0</v>
      </c>
      <c r="E12" s="89">
        <f t="shared" si="3"/>
        <v>0</v>
      </c>
      <c r="F12" s="90">
        <f t="shared" si="3"/>
        <v>0</v>
      </c>
      <c r="G12" s="87">
        <f t="shared" si="3"/>
        <v>0</v>
      </c>
      <c r="H12" s="90">
        <f t="shared" si="3"/>
        <v>0</v>
      </c>
      <c r="I12" s="91">
        <f t="shared" si="2"/>
        <v>0</v>
      </c>
      <c r="J12" s="155">
        <f t="shared" si="2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ref="C13:H13" si="4">+C71+N71+C130+N130</f>
        <v>137</v>
      </c>
      <c r="D13" s="88">
        <f t="shared" si="4"/>
        <v>22364</v>
      </c>
      <c r="E13" s="89">
        <f t="shared" si="4"/>
        <v>144</v>
      </c>
      <c r="F13" s="90">
        <f t="shared" si="4"/>
        <v>21320</v>
      </c>
      <c r="G13" s="87">
        <f t="shared" si="4"/>
        <v>66</v>
      </c>
      <c r="H13" s="90">
        <f t="shared" si="4"/>
        <v>13204</v>
      </c>
      <c r="I13" s="91">
        <f t="shared" si="2"/>
        <v>215</v>
      </c>
      <c r="J13" s="155">
        <f t="shared" si="2"/>
        <v>30480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ref="C14:H14" si="5">+C72+N72+C131+N131</f>
        <v>0</v>
      </c>
      <c r="D14" s="88">
        <f t="shared" si="5"/>
        <v>0</v>
      </c>
      <c r="E14" s="89">
        <f t="shared" si="5"/>
        <v>0</v>
      </c>
      <c r="F14" s="90">
        <f t="shared" si="5"/>
        <v>0</v>
      </c>
      <c r="G14" s="87">
        <f t="shared" si="5"/>
        <v>0</v>
      </c>
      <c r="H14" s="90">
        <f t="shared" si="5"/>
        <v>0</v>
      </c>
      <c r="I14" s="91">
        <f t="shared" si="2"/>
        <v>0</v>
      </c>
      <c r="J14" s="155">
        <f t="shared" si="2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ref="C15:H15" si="6">+C73+N73+C132+N132</f>
        <v>0</v>
      </c>
      <c r="D15" s="88">
        <f t="shared" si="6"/>
        <v>0</v>
      </c>
      <c r="E15" s="89">
        <f t="shared" si="6"/>
        <v>0</v>
      </c>
      <c r="F15" s="90">
        <f t="shared" si="6"/>
        <v>0</v>
      </c>
      <c r="G15" s="87">
        <f t="shared" si="6"/>
        <v>0</v>
      </c>
      <c r="H15" s="90">
        <f t="shared" si="6"/>
        <v>0</v>
      </c>
      <c r="I15" s="91">
        <f t="shared" si="2"/>
        <v>0</v>
      </c>
      <c r="J15" s="155">
        <f t="shared" si="2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ref="C16:H16" si="7">+C74+N74+C133+N133</f>
        <v>27</v>
      </c>
      <c r="D16" s="88">
        <f t="shared" si="7"/>
        <v>6106</v>
      </c>
      <c r="E16" s="89">
        <f t="shared" si="7"/>
        <v>0</v>
      </c>
      <c r="F16" s="90">
        <f t="shared" si="7"/>
        <v>0</v>
      </c>
      <c r="G16" s="87">
        <f t="shared" si="7"/>
        <v>15</v>
      </c>
      <c r="H16" s="90">
        <f t="shared" si="7"/>
        <v>3467</v>
      </c>
      <c r="I16" s="91">
        <f t="shared" si="2"/>
        <v>12</v>
      </c>
      <c r="J16" s="155">
        <f t="shared" si="2"/>
        <v>2639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ref="C17:H17" si="8">+C75+N75+C134+N134</f>
        <v>0</v>
      </c>
      <c r="D17" s="88">
        <f t="shared" si="8"/>
        <v>0</v>
      </c>
      <c r="E17" s="89">
        <f t="shared" si="8"/>
        <v>0</v>
      </c>
      <c r="F17" s="90">
        <f t="shared" si="8"/>
        <v>0</v>
      </c>
      <c r="G17" s="87">
        <f t="shared" si="8"/>
        <v>0</v>
      </c>
      <c r="H17" s="90">
        <f t="shared" si="8"/>
        <v>0</v>
      </c>
      <c r="I17" s="91">
        <f t="shared" si="2"/>
        <v>0</v>
      </c>
      <c r="J17" s="155">
        <f t="shared" si="2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ref="C18:H18" si="9">+C76+N76+C135+N135</f>
        <v>0</v>
      </c>
      <c r="D18" s="88">
        <f t="shared" si="9"/>
        <v>0</v>
      </c>
      <c r="E18" s="89">
        <f t="shared" si="9"/>
        <v>0</v>
      </c>
      <c r="F18" s="90">
        <f t="shared" si="9"/>
        <v>0</v>
      </c>
      <c r="G18" s="87">
        <f t="shared" si="9"/>
        <v>0</v>
      </c>
      <c r="H18" s="90">
        <f t="shared" si="9"/>
        <v>0</v>
      </c>
      <c r="I18" s="91">
        <f t="shared" si="2"/>
        <v>0</v>
      </c>
      <c r="J18" s="155">
        <f t="shared" si="2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ref="C19:H19" si="10">+C77+N77+C136+N136</f>
        <v>0</v>
      </c>
      <c r="D19" s="88">
        <f t="shared" si="10"/>
        <v>0</v>
      </c>
      <c r="E19" s="89">
        <f t="shared" si="10"/>
        <v>0</v>
      </c>
      <c r="F19" s="90">
        <f t="shared" si="10"/>
        <v>0</v>
      </c>
      <c r="G19" s="87">
        <f t="shared" si="10"/>
        <v>0</v>
      </c>
      <c r="H19" s="90">
        <f t="shared" si="10"/>
        <v>0</v>
      </c>
      <c r="I19" s="91">
        <f t="shared" si="2"/>
        <v>0</v>
      </c>
      <c r="J19" s="155">
        <f t="shared" si="2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ref="C20:H20" si="11">+C78+N78+C137+N137</f>
        <v>0</v>
      </c>
      <c r="D20" s="88">
        <f t="shared" si="11"/>
        <v>0</v>
      </c>
      <c r="E20" s="89">
        <f t="shared" si="11"/>
        <v>0</v>
      </c>
      <c r="F20" s="90">
        <f t="shared" si="11"/>
        <v>0</v>
      </c>
      <c r="G20" s="87">
        <f t="shared" si="11"/>
        <v>0</v>
      </c>
      <c r="H20" s="90">
        <f t="shared" si="11"/>
        <v>0</v>
      </c>
      <c r="I20" s="91">
        <f t="shared" si="2"/>
        <v>0</v>
      </c>
      <c r="J20" s="155">
        <f t="shared" si="2"/>
        <v>0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ref="C21:H21" si="12">+C79+N79+C138+N138</f>
        <v>0</v>
      </c>
      <c r="D21" s="88">
        <f t="shared" si="12"/>
        <v>0</v>
      </c>
      <c r="E21" s="89">
        <f t="shared" si="12"/>
        <v>0</v>
      </c>
      <c r="F21" s="90">
        <f t="shared" si="12"/>
        <v>0</v>
      </c>
      <c r="G21" s="87">
        <f t="shared" si="12"/>
        <v>0</v>
      </c>
      <c r="H21" s="90">
        <f t="shared" si="12"/>
        <v>0</v>
      </c>
      <c r="I21" s="91">
        <f t="shared" si="2"/>
        <v>0</v>
      </c>
      <c r="J21" s="155">
        <f t="shared" si="2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ref="C22:H22" si="13">+C80+N80+C139+N139</f>
        <v>921</v>
      </c>
      <c r="D22" s="88">
        <f t="shared" si="13"/>
        <v>412181</v>
      </c>
      <c r="E22" s="89">
        <f t="shared" si="13"/>
        <v>874</v>
      </c>
      <c r="F22" s="90">
        <f t="shared" si="13"/>
        <v>284667</v>
      </c>
      <c r="G22" s="87">
        <f t="shared" si="13"/>
        <v>819</v>
      </c>
      <c r="H22" s="90">
        <f t="shared" si="13"/>
        <v>259130</v>
      </c>
      <c r="I22" s="91">
        <f t="shared" si="2"/>
        <v>976</v>
      </c>
      <c r="J22" s="155">
        <f t="shared" si="2"/>
        <v>437718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ref="C23:H23" si="14">+C81+N81+C140+N140</f>
        <v>20</v>
      </c>
      <c r="D23" s="88">
        <f t="shared" si="14"/>
        <v>3600</v>
      </c>
      <c r="E23" s="89">
        <f t="shared" si="14"/>
        <v>30</v>
      </c>
      <c r="F23" s="90">
        <f t="shared" si="14"/>
        <v>5400</v>
      </c>
      <c r="G23" s="87">
        <f t="shared" si="14"/>
        <v>30</v>
      </c>
      <c r="H23" s="90">
        <f t="shared" si="14"/>
        <v>5400</v>
      </c>
      <c r="I23" s="91">
        <f t="shared" si="2"/>
        <v>20</v>
      </c>
      <c r="J23" s="155">
        <f t="shared" si="2"/>
        <v>3600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ref="C24:H24" si="15">+C82+N82+C141+N141</f>
        <v>904</v>
      </c>
      <c r="D24" s="88">
        <f t="shared" si="15"/>
        <v>172589</v>
      </c>
      <c r="E24" s="89">
        <f t="shared" si="15"/>
        <v>1384</v>
      </c>
      <c r="F24" s="90">
        <f t="shared" si="15"/>
        <v>108278</v>
      </c>
      <c r="G24" s="87">
        <f t="shared" si="15"/>
        <v>1274</v>
      </c>
      <c r="H24" s="90">
        <f t="shared" si="15"/>
        <v>108261</v>
      </c>
      <c r="I24" s="91">
        <f t="shared" si="2"/>
        <v>1014</v>
      </c>
      <c r="J24" s="155">
        <f t="shared" si="2"/>
        <v>172606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ref="C25:H25" si="16">+C83+N83+C142+N142</f>
        <v>474</v>
      </c>
      <c r="D25" s="88">
        <f t="shared" si="16"/>
        <v>676648</v>
      </c>
      <c r="E25" s="89">
        <f t="shared" si="16"/>
        <v>1851</v>
      </c>
      <c r="F25" s="90">
        <f t="shared" si="16"/>
        <v>7878069</v>
      </c>
      <c r="G25" s="87">
        <f t="shared" si="16"/>
        <v>1656</v>
      </c>
      <c r="H25" s="90">
        <f t="shared" si="16"/>
        <v>6821997</v>
      </c>
      <c r="I25" s="91">
        <f t="shared" si="2"/>
        <v>669</v>
      </c>
      <c r="J25" s="155">
        <f t="shared" si="2"/>
        <v>1732720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ref="C26:H26" si="17">+C84+N84+C143+N143</f>
        <v>613</v>
      </c>
      <c r="D26" s="88">
        <f t="shared" si="17"/>
        <v>199371</v>
      </c>
      <c r="E26" s="89">
        <f t="shared" si="17"/>
        <v>494</v>
      </c>
      <c r="F26" s="90">
        <f t="shared" si="17"/>
        <v>308059</v>
      </c>
      <c r="G26" s="87">
        <f t="shared" si="17"/>
        <v>461</v>
      </c>
      <c r="H26" s="90">
        <f t="shared" si="17"/>
        <v>278747</v>
      </c>
      <c r="I26" s="91">
        <f t="shared" si="2"/>
        <v>646</v>
      </c>
      <c r="J26" s="155">
        <f t="shared" si="2"/>
        <v>228683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ref="C27:H27" si="18">+C85+N85+C144+N144</f>
        <v>221</v>
      </c>
      <c r="D27" s="88">
        <f t="shared" si="18"/>
        <v>169555</v>
      </c>
      <c r="E27" s="89">
        <f t="shared" si="18"/>
        <v>81</v>
      </c>
      <c r="F27" s="90">
        <f t="shared" si="18"/>
        <v>61845</v>
      </c>
      <c r="G27" s="87">
        <f t="shared" si="18"/>
        <v>88</v>
      </c>
      <c r="H27" s="90">
        <f t="shared" si="18"/>
        <v>62095</v>
      </c>
      <c r="I27" s="91">
        <f t="shared" si="2"/>
        <v>214</v>
      </c>
      <c r="J27" s="155">
        <f t="shared" si="2"/>
        <v>169305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ref="C28:H28" si="19">+C86+N86+C145+N145</f>
        <v>2197</v>
      </c>
      <c r="D28" s="88">
        <f t="shared" si="19"/>
        <v>2591966</v>
      </c>
      <c r="E28" s="89">
        <f t="shared" si="19"/>
        <v>1487</v>
      </c>
      <c r="F28" s="90">
        <f t="shared" si="19"/>
        <v>2843665</v>
      </c>
      <c r="G28" s="87">
        <f t="shared" si="19"/>
        <v>1100</v>
      </c>
      <c r="H28" s="90">
        <f t="shared" si="19"/>
        <v>2404095</v>
      </c>
      <c r="I28" s="91">
        <f t="shared" si="2"/>
        <v>2584</v>
      </c>
      <c r="J28" s="155">
        <f t="shared" si="2"/>
        <v>3031536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ref="C29:H29" si="20">+C87+N87+C146+N146</f>
        <v>259</v>
      </c>
      <c r="D29" s="88">
        <f t="shared" si="20"/>
        <v>36006</v>
      </c>
      <c r="E29" s="89">
        <f t="shared" si="20"/>
        <v>28</v>
      </c>
      <c r="F29" s="90">
        <f t="shared" si="20"/>
        <v>16840</v>
      </c>
      <c r="G29" s="87">
        <f t="shared" si="20"/>
        <v>34</v>
      </c>
      <c r="H29" s="90">
        <f t="shared" si="20"/>
        <v>16800</v>
      </c>
      <c r="I29" s="91">
        <f t="shared" si="2"/>
        <v>253</v>
      </c>
      <c r="J29" s="155">
        <f t="shared" si="2"/>
        <v>36046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ref="C30:H30" si="21">+C88+N88+C147+N147</f>
        <v>350</v>
      </c>
      <c r="D30" s="88">
        <f t="shared" si="21"/>
        <v>132813</v>
      </c>
      <c r="E30" s="89">
        <f t="shared" si="21"/>
        <v>481</v>
      </c>
      <c r="F30" s="90">
        <f t="shared" si="21"/>
        <v>203159</v>
      </c>
      <c r="G30" s="87">
        <f t="shared" si="21"/>
        <v>503</v>
      </c>
      <c r="H30" s="90">
        <f t="shared" si="21"/>
        <v>209995</v>
      </c>
      <c r="I30" s="91">
        <f t="shared" si="2"/>
        <v>328</v>
      </c>
      <c r="J30" s="155">
        <f t="shared" si="2"/>
        <v>125977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ref="C31:H31" si="22">+C89+N89+C148+N148</f>
        <v>5752</v>
      </c>
      <c r="D31" s="88">
        <f t="shared" si="22"/>
        <v>507310</v>
      </c>
      <c r="E31" s="89">
        <f t="shared" si="22"/>
        <v>1785</v>
      </c>
      <c r="F31" s="90">
        <f t="shared" si="22"/>
        <v>11566</v>
      </c>
      <c r="G31" s="87">
        <f t="shared" si="22"/>
        <v>2248</v>
      </c>
      <c r="H31" s="90">
        <f t="shared" si="22"/>
        <v>195972</v>
      </c>
      <c r="I31" s="91">
        <f t="shared" si="2"/>
        <v>5289</v>
      </c>
      <c r="J31" s="155">
        <f t="shared" si="2"/>
        <v>322904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ref="C32:H32" si="23">+C90+N90+C149+N149</f>
        <v>299</v>
      </c>
      <c r="D32" s="88">
        <f t="shared" si="23"/>
        <v>215507</v>
      </c>
      <c r="E32" s="89">
        <f t="shared" si="23"/>
        <v>58</v>
      </c>
      <c r="F32" s="90">
        <f t="shared" si="23"/>
        <v>85556</v>
      </c>
      <c r="G32" s="87">
        <f t="shared" si="23"/>
        <v>47</v>
      </c>
      <c r="H32" s="90">
        <f t="shared" si="23"/>
        <v>45169</v>
      </c>
      <c r="I32" s="91">
        <f t="shared" si="2"/>
        <v>310</v>
      </c>
      <c r="J32" s="155">
        <f t="shared" si="2"/>
        <v>255894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ref="C33:H33" si="24">+C91+N91+C150+N150</f>
        <v>4369</v>
      </c>
      <c r="D33" s="88">
        <f t="shared" si="24"/>
        <v>245226</v>
      </c>
      <c r="E33" s="89">
        <f t="shared" si="24"/>
        <v>3070</v>
      </c>
      <c r="F33" s="90">
        <f t="shared" si="24"/>
        <v>173197</v>
      </c>
      <c r="G33" s="87">
        <f t="shared" si="24"/>
        <v>2368</v>
      </c>
      <c r="H33" s="90">
        <f t="shared" si="24"/>
        <v>108078</v>
      </c>
      <c r="I33" s="91">
        <f t="shared" si="2"/>
        <v>5071</v>
      </c>
      <c r="J33" s="155">
        <f t="shared" si="2"/>
        <v>310345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ref="C34:H34" si="25">+C92+N92+C151+N151</f>
        <v>6559</v>
      </c>
      <c r="D34" s="88">
        <f t="shared" si="25"/>
        <v>2007530</v>
      </c>
      <c r="E34" s="89">
        <f t="shared" si="25"/>
        <v>4717</v>
      </c>
      <c r="F34" s="90">
        <f t="shared" si="25"/>
        <v>1055896</v>
      </c>
      <c r="G34" s="87">
        <f t="shared" si="25"/>
        <v>5697</v>
      </c>
      <c r="H34" s="90">
        <f t="shared" si="25"/>
        <v>1342418</v>
      </c>
      <c r="I34" s="91">
        <f t="shared" si="2"/>
        <v>5579</v>
      </c>
      <c r="J34" s="155">
        <f t="shared" si="2"/>
        <v>1721008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ref="C35:H35" si="26">+C93+N93+C152+N152</f>
        <v>4671</v>
      </c>
      <c r="D35" s="88">
        <f t="shared" si="26"/>
        <v>1259895</v>
      </c>
      <c r="E35" s="93">
        <f t="shared" si="26"/>
        <v>5348</v>
      </c>
      <c r="F35" s="90">
        <f t="shared" si="26"/>
        <v>1842842</v>
      </c>
      <c r="G35" s="87">
        <f t="shared" si="26"/>
        <v>5505</v>
      </c>
      <c r="H35" s="90">
        <f t="shared" si="26"/>
        <v>1880481</v>
      </c>
      <c r="I35" s="91">
        <f t="shared" si="2"/>
        <v>4514</v>
      </c>
      <c r="J35" s="155">
        <f t="shared" si="2"/>
        <v>1222256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ref="C36:H36" si="27">+C94+N94+C153+N153</f>
        <v>45510</v>
      </c>
      <c r="D36" s="88">
        <f t="shared" si="27"/>
        <v>6652045</v>
      </c>
      <c r="E36" s="89">
        <f t="shared" si="27"/>
        <v>20145</v>
      </c>
      <c r="F36" s="90">
        <f t="shared" si="27"/>
        <v>3066761</v>
      </c>
      <c r="G36" s="87">
        <f t="shared" si="27"/>
        <v>20367</v>
      </c>
      <c r="H36" s="90">
        <f t="shared" si="27"/>
        <v>3270262</v>
      </c>
      <c r="I36" s="91">
        <f t="shared" si="2"/>
        <v>45288</v>
      </c>
      <c r="J36" s="155">
        <f t="shared" si="2"/>
        <v>6448544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ref="C37:H37" si="28">+C95+N95+C154+N154</f>
        <v>19</v>
      </c>
      <c r="D37" s="88">
        <f t="shared" si="28"/>
        <v>6394</v>
      </c>
      <c r="E37" s="89">
        <f t="shared" si="28"/>
        <v>48</v>
      </c>
      <c r="F37" s="90">
        <f t="shared" si="28"/>
        <v>19046</v>
      </c>
      <c r="G37" s="87">
        <f t="shared" si="28"/>
        <v>44</v>
      </c>
      <c r="H37" s="90">
        <f t="shared" si="28"/>
        <v>18874</v>
      </c>
      <c r="I37" s="91">
        <f t="shared" si="2"/>
        <v>23</v>
      </c>
      <c r="J37" s="155">
        <f t="shared" si="2"/>
        <v>6566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ref="C38:H38" si="29">+C96+N96+C155+N155</f>
        <v>12944</v>
      </c>
      <c r="D38" s="88">
        <f t="shared" si="29"/>
        <v>3450238</v>
      </c>
      <c r="E38" s="89">
        <f t="shared" si="29"/>
        <v>6997</v>
      </c>
      <c r="F38" s="90">
        <f t="shared" si="29"/>
        <v>2039264</v>
      </c>
      <c r="G38" s="87">
        <f t="shared" si="29"/>
        <v>7342</v>
      </c>
      <c r="H38" s="90">
        <f t="shared" si="29"/>
        <v>2109506</v>
      </c>
      <c r="I38" s="91">
        <f t="shared" si="2"/>
        <v>12599</v>
      </c>
      <c r="J38" s="155">
        <f t="shared" si="2"/>
        <v>3379996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ref="C39:H39" si="30">+C97+N97+C156+N156</f>
        <v>150</v>
      </c>
      <c r="D39" s="88">
        <f t="shared" si="30"/>
        <v>147893</v>
      </c>
      <c r="E39" s="89">
        <f t="shared" si="30"/>
        <v>114</v>
      </c>
      <c r="F39" s="94">
        <f t="shared" si="30"/>
        <v>237965</v>
      </c>
      <c r="G39" s="87">
        <f t="shared" si="30"/>
        <v>124</v>
      </c>
      <c r="H39" s="90">
        <f t="shared" si="30"/>
        <v>225233</v>
      </c>
      <c r="I39" s="91">
        <f t="shared" si="2"/>
        <v>140</v>
      </c>
      <c r="J39" s="155">
        <f t="shared" si="2"/>
        <v>160625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ref="C40:H40" si="31">+C98+N98+C157+N157</f>
        <v>42</v>
      </c>
      <c r="D40" s="88">
        <f t="shared" si="31"/>
        <v>3305</v>
      </c>
      <c r="E40" s="89">
        <f t="shared" si="31"/>
        <v>23</v>
      </c>
      <c r="F40" s="90">
        <f t="shared" si="31"/>
        <v>1656</v>
      </c>
      <c r="G40" s="87">
        <f t="shared" si="31"/>
        <v>28</v>
      </c>
      <c r="H40" s="90">
        <f t="shared" si="31"/>
        <v>2068</v>
      </c>
      <c r="I40" s="91">
        <f t="shared" si="2"/>
        <v>37</v>
      </c>
      <c r="J40" s="155">
        <f t="shared" si="2"/>
        <v>2893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ref="C41:H41" si="32">+C99+N99+C158+N158</f>
        <v>32</v>
      </c>
      <c r="D41" s="88">
        <f t="shared" si="32"/>
        <v>4310</v>
      </c>
      <c r="E41" s="89">
        <f t="shared" si="32"/>
        <v>80</v>
      </c>
      <c r="F41" s="90">
        <f t="shared" si="32"/>
        <v>10605</v>
      </c>
      <c r="G41" s="87">
        <f t="shared" si="32"/>
        <v>62</v>
      </c>
      <c r="H41" s="90">
        <f t="shared" si="32"/>
        <v>8350</v>
      </c>
      <c r="I41" s="91">
        <f t="shared" si="2"/>
        <v>50</v>
      </c>
      <c r="J41" s="155">
        <f t="shared" si="2"/>
        <v>6565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ref="C42:H42" si="33">+C100+N100+C159+N159</f>
        <v>26575</v>
      </c>
      <c r="D42" s="88">
        <f t="shared" si="33"/>
        <v>2219392</v>
      </c>
      <c r="E42" s="89">
        <f t="shared" si="33"/>
        <v>28920</v>
      </c>
      <c r="F42" s="90">
        <f t="shared" si="33"/>
        <v>10230692</v>
      </c>
      <c r="G42" s="87">
        <f t="shared" si="33"/>
        <v>29010</v>
      </c>
      <c r="H42" s="90">
        <f t="shared" si="33"/>
        <v>10190094</v>
      </c>
      <c r="I42" s="95">
        <f t="shared" si="2"/>
        <v>26485</v>
      </c>
      <c r="J42" s="155">
        <f t="shared" si="2"/>
        <v>2259990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ref="C43:H43" si="34">+C101+N101+C160+N160</f>
        <v>5773</v>
      </c>
      <c r="D43" s="88">
        <f t="shared" si="34"/>
        <v>522213</v>
      </c>
      <c r="E43" s="89">
        <f t="shared" si="34"/>
        <v>28603</v>
      </c>
      <c r="F43" s="90">
        <f t="shared" si="34"/>
        <v>1930447</v>
      </c>
      <c r="G43" s="87">
        <f t="shared" si="34"/>
        <v>28843</v>
      </c>
      <c r="H43" s="90">
        <f t="shared" si="34"/>
        <v>2007617</v>
      </c>
      <c r="I43" s="87">
        <f t="shared" si="2"/>
        <v>5533</v>
      </c>
      <c r="J43" s="155">
        <f t="shared" si="2"/>
        <v>445043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ref="C44:H44" si="35">+C102+N102+C161+N161</f>
        <v>94</v>
      </c>
      <c r="D44" s="88">
        <f t="shared" si="35"/>
        <v>72547</v>
      </c>
      <c r="E44" s="89">
        <f t="shared" si="35"/>
        <v>4</v>
      </c>
      <c r="F44" s="90">
        <f t="shared" si="35"/>
        <v>1661</v>
      </c>
      <c r="G44" s="87">
        <f t="shared" si="35"/>
        <v>28</v>
      </c>
      <c r="H44" s="90">
        <f t="shared" si="35"/>
        <v>6095</v>
      </c>
      <c r="I44" s="87">
        <f t="shared" si="2"/>
        <v>70</v>
      </c>
      <c r="J44" s="155">
        <f t="shared" si="2"/>
        <v>68113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ref="C45:H45" si="36">+C103+N103+C162+N162</f>
        <v>550</v>
      </c>
      <c r="D45" s="88">
        <f t="shared" si="36"/>
        <v>94447</v>
      </c>
      <c r="E45" s="89">
        <f t="shared" si="36"/>
        <v>1289</v>
      </c>
      <c r="F45" s="90">
        <f t="shared" si="36"/>
        <v>124774</v>
      </c>
      <c r="G45" s="87">
        <f t="shared" si="36"/>
        <v>1144</v>
      </c>
      <c r="H45" s="90">
        <f t="shared" si="36"/>
        <v>119152</v>
      </c>
      <c r="I45" s="91">
        <f t="shared" si="2"/>
        <v>695</v>
      </c>
      <c r="J45" s="155">
        <f t="shared" si="2"/>
        <v>100069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ref="C46:H46" si="37">+C104+N104+C163+N163</f>
        <v>953</v>
      </c>
      <c r="D46" s="88">
        <f t="shared" si="37"/>
        <v>316225</v>
      </c>
      <c r="E46" s="89">
        <f t="shared" si="37"/>
        <v>949</v>
      </c>
      <c r="F46" s="90">
        <f t="shared" si="37"/>
        <v>794181</v>
      </c>
      <c r="G46" s="87">
        <f t="shared" si="37"/>
        <v>1498</v>
      </c>
      <c r="H46" s="90">
        <f t="shared" si="37"/>
        <v>865563</v>
      </c>
      <c r="I46" s="91">
        <f t="shared" si="2"/>
        <v>404</v>
      </c>
      <c r="J46" s="155">
        <f t="shared" si="2"/>
        <v>244843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ref="C47:H47" si="38">+C105+N105+C164+N164</f>
        <v>1725</v>
      </c>
      <c r="D47" s="88">
        <f t="shared" si="38"/>
        <v>132317</v>
      </c>
      <c r="E47" s="89">
        <f t="shared" si="38"/>
        <v>874</v>
      </c>
      <c r="F47" s="90">
        <f t="shared" si="38"/>
        <v>82314</v>
      </c>
      <c r="G47" s="87">
        <f t="shared" si="38"/>
        <v>790</v>
      </c>
      <c r="H47" s="90">
        <f t="shared" si="38"/>
        <v>79627</v>
      </c>
      <c r="I47" s="91">
        <f t="shared" si="2"/>
        <v>1809</v>
      </c>
      <c r="J47" s="155">
        <f t="shared" si="2"/>
        <v>135004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ref="C48:H48" si="39">+C106+N106+C165+N165</f>
        <v>0</v>
      </c>
      <c r="D48" s="88">
        <f t="shared" si="39"/>
        <v>0</v>
      </c>
      <c r="E48" s="89">
        <f t="shared" si="39"/>
        <v>0</v>
      </c>
      <c r="F48" s="90">
        <f t="shared" si="39"/>
        <v>0</v>
      </c>
      <c r="G48" s="87">
        <f t="shared" si="39"/>
        <v>0</v>
      </c>
      <c r="H48" s="90">
        <f t="shared" si="39"/>
        <v>0</v>
      </c>
      <c r="I48" s="91">
        <f t="shared" si="2"/>
        <v>0</v>
      </c>
      <c r="J48" s="155">
        <f t="shared" si="2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ref="C49:H49" si="40">+C107+N107+C166+N166</f>
        <v>8786</v>
      </c>
      <c r="D49" s="99">
        <f t="shared" si="40"/>
        <v>1923624</v>
      </c>
      <c r="E49" s="100">
        <f t="shared" si="40"/>
        <v>8767</v>
      </c>
      <c r="F49" s="101">
        <f t="shared" si="40"/>
        <v>1684490</v>
      </c>
      <c r="G49" s="98">
        <f t="shared" si="40"/>
        <v>8708</v>
      </c>
      <c r="H49" s="102">
        <f t="shared" si="40"/>
        <v>1656107</v>
      </c>
      <c r="I49" s="103">
        <f t="shared" si="2"/>
        <v>8845</v>
      </c>
      <c r="J49" s="156">
        <f t="shared" si="2"/>
        <v>1952007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s="181" customFormat="1" ht="21.75" customHeight="1" thickBot="1" x14ac:dyDescent="0.45">
      <c r="A50" s="202" t="s">
        <v>57</v>
      </c>
      <c r="B50" s="203"/>
      <c r="C50" s="175">
        <f t="shared" ref="C50:H50" si="41">SUM(C10:C49)</f>
        <v>134378</v>
      </c>
      <c r="D50" s="176">
        <f t="shared" si="41"/>
        <v>25003886</v>
      </c>
      <c r="E50" s="175">
        <f t="shared" si="41"/>
        <v>119807</v>
      </c>
      <c r="F50" s="176">
        <f t="shared" si="41"/>
        <v>35223760</v>
      </c>
      <c r="G50" s="175">
        <f>SUM(G10:G49)</f>
        <v>121479</v>
      </c>
      <c r="H50" s="176">
        <f t="shared" si="41"/>
        <v>34540085</v>
      </c>
      <c r="I50" s="177">
        <f>SUM(I10:I49)</f>
        <v>132706</v>
      </c>
      <c r="J50" s="178">
        <f>SUM(J10:J49)</f>
        <v>25687561</v>
      </c>
      <c r="K50" s="179"/>
      <c r="L50" s="204"/>
      <c r="M50" s="204"/>
      <c r="N50" s="180"/>
      <c r="O50" s="180"/>
      <c r="P50" s="180"/>
      <c r="Q50" s="180"/>
      <c r="R50" s="180"/>
      <c r="S50" s="180"/>
      <c r="T50" s="180"/>
      <c r="U50" s="180"/>
      <c r="V50" s="179"/>
      <c r="W50" s="180"/>
    </row>
    <row r="51" spans="1:23" ht="16.5" customHeight="1" thickBot="1" x14ac:dyDescent="0.2">
      <c r="A51" s="205" t="s">
        <v>58</v>
      </c>
      <c r="B51" s="206"/>
      <c r="C51" s="106">
        <v>126776</v>
      </c>
      <c r="D51" s="105">
        <v>26035660</v>
      </c>
      <c r="E51" s="106">
        <v>114319</v>
      </c>
      <c r="F51" s="104">
        <v>31207254</v>
      </c>
      <c r="G51" s="107">
        <v>114954</v>
      </c>
      <c r="H51" s="108">
        <v>31531535</v>
      </c>
      <c r="I51" s="109">
        <f>C51+E51-G51</f>
        <v>126141</v>
      </c>
      <c r="J51" s="157">
        <f>D51+F51-H51</f>
        <v>25711379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07" t="s">
        <v>59</v>
      </c>
      <c r="B52" s="208"/>
      <c r="C52" s="158">
        <f t="shared" ref="C52:I52" si="42">C50/C51*100</f>
        <v>105.99640310468858</v>
      </c>
      <c r="D52" s="159">
        <f t="shared" si="42"/>
        <v>96.037073767286856</v>
      </c>
      <c r="E52" s="158">
        <f t="shared" si="42"/>
        <v>104.80060182471856</v>
      </c>
      <c r="F52" s="160">
        <f t="shared" si="42"/>
        <v>112.87042429301854</v>
      </c>
      <c r="G52" s="161">
        <f t="shared" si="42"/>
        <v>105.67618351688502</v>
      </c>
      <c r="H52" s="160">
        <f t="shared" si="42"/>
        <v>109.54140037901739</v>
      </c>
      <c r="I52" s="162">
        <f t="shared" si="42"/>
        <v>105.20449338438731</v>
      </c>
      <c r="J52" s="163">
        <f>J50/J51*100</f>
        <v>99.90736397297087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15" t="s">
        <v>60</v>
      </c>
      <c r="B53" s="188" t="s">
        <v>61</v>
      </c>
      <c r="C53" s="188"/>
      <c r="D53" s="188"/>
      <c r="E53" s="188"/>
      <c r="F53" s="188"/>
      <c r="G53" s="188"/>
      <c r="H53" s="188"/>
      <c r="I53" s="188"/>
      <c r="J53" s="188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15"/>
      <c r="B54" s="183" t="s">
        <v>62</v>
      </c>
      <c r="C54" s="183"/>
      <c r="D54" s="183"/>
      <c r="E54" s="183"/>
      <c r="F54" s="183"/>
      <c r="G54" s="183"/>
      <c r="H54" s="183"/>
      <c r="I54" s="183"/>
      <c r="J54" s="183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15"/>
      <c r="B55" s="183" t="s">
        <v>63</v>
      </c>
      <c r="C55" s="183"/>
      <c r="D55" s="183"/>
      <c r="E55" s="183"/>
      <c r="F55" s="183"/>
      <c r="G55" s="183"/>
      <c r="H55" s="183"/>
      <c r="I55" s="183"/>
      <c r="J55" s="183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15"/>
      <c r="B56" s="183" t="s">
        <v>64</v>
      </c>
      <c r="C56" s="183"/>
      <c r="D56" s="183"/>
      <c r="E56" s="183"/>
      <c r="F56" s="183"/>
      <c r="G56" s="183"/>
      <c r="H56" s="183"/>
      <c r="I56" s="183"/>
      <c r="J56" s="183"/>
      <c r="K56" s="2"/>
      <c r="L56" s="8"/>
      <c r="M56" s="209"/>
      <c r="N56" s="209"/>
      <c r="O56" s="209"/>
      <c r="P56" s="209"/>
      <c r="Q56" s="209"/>
      <c r="R56" s="209"/>
      <c r="S56" s="209"/>
      <c r="T56" s="209"/>
      <c r="U56" s="209"/>
      <c r="V56" s="2"/>
    </row>
    <row r="57" spans="1:23" x14ac:dyDescent="0.15">
      <c r="A57" s="115"/>
      <c r="B57" s="183" t="s">
        <v>65</v>
      </c>
      <c r="C57" s="183"/>
      <c r="D57" s="183"/>
      <c r="E57" s="183"/>
      <c r="F57" s="183"/>
      <c r="G57" s="183"/>
      <c r="H57" s="183"/>
      <c r="I57" s="183"/>
      <c r="J57" s="183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2" t="s">
        <v>0</v>
      </c>
      <c r="B59" s="182"/>
      <c r="C59" s="115"/>
      <c r="D59" s="115"/>
      <c r="E59" s="115"/>
      <c r="F59" s="115"/>
      <c r="G59" s="115"/>
      <c r="H59" s="115"/>
      <c r="I59" s="115"/>
      <c r="J59" s="115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4" t="s">
        <v>1</v>
      </c>
      <c r="N60" s="184"/>
      <c r="O60" s="184"/>
      <c r="P60" s="184"/>
      <c r="Q60" s="184"/>
      <c r="R60" s="184"/>
      <c r="S60" s="184"/>
      <c r="T60" s="184"/>
      <c r="U60" s="184"/>
      <c r="V60" s="2"/>
    </row>
    <row r="61" spans="1:23" x14ac:dyDescent="0.15">
      <c r="A61" s="115"/>
      <c r="B61" s="115"/>
      <c r="C61" s="115"/>
      <c r="D61" s="187" t="s">
        <v>2</v>
      </c>
      <c r="E61" s="187"/>
      <c r="F61" s="187"/>
      <c r="G61" s="187"/>
      <c r="H61" s="115"/>
      <c r="I61" s="115"/>
      <c r="J61" s="115"/>
      <c r="K61" s="2"/>
      <c r="L61" s="2"/>
      <c r="M61" s="2"/>
      <c r="N61" s="2"/>
      <c r="O61" s="185" t="s">
        <v>2</v>
      </c>
      <c r="P61" s="185"/>
      <c r="Q61" s="185"/>
      <c r="R61" s="185"/>
      <c r="S61" s="2"/>
      <c r="T61" s="2"/>
      <c r="U61" s="2"/>
      <c r="V61" s="2"/>
    </row>
    <row r="62" spans="1:23" x14ac:dyDescent="0.15">
      <c r="A62" s="116"/>
      <c r="B62" s="117" t="str">
        <f>A4</f>
        <v>令和　３年　12月分</v>
      </c>
      <c r="C62" s="115"/>
      <c r="D62" s="115"/>
      <c r="E62" s="115"/>
      <c r="F62" s="115"/>
      <c r="G62" s="115"/>
      <c r="H62" s="210" t="s">
        <v>3</v>
      </c>
      <c r="I62" s="210"/>
      <c r="J62" s="210"/>
      <c r="K62" s="2"/>
      <c r="L62" s="192" t="str">
        <f>A4</f>
        <v>令和　３年　12月分</v>
      </c>
      <c r="M62" s="193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115"/>
      <c r="B63" s="118" t="s">
        <v>66</v>
      </c>
      <c r="C63" s="115"/>
      <c r="D63" s="115"/>
      <c r="E63" s="115"/>
      <c r="F63" s="115"/>
      <c r="G63" s="115"/>
      <c r="H63" s="115"/>
      <c r="I63" s="115"/>
      <c r="J63" s="115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15" t="s">
        <v>5</v>
      </c>
      <c r="B64" s="115"/>
      <c r="C64" s="222" t="s">
        <v>68</v>
      </c>
      <c r="D64" s="222"/>
      <c r="E64" s="222"/>
      <c r="F64" s="222"/>
      <c r="G64" s="222"/>
      <c r="H64" s="222"/>
      <c r="I64" s="115"/>
      <c r="J64" s="115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9"/>
      <c r="B65" s="120" t="s">
        <v>7</v>
      </c>
      <c r="C65" s="213" t="s">
        <v>8</v>
      </c>
      <c r="D65" s="214"/>
      <c r="E65" s="213" t="s">
        <v>9</v>
      </c>
      <c r="F65" s="215"/>
      <c r="G65" s="214" t="s">
        <v>10</v>
      </c>
      <c r="H65" s="214"/>
      <c r="I65" s="213" t="s">
        <v>11</v>
      </c>
      <c r="J65" s="215"/>
      <c r="K65" s="2"/>
      <c r="L65" s="6"/>
      <c r="M65" s="7" t="s">
        <v>7</v>
      </c>
      <c r="N65" s="197" t="s">
        <v>8</v>
      </c>
      <c r="O65" s="198"/>
      <c r="P65" s="197" t="s">
        <v>9</v>
      </c>
      <c r="Q65" s="201"/>
      <c r="R65" s="198" t="s">
        <v>10</v>
      </c>
      <c r="S65" s="198"/>
      <c r="T65" s="197" t="s">
        <v>11</v>
      </c>
      <c r="U65" s="201"/>
      <c r="V65" s="2"/>
    </row>
    <row r="66" spans="1:22" x14ac:dyDescent="0.15">
      <c r="A66" s="121"/>
      <c r="B66" s="122"/>
      <c r="C66" s="123" t="s">
        <v>12</v>
      </c>
      <c r="D66" s="86" t="s">
        <v>13</v>
      </c>
      <c r="E66" s="123" t="s">
        <v>12</v>
      </c>
      <c r="F66" s="124" t="s">
        <v>13</v>
      </c>
      <c r="G66" s="125" t="s">
        <v>12</v>
      </c>
      <c r="H66" s="86" t="s">
        <v>13</v>
      </c>
      <c r="I66" s="173" t="s">
        <v>12</v>
      </c>
      <c r="J66" s="174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26" t="s">
        <v>14</v>
      </c>
      <c r="B67" s="127"/>
      <c r="C67" s="128" t="s">
        <v>15</v>
      </c>
      <c r="D67" s="129" t="s">
        <v>16</v>
      </c>
      <c r="E67" s="128" t="s">
        <v>15</v>
      </c>
      <c r="F67" s="130" t="s">
        <v>16</v>
      </c>
      <c r="G67" s="131" t="s">
        <v>15</v>
      </c>
      <c r="H67" s="129" t="s">
        <v>16</v>
      </c>
      <c r="I67" s="128" t="s">
        <v>15</v>
      </c>
      <c r="J67" s="130" t="s">
        <v>16</v>
      </c>
      <c r="K67" s="2"/>
      <c r="L67" s="216" t="s">
        <v>14</v>
      </c>
      <c r="M67" s="217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2452</v>
      </c>
      <c r="D68" s="81">
        <v>771914</v>
      </c>
      <c r="E68" s="89">
        <v>150</v>
      </c>
      <c r="F68" s="90">
        <v>49866</v>
      </c>
      <c r="G68" s="80">
        <v>657</v>
      </c>
      <c r="H68" s="84">
        <v>181355</v>
      </c>
      <c r="I68" s="91">
        <f>+C68+E68-G68</f>
        <v>1945</v>
      </c>
      <c r="J68" s="172">
        <f>+D68+F68-H68</f>
        <v>640425</v>
      </c>
      <c r="K68" s="2"/>
      <c r="L68" s="25">
        <v>1</v>
      </c>
      <c r="M68" s="26" t="s">
        <v>17</v>
      </c>
      <c r="N68" s="27"/>
      <c r="O68" s="52"/>
      <c r="P68" s="34"/>
      <c r="Q68" s="35"/>
      <c r="R68" s="27"/>
      <c r="S68" s="28"/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617</v>
      </c>
      <c r="D69" s="88">
        <v>9501</v>
      </c>
      <c r="E69" s="89">
        <v>170</v>
      </c>
      <c r="F69" s="90">
        <v>7475</v>
      </c>
      <c r="G69" s="87">
        <v>170</v>
      </c>
      <c r="H69" s="90">
        <v>7475</v>
      </c>
      <c r="I69" s="87">
        <f t="shared" ref="I69:J107" si="43">+C69+E69-G69</f>
        <v>617</v>
      </c>
      <c r="J69" s="88">
        <f t="shared" si="43"/>
        <v>9501</v>
      </c>
      <c r="K69" s="2"/>
      <c r="L69" s="31">
        <v>2</v>
      </c>
      <c r="M69" s="13" t="s">
        <v>18</v>
      </c>
      <c r="N69" s="32"/>
      <c r="O69" s="33"/>
      <c r="P69" s="34"/>
      <c r="Q69" s="35"/>
      <c r="R69" s="32"/>
      <c r="S69" s="33"/>
      <c r="T69" s="29">
        <f t="shared" ref="T69:U107" si="44">+N69+P69-R69</f>
        <v>0</v>
      </c>
      <c r="U69" s="55">
        <f t="shared" si="44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43"/>
        <v>0</v>
      </c>
      <c r="J70" s="88">
        <f t="shared" si="43"/>
        <v>0</v>
      </c>
      <c r="K70" s="2"/>
      <c r="L70" s="31">
        <v>3</v>
      </c>
      <c r="M70" s="13" t="s">
        <v>19</v>
      </c>
      <c r="N70" s="32"/>
      <c r="O70" s="33"/>
      <c r="P70" s="34"/>
      <c r="Q70" s="35"/>
      <c r="R70" s="32"/>
      <c r="S70" s="33"/>
      <c r="T70" s="29">
        <f t="shared" si="44"/>
        <v>0</v>
      </c>
      <c r="U70" s="55">
        <f t="shared" si="44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137</v>
      </c>
      <c r="D71" s="88">
        <v>22364</v>
      </c>
      <c r="E71" s="89">
        <v>144</v>
      </c>
      <c r="F71" s="90">
        <v>21320</v>
      </c>
      <c r="G71" s="87">
        <v>66</v>
      </c>
      <c r="H71" s="90">
        <v>13204</v>
      </c>
      <c r="I71" s="91">
        <f t="shared" si="43"/>
        <v>215</v>
      </c>
      <c r="J71" s="92">
        <f t="shared" si="43"/>
        <v>30480</v>
      </c>
      <c r="K71" s="2"/>
      <c r="L71" s="31">
        <v>4</v>
      </c>
      <c r="M71" s="13" t="s">
        <v>20</v>
      </c>
      <c r="N71" s="32"/>
      <c r="O71" s="33"/>
      <c r="P71" s="34"/>
      <c r="Q71" s="35"/>
      <c r="R71" s="32"/>
      <c r="S71" s="33"/>
      <c r="T71" s="29">
        <f t="shared" si="44"/>
        <v>0</v>
      </c>
      <c r="U71" s="55">
        <f t="shared" si="44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43"/>
        <v>0</v>
      </c>
      <c r="J72" s="92">
        <f t="shared" si="43"/>
        <v>0</v>
      </c>
      <c r="K72" s="2"/>
      <c r="L72" s="31">
        <v>5</v>
      </c>
      <c r="M72" s="13" t="s">
        <v>21</v>
      </c>
      <c r="N72" s="32"/>
      <c r="O72" s="33"/>
      <c r="P72" s="34"/>
      <c r="Q72" s="35"/>
      <c r="R72" s="32"/>
      <c r="S72" s="33"/>
      <c r="T72" s="29">
        <f t="shared" si="44"/>
        <v>0</v>
      </c>
      <c r="U72" s="55">
        <f t="shared" si="44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43"/>
        <v>0</v>
      </c>
      <c r="J73" s="92">
        <f t="shared" si="43"/>
        <v>0</v>
      </c>
      <c r="K73" s="2"/>
      <c r="L73" s="31">
        <v>6</v>
      </c>
      <c r="M73" s="13" t="s">
        <v>22</v>
      </c>
      <c r="N73" s="32"/>
      <c r="O73" s="33"/>
      <c r="P73" s="34"/>
      <c r="Q73" s="35"/>
      <c r="R73" s="32"/>
      <c r="S73" s="33"/>
      <c r="T73" s="29">
        <f t="shared" si="44"/>
        <v>0</v>
      </c>
      <c r="U73" s="55">
        <f t="shared" si="44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27</v>
      </c>
      <c r="D74" s="88">
        <v>6106</v>
      </c>
      <c r="E74" s="89">
        <v>0</v>
      </c>
      <c r="F74" s="90">
        <v>0</v>
      </c>
      <c r="G74" s="87">
        <v>15</v>
      </c>
      <c r="H74" s="90">
        <v>3467</v>
      </c>
      <c r="I74" s="91">
        <f t="shared" si="43"/>
        <v>12</v>
      </c>
      <c r="J74" s="92">
        <f t="shared" si="43"/>
        <v>2639</v>
      </c>
      <c r="K74" s="2"/>
      <c r="L74" s="31">
        <v>7</v>
      </c>
      <c r="M74" s="13" t="s">
        <v>23</v>
      </c>
      <c r="N74" s="32"/>
      <c r="O74" s="33"/>
      <c r="P74" s="34"/>
      <c r="Q74" s="35"/>
      <c r="R74" s="32"/>
      <c r="S74" s="33"/>
      <c r="T74" s="29">
        <f t="shared" si="44"/>
        <v>0</v>
      </c>
      <c r="U74" s="55">
        <f t="shared" si="44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43"/>
        <v>0</v>
      </c>
      <c r="J75" s="92">
        <f t="shared" si="43"/>
        <v>0</v>
      </c>
      <c r="K75" s="2"/>
      <c r="L75" s="31">
        <v>8</v>
      </c>
      <c r="M75" s="13" t="s">
        <v>24</v>
      </c>
      <c r="N75" s="32"/>
      <c r="O75" s="33"/>
      <c r="P75" s="34"/>
      <c r="Q75" s="35"/>
      <c r="R75" s="32"/>
      <c r="S75" s="33"/>
      <c r="T75" s="29">
        <f t="shared" si="44"/>
        <v>0</v>
      </c>
      <c r="U75" s="55">
        <f t="shared" si="44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43"/>
        <v>0</v>
      </c>
      <c r="J76" s="92">
        <f t="shared" si="43"/>
        <v>0</v>
      </c>
      <c r="K76" s="2"/>
      <c r="L76" s="31">
        <v>9</v>
      </c>
      <c r="M76" s="13" t="s">
        <v>25</v>
      </c>
      <c r="N76" s="32"/>
      <c r="O76" s="33"/>
      <c r="P76" s="34"/>
      <c r="Q76" s="35"/>
      <c r="R76" s="32"/>
      <c r="S76" s="33"/>
      <c r="T76" s="29">
        <f t="shared" si="44"/>
        <v>0</v>
      </c>
      <c r="U76" s="55">
        <f t="shared" si="44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43"/>
        <v>0</v>
      </c>
      <c r="J77" s="92">
        <f t="shared" si="43"/>
        <v>0</v>
      </c>
      <c r="K77" s="2"/>
      <c r="L77" s="31">
        <v>10</v>
      </c>
      <c r="M77" s="13" t="s">
        <v>26</v>
      </c>
      <c r="N77" s="32"/>
      <c r="O77" s="33"/>
      <c r="P77" s="34"/>
      <c r="Q77" s="35"/>
      <c r="R77" s="32"/>
      <c r="S77" s="33"/>
      <c r="T77" s="29">
        <f t="shared" si="44"/>
        <v>0</v>
      </c>
      <c r="U77" s="55">
        <f t="shared" si="44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0</v>
      </c>
      <c r="D78" s="88">
        <v>0</v>
      </c>
      <c r="E78" s="89">
        <v>0</v>
      </c>
      <c r="F78" s="90">
        <v>0</v>
      </c>
      <c r="G78" s="87">
        <v>0</v>
      </c>
      <c r="H78" s="90">
        <v>0</v>
      </c>
      <c r="I78" s="91">
        <f t="shared" si="43"/>
        <v>0</v>
      </c>
      <c r="J78" s="92">
        <f t="shared" si="43"/>
        <v>0</v>
      </c>
      <c r="K78" s="2"/>
      <c r="L78" s="31">
        <v>11</v>
      </c>
      <c r="M78" s="13" t="s">
        <v>27</v>
      </c>
      <c r="N78" s="32"/>
      <c r="O78" s="33"/>
      <c r="P78" s="34"/>
      <c r="Q78" s="35"/>
      <c r="R78" s="32"/>
      <c r="S78" s="33"/>
      <c r="T78" s="29">
        <f t="shared" si="44"/>
        <v>0</v>
      </c>
      <c r="U78" s="55">
        <f t="shared" si="44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43"/>
        <v>0</v>
      </c>
      <c r="J79" s="92">
        <f t="shared" si="43"/>
        <v>0</v>
      </c>
      <c r="K79" s="2"/>
      <c r="L79" s="31">
        <v>12</v>
      </c>
      <c r="M79" s="13" t="s">
        <v>28</v>
      </c>
      <c r="N79" s="32"/>
      <c r="O79" s="33"/>
      <c r="P79" s="34"/>
      <c r="Q79" s="35"/>
      <c r="R79" s="32"/>
      <c r="S79" s="33"/>
      <c r="T79" s="29">
        <f t="shared" si="44"/>
        <v>0</v>
      </c>
      <c r="U79" s="55">
        <f t="shared" si="44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921</v>
      </c>
      <c r="D80" s="88">
        <v>412181</v>
      </c>
      <c r="E80" s="89">
        <v>874</v>
      </c>
      <c r="F80" s="90">
        <v>284667</v>
      </c>
      <c r="G80" s="87">
        <v>819</v>
      </c>
      <c r="H80" s="90">
        <v>259130</v>
      </c>
      <c r="I80" s="91">
        <f t="shared" si="43"/>
        <v>976</v>
      </c>
      <c r="J80" s="92">
        <f t="shared" si="43"/>
        <v>437718</v>
      </c>
      <c r="K80" s="2"/>
      <c r="L80" s="31">
        <v>13</v>
      </c>
      <c r="M80" s="13" t="s">
        <v>29</v>
      </c>
      <c r="N80" s="32"/>
      <c r="O80" s="33"/>
      <c r="P80" s="34"/>
      <c r="Q80" s="35"/>
      <c r="R80" s="32"/>
      <c r="S80" s="33"/>
      <c r="T80" s="29">
        <f t="shared" si="44"/>
        <v>0</v>
      </c>
      <c r="U80" s="55">
        <f t="shared" si="44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20</v>
      </c>
      <c r="D81" s="88">
        <v>3600</v>
      </c>
      <c r="E81" s="89">
        <v>30</v>
      </c>
      <c r="F81" s="90">
        <v>5400</v>
      </c>
      <c r="G81" s="87">
        <v>30</v>
      </c>
      <c r="H81" s="90">
        <v>5400</v>
      </c>
      <c r="I81" s="91">
        <f t="shared" si="43"/>
        <v>20</v>
      </c>
      <c r="J81" s="92">
        <f t="shared" si="43"/>
        <v>3600</v>
      </c>
      <c r="K81" s="2"/>
      <c r="L81" s="31">
        <v>14</v>
      </c>
      <c r="M81" s="13" t="s">
        <v>30</v>
      </c>
      <c r="N81" s="32"/>
      <c r="O81" s="33"/>
      <c r="P81" s="34"/>
      <c r="Q81" s="35"/>
      <c r="R81" s="32"/>
      <c r="S81" s="33"/>
      <c r="T81" s="29">
        <f t="shared" si="44"/>
        <v>0</v>
      </c>
      <c r="U81" s="55">
        <f t="shared" si="44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854</v>
      </c>
      <c r="D82" s="88">
        <v>170589</v>
      </c>
      <c r="E82" s="89" ph="1">
        <v>334</v>
      </c>
      <c r="F82" s="90">
        <v>66278</v>
      </c>
      <c r="G82" s="87">
        <v>224</v>
      </c>
      <c r="H82" s="90">
        <v>66261</v>
      </c>
      <c r="I82" s="91">
        <f t="shared" si="43"/>
        <v>964</v>
      </c>
      <c r="J82" s="92">
        <f t="shared" si="43"/>
        <v>170606</v>
      </c>
      <c r="K82" s="2"/>
      <c r="L82" s="31">
        <v>15</v>
      </c>
      <c r="M82" s="13" t="s">
        <v>31</v>
      </c>
      <c r="N82" s="32"/>
      <c r="O82" s="33"/>
      <c r="P82" s="34"/>
      <c r="Q82" s="35"/>
      <c r="R82" s="32"/>
      <c r="S82" s="33"/>
      <c r="T82" s="29">
        <f t="shared" si="44"/>
        <v>0</v>
      </c>
      <c r="U82" s="55">
        <f t="shared" si="44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474</v>
      </c>
      <c r="D83" s="88">
        <v>676648</v>
      </c>
      <c r="E83" s="89">
        <v>1851</v>
      </c>
      <c r="F83" s="90">
        <v>7878069</v>
      </c>
      <c r="G83" s="87">
        <v>1656</v>
      </c>
      <c r="H83" s="90">
        <v>6821997</v>
      </c>
      <c r="I83" s="91">
        <f t="shared" si="43"/>
        <v>669</v>
      </c>
      <c r="J83" s="92">
        <f t="shared" si="43"/>
        <v>1732720</v>
      </c>
      <c r="K83" s="2"/>
      <c r="L83" s="31">
        <v>16</v>
      </c>
      <c r="M83" s="13" t="s">
        <v>32</v>
      </c>
      <c r="N83" s="32"/>
      <c r="O83" s="33"/>
      <c r="P83" s="34"/>
      <c r="Q83" s="35"/>
      <c r="R83" s="32"/>
      <c r="S83" s="33"/>
      <c r="T83" s="29">
        <f t="shared" si="44"/>
        <v>0</v>
      </c>
      <c r="U83" s="55">
        <f t="shared" si="44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613</v>
      </c>
      <c r="D84" s="88">
        <v>199371</v>
      </c>
      <c r="E84" s="89">
        <v>494</v>
      </c>
      <c r="F84" s="90">
        <v>308059</v>
      </c>
      <c r="G84" s="87">
        <v>461</v>
      </c>
      <c r="H84" s="90">
        <v>278747</v>
      </c>
      <c r="I84" s="91">
        <f t="shared" si="43"/>
        <v>646</v>
      </c>
      <c r="J84" s="92">
        <f t="shared" si="43"/>
        <v>228683</v>
      </c>
      <c r="K84" s="2"/>
      <c r="L84" s="31">
        <v>17</v>
      </c>
      <c r="M84" s="13" t="s">
        <v>33</v>
      </c>
      <c r="N84" s="32"/>
      <c r="O84" s="33"/>
      <c r="P84" s="34"/>
      <c r="Q84" s="35"/>
      <c r="R84" s="32"/>
      <c r="S84" s="33"/>
      <c r="T84" s="29">
        <f t="shared" si="44"/>
        <v>0</v>
      </c>
      <c r="U84" s="55">
        <f t="shared" si="44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221</v>
      </c>
      <c r="D85" s="88">
        <v>169555</v>
      </c>
      <c r="E85" s="89">
        <v>81</v>
      </c>
      <c r="F85" s="90">
        <v>61845</v>
      </c>
      <c r="G85" s="87">
        <v>88</v>
      </c>
      <c r="H85" s="90">
        <v>62095</v>
      </c>
      <c r="I85" s="91">
        <f t="shared" si="43"/>
        <v>214</v>
      </c>
      <c r="J85" s="92">
        <f t="shared" si="43"/>
        <v>169305</v>
      </c>
      <c r="K85" s="2"/>
      <c r="L85" s="31">
        <v>18</v>
      </c>
      <c r="M85" s="13" t="s">
        <v>34</v>
      </c>
      <c r="N85" s="32"/>
      <c r="O85" s="33"/>
      <c r="P85" s="34"/>
      <c r="Q85" s="35"/>
      <c r="R85" s="32"/>
      <c r="S85" s="33"/>
      <c r="T85" s="29">
        <f t="shared" si="44"/>
        <v>0</v>
      </c>
      <c r="U85" s="55">
        <f t="shared" si="44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2197</v>
      </c>
      <c r="D86" s="88">
        <v>2591966</v>
      </c>
      <c r="E86" s="89">
        <v>1487</v>
      </c>
      <c r="F86" s="90">
        <v>2843665</v>
      </c>
      <c r="G86" s="87">
        <v>1100</v>
      </c>
      <c r="H86" s="90">
        <v>2404095</v>
      </c>
      <c r="I86" s="91">
        <f t="shared" si="43"/>
        <v>2584</v>
      </c>
      <c r="J86" s="92">
        <f t="shared" si="43"/>
        <v>3031536</v>
      </c>
      <c r="K86" s="2"/>
      <c r="L86" s="31">
        <v>19</v>
      </c>
      <c r="M86" s="13" t="s">
        <v>35</v>
      </c>
      <c r="N86" s="32"/>
      <c r="O86" s="33"/>
      <c r="P86" s="34"/>
      <c r="Q86" s="35"/>
      <c r="R86" s="32"/>
      <c r="S86" s="33"/>
      <c r="T86" s="29">
        <f t="shared" si="44"/>
        <v>0</v>
      </c>
      <c r="U86" s="55">
        <f t="shared" si="44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50</v>
      </c>
      <c r="D87" s="88">
        <v>7521</v>
      </c>
      <c r="E87" s="89">
        <v>12</v>
      </c>
      <c r="F87" s="90">
        <v>1800</v>
      </c>
      <c r="G87" s="87">
        <v>19</v>
      </c>
      <c r="H87" s="90">
        <v>1800</v>
      </c>
      <c r="I87" s="91">
        <f t="shared" si="43"/>
        <v>43</v>
      </c>
      <c r="J87" s="92">
        <f t="shared" si="43"/>
        <v>7521</v>
      </c>
      <c r="K87" s="2"/>
      <c r="L87" s="31">
        <v>20</v>
      </c>
      <c r="M87" s="13" t="s">
        <v>36</v>
      </c>
      <c r="N87" s="32">
        <v>209</v>
      </c>
      <c r="O87" s="33">
        <v>28485</v>
      </c>
      <c r="P87" s="34">
        <v>16</v>
      </c>
      <c r="Q87" s="35">
        <v>15040</v>
      </c>
      <c r="R87" s="32">
        <v>15</v>
      </c>
      <c r="S87" s="33">
        <v>15000</v>
      </c>
      <c r="T87" s="29">
        <f t="shared" si="44"/>
        <v>210</v>
      </c>
      <c r="U87" s="55">
        <f t="shared" si="44"/>
        <v>28525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349</v>
      </c>
      <c r="D88" s="88">
        <v>130938</v>
      </c>
      <c r="E88" s="89">
        <v>468</v>
      </c>
      <c r="F88" s="90">
        <v>198069</v>
      </c>
      <c r="G88" s="87">
        <v>500</v>
      </c>
      <c r="H88" s="90">
        <v>207200</v>
      </c>
      <c r="I88" s="91">
        <f t="shared" si="43"/>
        <v>317</v>
      </c>
      <c r="J88" s="92">
        <f t="shared" si="43"/>
        <v>121807</v>
      </c>
      <c r="K88" s="2"/>
      <c r="L88" s="31">
        <v>21</v>
      </c>
      <c r="M88" s="13" t="s">
        <v>37</v>
      </c>
      <c r="N88" s="32">
        <v>1</v>
      </c>
      <c r="O88" s="33">
        <v>1875</v>
      </c>
      <c r="P88" s="34">
        <v>13</v>
      </c>
      <c r="Q88" s="35">
        <v>5090</v>
      </c>
      <c r="R88" s="32">
        <v>3</v>
      </c>
      <c r="S88" s="33">
        <v>2795</v>
      </c>
      <c r="T88" s="29">
        <f t="shared" si="44"/>
        <v>11</v>
      </c>
      <c r="U88" s="55">
        <f t="shared" si="44"/>
        <v>4170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5752</v>
      </c>
      <c r="D89" s="88">
        <v>507310</v>
      </c>
      <c r="E89" s="89">
        <v>1785</v>
      </c>
      <c r="F89" s="90">
        <v>11566</v>
      </c>
      <c r="G89" s="87">
        <v>2248</v>
      </c>
      <c r="H89" s="90">
        <v>195972</v>
      </c>
      <c r="I89" s="91">
        <f t="shared" si="43"/>
        <v>5289</v>
      </c>
      <c r="J89" s="92">
        <f t="shared" si="43"/>
        <v>322904</v>
      </c>
      <c r="K89" s="2"/>
      <c r="L89" s="31">
        <v>22</v>
      </c>
      <c r="M89" s="13" t="s">
        <v>38</v>
      </c>
      <c r="N89" s="32">
        <v>0</v>
      </c>
      <c r="O89" s="33">
        <v>0</v>
      </c>
      <c r="P89" s="34">
        <v>0</v>
      </c>
      <c r="Q89" s="35">
        <v>0</v>
      </c>
      <c r="R89" s="32">
        <v>0</v>
      </c>
      <c r="S89" s="33">
        <v>0</v>
      </c>
      <c r="T89" s="29">
        <f t="shared" si="44"/>
        <v>0</v>
      </c>
      <c r="U89" s="55">
        <f t="shared" si="44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299</v>
      </c>
      <c r="D90" s="88">
        <v>215507</v>
      </c>
      <c r="E90" s="89">
        <v>58</v>
      </c>
      <c r="F90" s="90">
        <v>85556</v>
      </c>
      <c r="G90" s="87">
        <v>47</v>
      </c>
      <c r="H90" s="90">
        <v>45169</v>
      </c>
      <c r="I90" s="91">
        <f t="shared" si="43"/>
        <v>310</v>
      </c>
      <c r="J90" s="92">
        <f t="shared" si="43"/>
        <v>255894</v>
      </c>
      <c r="K90" s="2"/>
      <c r="L90" s="31">
        <v>23</v>
      </c>
      <c r="M90" s="13" t="s">
        <v>39</v>
      </c>
      <c r="N90" s="32">
        <v>0</v>
      </c>
      <c r="O90" s="33">
        <v>0</v>
      </c>
      <c r="P90" s="34">
        <v>0</v>
      </c>
      <c r="Q90" s="35">
        <v>0</v>
      </c>
      <c r="R90" s="32">
        <v>0</v>
      </c>
      <c r="S90" s="33">
        <v>0</v>
      </c>
      <c r="T90" s="29">
        <f t="shared" si="44"/>
        <v>0</v>
      </c>
      <c r="U90" s="55">
        <f t="shared" si="44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4369</v>
      </c>
      <c r="D91" s="88">
        <v>245226</v>
      </c>
      <c r="E91" s="89">
        <v>3070</v>
      </c>
      <c r="F91" s="90">
        <v>173197</v>
      </c>
      <c r="G91" s="87">
        <v>2368</v>
      </c>
      <c r="H91" s="90">
        <v>108078</v>
      </c>
      <c r="I91" s="91">
        <f t="shared" si="43"/>
        <v>5071</v>
      </c>
      <c r="J91" s="92">
        <f t="shared" si="43"/>
        <v>310345</v>
      </c>
      <c r="K91" s="2"/>
      <c r="L91" s="31">
        <v>24</v>
      </c>
      <c r="M91" s="13" t="s">
        <v>40</v>
      </c>
      <c r="N91" s="32">
        <v>0</v>
      </c>
      <c r="O91" s="33">
        <v>0</v>
      </c>
      <c r="P91" s="34">
        <v>0</v>
      </c>
      <c r="Q91" s="35">
        <v>0</v>
      </c>
      <c r="R91" s="32">
        <v>0</v>
      </c>
      <c r="S91" s="33">
        <v>0</v>
      </c>
      <c r="T91" s="56">
        <f t="shared" si="44"/>
        <v>0</v>
      </c>
      <c r="U91" s="55">
        <f t="shared" si="44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4241</v>
      </c>
      <c r="D92" s="88">
        <v>1138280</v>
      </c>
      <c r="E92" s="89">
        <v>3609</v>
      </c>
      <c r="F92" s="90">
        <v>640396</v>
      </c>
      <c r="G92" s="87">
        <v>4706</v>
      </c>
      <c r="H92" s="90">
        <v>970793</v>
      </c>
      <c r="I92" s="91">
        <f t="shared" si="43"/>
        <v>3144</v>
      </c>
      <c r="J92" s="92">
        <f t="shared" si="43"/>
        <v>807883</v>
      </c>
      <c r="K92" s="2"/>
      <c r="L92" s="31">
        <v>25</v>
      </c>
      <c r="M92" s="13" t="s">
        <v>41</v>
      </c>
      <c r="N92" s="32">
        <v>2318</v>
      </c>
      <c r="O92" s="33">
        <v>869250</v>
      </c>
      <c r="P92" s="34">
        <v>1108</v>
      </c>
      <c r="Q92" s="35">
        <v>415500</v>
      </c>
      <c r="R92" s="32">
        <v>991</v>
      </c>
      <c r="S92" s="33">
        <v>371625</v>
      </c>
      <c r="T92" s="34">
        <f t="shared" si="44"/>
        <v>2435</v>
      </c>
      <c r="U92" s="55">
        <f t="shared" si="44"/>
        <v>913125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4671</v>
      </c>
      <c r="D93" s="88">
        <v>1259895</v>
      </c>
      <c r="E93" s="93">
        <v>5348</v>
      </c>
      <c r="F93" s="90">
        <v>1842842</v>
      </c>
      <c r="G93" s="87">
        <v>5505</v>
      </c>
      <c r="H93" s="90">
        <v>1880481</v>
      </c>
      <c r="I93" s="91">
        <f t="shared" si="43"/>
        <v>4514</v>
      </c>
      <c r="J93" s="92">
        <f t="shared" si="43"/>
        <v>1222256</v>
      </c>
      <c r="K93" s="2"/>
      <c r="L93" s="31">
        <v>26</v>
      </c>
      <c r="M93" s="13" t="s">
        <v>42</v>
      </c>
      <c r="N93" s="32">
        <v>0</v>
      </c>
      <c r="O93" s="33">
        <v>0</v>
      </c>
      <c r="P93" s="34"/>
      <c r="Q93" s="35"/>
      <c r="R93" s="32"/>
      <c r="S93" s="33"/>
      <c r="T93" s="29">
        <f t="shared" si="44"/>
        <v>0</v>
      </c>
      <c r="U93" s="55">
        <f t="shared" si="44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45510</v>
      </c>
      <c r="D94" s="88">
        <v>6652045</v>
      </c>
      <c r="E94" s="89">
        <v>20145</v>
      </c>
      <c r="F94" s="90">
        <v>3066761</v>
      </c>
      <c r="G94" s="87">
        <v>20367</v>
      </c>
      <c r="H94" s="90">
        <v>3270262</v>
      </c>
      <c r="I94" s="91">
        <f t="shared" si="43"/>
        <v>45288</v>
      </c>
      <c r="J94" s="92">
        <f t="shared" si="43"/>
        <v>6448544</v>
      </c>
      <c r="K94" s="2"/>
      <c r="L94" s="31">
        <v>27</v>
      </c>
      <c r="M94" s="13" t="s">
        <v>43</v>
      </c>
      <c r="N94" s="32">
        <v>0</v>
      </c>
      <c r="O94" s="33">
        <v>0</v>
      </c>
      <c r="P94" s="34"/>
      <c r="Q94" s="35"/>
      <c r="R94" s="32"/>
      <c r="S94" s="33"/>
      <c r="T94" s="29">
        <f t="shared" si="44"/>
        <v>0</v>
      </c>
      <c r="U94" s="55">
        <f t="shared" si="44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19</v>
      </c>
      <c r="D95" s="88">
        <v>6394</v>
      </c>
      <c r="E95" s="89">
        <v>48</v>
      </c>
      <c r="F95" s="90">
        <v>19046</v>
      </c>
      <c r="G95" s="87">
        <v>44</v>
      </c>
      <c r="H95" s="90">
        <v>18874</v>
      </c>
      <c r="I95" s="91">
        <f t="shared" si="43"/>
        <v>23</v>
      </c>
      <c r="J95" s="92">
        <f t="shared" si="43"/>
        <v>6566</v>
      </c>
      <c r="K95" s="2"/>
      <c r="L95" s="31">
        <v>28</v>
      </c>
      <c r="M95" s="13" t="s">
        <v>44</v>
      </c>
      <c r="N95" s="32">
        <v>0</v>
      </c>
      <c r="O95" s="33">
        <v>0</v>
      </c>
      <c r="P95" s="34"/>
      <c r="Q95" s="35"/>
      <c r="R95" s="32"/>
      <c r="S95" s="33"/>
      <c r="T95" s="29">
        <f t="shared" si="44"/>
        <v>0</v>
      </c>
      <c r="U95" s="55">
        <f t="shared" si="44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12944</v>
      </c>
      <c r="D96" s="88">
        <v>3450238</v>
      </c>
      <c r="E96" s="89">
        <v>6997</v>
      </c>
      <c r="F96" s="90">
        <v>2039264</v>
      </c>
      <c r="G96" s="87">
        <v>7342</v>
      </c>
      <c r="H96" s="90">
        <v>2109506</v>
      </c>
      <c r="I96" s="91">
        <f t="shared" si="43"/>
        <v>12599</v>
      </c>
      <c r="J96" s="92">
        <f t="shared" si="43"/>
        <v>3379996</v>
      </c>
      <c r="K96" s="2"/>
      <c r="L96" s="31">
        <v>29</v>
      </c>
      <c r="M96" s="13" t="s">
        <v>45</v>
      </c>
      <c r="N96" s="32">
        <v>0</v>
      </c>
      <c r="O96" s="33">
        <v>0</v>
      </c>
      <c r="P96" s="34"/>
      <c r="Q96" s="35"/>
      <c r="R96" s="32"/>
      <c r="S96" s="33"/>
      <c r="T96" s="29">
        <f t="shared" si="44"/>
        <v>0</v>
      </c>
      <c r="U96" s="55">
        <f t="shared" si="44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150</v>
      </c>
      <c r="D97" s="88">
        <v>147893</v>
      </c>
      <c r="E97" s="89">
        <v>114</v>
      </c>
      <c r="F97" s="94">
        <v>237965</v>
      </c>
      <c r="G97" s="87">
        <v>124</v>
      </c>
      <c r="H97" s="90">
        <v>225233</v>
      </c>
      <c r="I97" s="91">
        <f t="shared" si="43"/>
        <v>140</v>
      </c>
      <c r="J97" s="92">
        <f t="shared" si="43"/>
        <v>160625</v>
      </c>
      <c r="K97" s="2"/>
      <c r="L97" s="31">
        <v>30</v>
      </c>
      <c r="M97" s="13" t="s">
        <v>46</v>
      </c>
      <c r="N97" s="32">
        <v>0</v>
      </c>
      <c r="O97" s="33">
        <v>0</v>
      </c>
      <c r="P97" s="34"/>
      <c r="Q97" s="35"/>
      <c r="R97" s="32"/>
      <c r="S97" s="33"/>
      <c r="T97" s="29">
        <f t="shared" si="44"/>
        <v>0</v>
      </c>
      <c r="U97" s="55">
        <f t="shared" si="44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42</v>
      </c>
      <c r="D98" s="88">
        <v>3305</v>
      </c>
      <c r="E98" s="89">
        <v>23</v>
      </c>
      <c r="F98" s="90">
        <v>1656</v>
      </c>
      <c r="G98" s="87">
        <v>28</v>
      </c>
      <c r="H98" s="90">
        <v>2068</v>
      </c>
      <c r="I98" s="91">
        <f t="shared" si="43"/>
        <v>37</v>
      </c>
      <c r="J98" s="92">
        <f t="shared" si="43"/>
        <v>2893</v>
      </c>
      <c r="K98" s="2"/>
      <c r="L98" s="31">
        <v>31</v>
      </c>
      <c r="M98" s="13" t="s">
        <v>47</v>
      </c>
      <c r="N98" s="32">
        <v>0</v>
      </c>
      <c r="O98" s="33">
        <v>0</v>
      </c>
      <c r="P98" s="34"/>
      <c r="Q98" s="35"/>
      <c r="R98" s="32"/>
      <c r="S98" s="33"/>
      <c r="T98" s="29">
        <f t="shared" si="44"/>
        <v>0</v>
      </c>
      <c r="U98" s="55">
        <f t="shared" si="44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32</v>
      </c>
      <c r="D99" s="88">
        <v>4310</v>
      </c>
      <c r="E99" s="89">
        <v>80</v>
      </c>
      <c r="F99" s="90">
        <v>10605</v>
      </c>
      <c r="G99" s="87">
        <v>62</v>
      </c>
      <c r="H99" s="90">
        <v>8350</v>
      </c>
      <c r="I99" s="91">
        <f t="shared" si="43"/>
        <v>50</v>
      </c>
      <c r="J99" s="92">
        <f t="shared" si="43"/>
        <v>6565</v>
      </c>
      <c r="K99" s="2"/>
      <c r="L99" s="31">
        <v>32</v>
      </c>
      <c r="M99" s="13" t="s">
        <v>48</v>
      </c>
      <c r="N99" s="32">
        <v>0</v>
      </c>
      <c r="O99" s="33">
        <v>0</v>
      </c>
      <c r="P99" s="34"/>
      <c r="Q99" s="35"/>
      <c r="R99" s="32"/>
      <c r="S99" s="33"/>
      <c r="T99" s="29">
        <f t="shared" si="44"/>
        <v>0</v>
      </c>
      <c r="U99" s="55">
        <f t="shared" si="44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26575</v>
      </c>
      <c r="D100" s="88">
        <v>2219392</v>
      </c>
      <c r="E100" s="89">
        <v>28920</v>
      </c>
      <c r="F100" s="90">
        <v>10230692</v>
      </c>
      <c r="G100" s="87">
        <v>29010</v>
      </c>
      <c r="H100" s="90">
        <v>10190094</v>
      </c>
      <c r="I100" s="91">
        <f t="shared" si="43"/>
        <v>26485</v>
      </c>
      <c r="J100" s="92">
        <f t="shared" si="43"/>
        <v>2259990</v>
      </c>
      <c r="K100" s="2"/>
      <c r="L100" s="31">
        <v>33</v>
      </c>
      <c r="M100" s="13" t="s">
        <v>49</v>
      </c>
      <c r="N100" s="32">
        <v>0</v>
      </c>
      <c r="O100" s="33">
        <v>0</v>
      </c>
      <c r="P100" s="34"/>
      <c r="Q100" s="35"/>
      <c r="R100" s="32"/>
      <c r="S100" s="33"/>
      <c r="T100" s="29">
        <f t="shared" si="44"/>
        <v>0</v>
      </c>
      <c r="U100" s="55">
        <f t="shared" si="44"/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5773</v>
      </c>
      <c r="D101" s="88">
        <v>522213</v>
      </c>
      <c r="E101" s="89">
        <v>28603</v>
      </c>
      <c r="F101" s="90">
        <v>1930447</v>
      </c>
      <c r="G101" s="87">
        <v>28843</v>
      </c>
      <c r="H101" s="90">
        <v>2007617</v>
      </c>
      <c r="I101" s="91">
        <f t="shared" si="43"/>
        <v>5533</v>
      </c>
      <c r="J101" s="92">
        <f t="shared" si="43"/>
        <v>445043</v>
      </c>
      <c r="K101" s="2"/>
      <c r="L101" s="31">
        <v>34</v>
      </c>
      <c r="M101" s="13" t="s">
        <v>50</v>
      </c>
      <c r="N101" s="32">
        <v>0</v>
      </c>
      <c r="O101" s="33">
        <v>0</v>
      </c>
      <c r="P101" s="34"/>
      <c r="Q101" s="35"/>
      <c r="R101" s="32"/>
      <c r="S101" s="33"/>
      <c r="T101" s="29">
        <f t="shared" si="44"/>
        <v>0</v>
      </c>
      <c r="U101" s="55">
        <f t="shared" si="44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94</v>
      </c>
      <c r="D102" s="88">
        <v>72547</v>
      </c>
      <c r="E102" s="89">
        <v>4</v>
      </c>
      <c r="F102" s="90">
        <v>1661</v>
      </c>
      <c r="G102" s="87">
        <v>28</v>
      </c>
      <c r="H102" s="90">
        <v>6095</v>
      </c>
      <c r="I102" s="87">
        <f t="shared" si="43"/>
        <v>70</v>
      </c>
      <c r="J102" s="88">
        <f t="shared" si="43"/>
        <v>68113</v>
      </c>
      <c r="K102" s="2"/>
      <c r="L102" s="31">
        <v>35</v>
      </c>
      <c r="M102" s="13" t="s">
        <v>51</v>
      </c>
      <c r="N102" s="32">
        <v>0</v>
      </c>
      <c r="O102" s="33">
        <v>0</v>
      </c>
      <c r="P102" s="34"/>
      <c r="Q102" s="35"/>
      <c r="R102" s="32"/>
      <c r="S102" s="33"/>
      <c r="T102" s="29">
        <f t="shared" si="44"/>
        <v>0</v>
      </c>
      <c r="U102" s="55">
        <f t="shared" si="44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550</v>
      </c>
      <c r="D103" s="88">
        <v>94447</v>
      </c>
      <c r="E103" s="89">
        <v>1289</v>
      </c>
      <c r="F103" s="90">
        <v>124774</v>
      </c>
      <c r="G103" s="87">
        <v>1144</v>
      </c>
      <c r="H103" s="90">
        <v>119152</v>
      </c>
      <c r="I103" s="87">
        <f t="shared" si="43"/>
        <v>695</v>
      </c>
      <c r="J103" s="88">
        <f t="shared" si="43"/>
        <v>100069</v>
      </c>
      <c r="K103" s="2"/>
      <c r="L103" s="31">
        <v>36</v>
      </c>
      <c r="M103" s="13" t="s">
        <v>52</v>
      </c>
      <c r="N103" s="32">
        <v>0</v>
      </c>
      <c r="O103" s="33">
        <v>0</v>
      </c>
      <c r="P103" s="34"/>
      <c r="Q103" s="35"/>
      <c r="R103" s="32"/>
      <c r="S103" s="33"/>
      <c r="T103" s="29">
        <f t="shared" si="44"/>
        <v>0</v>
      </c>
      <c r="U103" s="55">
        <f t="shared" si="44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953</v>
      </c>
      <c r="D104" s="88">
        <v>316225</v>
      </c>
      <c r="E104" s="89">
        <v>949</v>
      </c>
      <c r="F104" s="90">
        <v>794181</v>
      </c>
      <c r="G104" s="87">
        <v>1498</v>
      </c>
      <c r="H104" s="90">
        <v>865563</v>
      </c>
      <c r="I104" s="87">
        <f t="shared" si="43"/>
        <v>404</v>
      </c>
      <c r="J104" s="88">
        <f t="shared" si="43"/>
        <v>244843</v>
      </c>
      <c r="K104" s="2"/>
      <c r="L104" s="31">
        <v>37</v>
      </c>
      <c r="M104" s="13" t="s">
        <v>53</v>
      </c>
      <c r="N104" s="32">
        <v>0</v>
      </c>
      <c r="O104" s="33">
        <v>0</v>
      </c>
      <c r="P104" s="34"/>
      <c r="Q104" s="35"/>
      <c r="R104" s="32"/>
      <c r="S104" s="33"/>
      <c r="T104" s="29">
        <f t="shared" si="44"/>
        <v>0</v>
      </c>
      <c r="U104" s="55">
        <f t="shared" si="44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1725</v>
      </c>
      <c r="D105" s="88">
        <v>132317</v>
      </c>
      <c r="E105" s="89">
        <v>874</v>
      </c>
      <c r="F105" s="90">
        <v>82314</v>
      </c>
      <c r="G105" s="87">
        <v>790</v>
      </c>
      <c r="H105" s="90">
        <v>79627</v>
      </c>
      <c r="I105" s="91">
        <f t="shared" si="43"/>
        <v>1809</v>
      </c>
      <c r="J105" s="92">
        <f t="shared" si="43"/>
        <v>135004</v>
      </c>
      <c r="K105" s="2"/>
      <c r="L105" s="31">
        <v>38</v>
      </c>
      <c r="M105" s="13" t="s">
        <v>70</v>
      </c>
      <c r="N105" s="32">
        <v>0</v>
      </c>
      <c r="O105" s="33">
        <v>0</v>
      </c>
      <c r="P105" s="34"/>
      <c r="Q105" s="35"/>
      <c r="R105" s="32"/>
      <c r="S105" s="33"/>
      <c r="T105" s="29">
        <f t="shared" si="44"/>
        <v>0</v>
      </c>
      <c r="U105" s="55">
        <f t="shared" si="44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43"/>
        <v>0</v>
      </c>
      <c r="J106" s="92">
        <f t="shared" si="43"/>
        <v>0</v>
      </c>
      <c r="K106" s="2"/>
      <c r="L106" s="31">
        <v>39</v>
      </c>
      <c r="M106" s="13" t="s">
        <v>55</v>
      </c>
      <c r="N106" s="32">
        <v>0</v>
      </c>
      <c r="O106" s="33">
        <v>0</v>
      </c>
      <c r="P106" s="34"/>
      <c r="Q106" s="35"/>
      <c r="R106" s="32"/>
      <c r="S106" s="33"/>
      <c r="T106" s="29">
        <f t="shared" si="44"/>
        <v>0</v>
      </c>
      <c r="U106" s="55">
        <f t="shared" si="44"/>
        <v>0</v>
      </c>
      <c r="V106" s="2"/>
    </row>
    <row r="107" spans="1:22" ht="18" customHeight="1" thickBot="1" x14ac:dyDescent="0.2">
      <c r="A107" s="164">
        <v>40</v>
      </c>
      <c r="B107" s="97" t="s">
        <v>56</v>
      </c>
      <c r="C107" s="165">
        <v>8786</v>
      </c>
      <c r="D107" s="166">
        <v>1923624</v>
      </c>
      <c r="E107" s="100">
        <v>8767</v>
      </c>
      <c r="F107" s="101">
        <v>1684490</v>
      </c>
      <c r="G107" s="165">
        <v>8708</v>
      </c>
      <c r="H107" s="101">
        <v>1656107</v>
      </c>
      <c r="I107" s="95">
        <f t="shared" si="43"/>
        <v>8845</v>
      </c>
      <c r="J107" s="167">
        <f t="shared" si="43"/>
        <v>1952007</v>
      </c>
      <c r="K107" s="2"/>
      <c r="L107" s="37">
        <v>40</v>
      </c>
      <c r="M107" s="20" t="s">
        <v>56</v>
      </c>
      <c r="N107" s="57">
        <v>0</v>
      </c>
      <c r="O107" s="58">
        <v>0</v>
      </c>
      <c r="P107" s="40"/>
      <c r="Q107" s="41"/>
      <c r="R107" s="38"/>
      <c r="S107" s="39"/>
      <c r="T107" s="56">
        <f t="shared" si="44"/>
        <v>0</v>
      </c>
      <c r="U107" s="59">
        <f t="shared" si="44"/>
        <v>0</v>
      </c>
      <c r="V107" s="2"/>
    </row>
    <row r="108" spans="1:22" ht="18" customHeight="1" thickTop="1" thickBot="1" x14ac:dyDescent="0.2">
      <c r="A108" s="134" t="s">
        <v>57</v>
      </c>
      <c r="B108" s="135"/>
      <c r="C108" s="168">
        <v>131417</v>
      </c>
      <c r="D108" s="169">
        <v>24083422</v>
      </c>
      <c r="E108" s="168">
        <f>SUM(E68:E107)</f>
        <v>116778</v>
      </c>
      <c r="F108" s="170">
        <f t="shared" ref="F108:J108" si="45">SUM(F68:F107)</f>
        <v>34703926</v>
      </c>
      <c r="G108" s="171">
        <f t="shared" si="45"/>
        <v>118667</v>
      </c>
      <c r="H108" s="170">
        <f t="shared" si="45"/>
        <v>34071267</v>
      </c>
      <c r="I108" s="171">
        <f t="shared" si="45"/>
        <v>129528</v>
      </c>
      <c r="J108" s="153">
        <f t="shared" si="45"/>
        <v>24716081</v>
      </c>
      <c r="K108" s="2"/>
      <c r="L108" s="218" t="s">
        <v>57</v>
      </c>
      <c r="M108" s="219"/>
      <c r="N108" s="44">
        <f t="shared" ref="N108:S108" si="46">SUM(N68:N107)</f>
        <v>2528</v>
      </c>
      <c r="O108" s="42">
        <f t="shared" si="46"/>
        <v>899610</v>
      </c>
      <c r="P108" s="45">
        <f t="shared" si="46"/>
        <v>1137</v>
      </c>
      <c r="Q108" s="60">
        <f t="shared" si="46"/>
        <v>435630</v>
      </c>
      <c r="R108" s="43">
        <f t="shared" si="46"/>
        <v>1009</v>
      </c>
      <c r="S108" s="60">
        <f t="shared" si="46"/>
        <v>389420</v>
      </c>
      <c r="T108" s="43">
        <f>SUM(T68:T107)</f>
        <v>2656</v>
      </c>
      <c r="U108" s="42">
        <f>SUM(U68:U107)</f>
        <v>945820</v>
      </c>
      <c r="V108" s="2"/>
    </row>
    <row r="109" spans="1:22" ht="18" customHeight="1" thickTop="1" thickBot="1" x14ac:dyDescent="0.2">
      <c r="A109" s="220" t="s">
        <v>58</v>
      </c>
      <c r="B109" s="221"/>
      <c r="C109" s="106">
        <v>124487</v>
      </c>
      <c r="D109" s="105">
        <v>25339965</v>
      </c>
      <c r="E109" s="106">
        <v>111322</v>
      </c>
      <c r="F109" s="104">
        <v>30730686</v>
      </c>
      <c r="G109" s="107">
        <v>112064</v>
      </c>
      <c r="H109" s="108">
        <v>31104816</v>
      </c>
      <c r="I109" s="109">
        <f>C109+E109-G109</f>
        <v>123745</v>
      </c>
      <c r="J109" s="157">
        <f>D109+F109-H109</f>
        <v>24965835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1" t="s">
        <v>59</v>
      </c>
      <c r="B110" s="212"/>
      <c r="C110" s="110">
        <v>104.54979395057997</v>
      </c>
      <c r="D110" s="111">
        <v>95.030590530410791</v>
      </c>
      <c r="E110" s="110">
        <f t="shared" ref="C110:I110" si="47">E108/E109*100</f>
        <v>104.90109771653403</v>
      </c>
      <c r="F110" s="111">
        <f t="shared" si="47"/>
        <v>112.92922650669107</v>
      </c>
      <c r="G110" s="112">
        <f t="shared" si="47"/>
        <v>105.89216876070817</v>
      </c>
      <c r="H110" s="111">
        <f t="shared" si="47"/>
        <v>109.53695080530295</v>
      </c>
      <c r="I110" s="113">
        <f t="shared" si="47"/>
        <v>104.67332013414683</v>
      </c>
      <c r="J110" s="114">
        <f>J108/J109*100</f>
        <v>98.999616876423318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15" t="s">
        <v>60</v>
      </c>
      <c r="B112" s="183" t="s">
        <v>71</v>
      </c>
      <c r="C112" s="183"/>
      <c r="D112" s="183"/>
      <c r="E112" s="183"/>
      <c r="F112" s="183"/>
      <c r="G112" s="183"/>
      <c r="H112" s="183"/>
      <c r="I112" s="183"/>
      <c r="J112" s="18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15"/>
      <c r="B113" s="183" t="s">
        <v>72</v>
      </c>
      <c r="C113" s="183"/>
      <c r="D113" s="183"/>
      <c r="E113" s="183"/>
      <c r="F113" s="183"/>
      <c r="G113" s="183"/>
      <c r="H113" s="183"/>
      <c r="I113" s="183"/>
      <c r="J113" s="18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15"/>
      <c r="B114" s="183" t="s">
        <v>73</v>
      </c>
      <c r="C114" s="183"/>
      <c r="D114" s="183"/>
      <c r="E114" s="183"/>
      <c r="F114" s="183"/>
      <c r="G114" s="183"/>
      <c r="H114" s="183"/>
      <c r="I114" s="183"/>
      <c r="J114" s="183"/>
      <c r="K114" s="2"/>
      <c r="L114" s="2"/>
      <c r="M114" s="223" t="s">
        <v>74</v>
      </c>
      <c r="N114" s="223"/>
      <c r="O114" s="223"/>
      <c r="P114" s="223"/>
      <c r="Q114" s="223"/>
      <c r="R114" s="223"/>
      <c r="S114" s="223"/>
      <c r="T114" s="223"/>
      <c r="U114" s="223"/>
      <c r="V114" s="2"/>
    </row>
    <row r="115" spans="1:22" x14ac:dyDescent="0.15">
      <c r="A115" s="115"/>
      <c r="B115" s="183" t="s">
        <v>74</v>
      </c>
      <c r="C115" s="183"/>
      <c r="D115" s="183"/>
      <c r="E115" s="183"/>
      <c r="F115" s="183"/>
      <c r="G115" s="183"/>
      <c r="H115" s="183"/>
      <c r="I115" s="183"/>
      <c r="J115" s="18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15"/>
      <c r="B116" s="183" t="s">
        <v>76</v>
      </c>
      <c r="C116" s="183"/>
      <c r="D116" s="183"/>
      <c r="E116" s="183"/>
      <c r="F116" s="183"/>
      <c r="G116" s="183"/>
      <c r="H116" s="183"/>
      <c r="I116" s="183"/>
      <c r="J116" s="1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2" t="s">
        <v>0</v>
      </c>
      <c r="B118" s="182"/>
      <c r="C118" s="115"/>
      <c r="D118" s="115"/>
      <c r="E118" s="115"/>
      <c r="F118" s="115"/>
      <c r="G118" s="115"/>
      <c r="H118" s="115"/>
      <c r="I118" s="115"/>
      <c r="J118" s="115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15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4" t="s">
        <v>1</v>
      </c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2" x14ac:dyDescent="0.15">
      <c r="A120" s="115"/>
      <c r="B120" s="115"/>
      <c r="C120" s="115"/>
      <c r="D120" s="187" t="s">
        <v>2</v>
      </c>
      <c r="E120" s="187"/>
      <c r="F120" s="187"/>
      <c r="G120" s="187"/>
      <c r="H120" s="115"/>
      <c r="I120" s="115"/>
      <c r="J120" s="115"/>
      <c r="L120" s="2"/>
      <c r="M120" s="2"/>
      <c r="N120" s="2"/>
      <c r="O120" s="185" t="s">
        <v>2</v>
      </c>
      <c r="P120" s="185"/>
      <c r="Q120" s="185"/>
      <c r="R120" s="185"/>
      <c r="S120" s="2"/>
      <c r="T120" s="2"/>
      <c r="U120" s="2"/>
    </row>
    <row r="121" spans="1:22" x14ac:dyDescent="0.15">
      <c r="A121" s="224" t="str">
        <f>A4</f>
        <v>令和　３年　12月分</v>
      </c>
      <c r="B121" s="225"/>
      <c r="C121" s="115"/>
      <c r="D121" s="115"/>
      <c r="E121" s="115"/>
      <c r="F121" s="115"/>
      <c r="G121" s="115"/>
      <c r="H121" s="210" t="s">
        <v>3</v>
      </c>
      <c r="I121" s="210"/>
      <c r="J121" s="210"/>
      <c r="L121" s="192" t="str">
        <f>A4</f>
        <v>令和　３年　12月分</v>
      </c>
      <c r="M121" s="193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115"/>
      <c r="B122" s="136" t="s">
        <v>85</v>
      </c>
      <c r="C122" s="115"/>
      <c r="D122" s="115"/>
      <c r="E122" s="115"/>
      <c r="F122" s="115"/>
      <c r="G122" s="115"/>
      <c r="H122" s="115"/>
      <c r="I122" s="115"/>
      <c r="J122" s="115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2" t="s">
        <v>5</v>
      </c>
      <c r="B123" s="222"/>
      <c r="C123" s="222" t="s">
        <v>69</v>
      </c>
      <c r="D123" s="222"/>
      <c r="E123" s="222"/>
      <c r="F123" s="222"/>
      <c r="G123" s="222"/>
      <c r="H123" s="222"/>
      <c r="I123" s="115"/>
      <c r="J123" s="115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9"/>
      <c r="B124" s="120" t="s">
        <v>7</v>
      </c>
      <c r="C124" s="213" t="s">
        <v>8</v>
      </c>
      <c r="D124" s="214"/>
      <c r="E124" s="213" t="s">
        <v>9</v>
      </c>
      <c r="F124" s="215"/>
      <c r="G124" s="214" t="s">
        <v>10</v>
      </c>
      <c r="H124" s="214"/>
      <c r="I124" s="226" t="s">
        <v>11</v>
      </c>
      <c r="J124" s="227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1"/>
      <c r="B125" s="137"/>
      <c r="C125" s="123" t="s">
        <v>12</v>
      </c>
      <c r="D125" s="86" t="s">
        <v>13</v>
      </c>
      <c r="E125" s="123" t="s">
        <v>12</v>
      </c>
      <c r="F125" s="124" t="s">
        <v>13</v>
      </c>
      <c r="G125" s="125" t="s">
        <v>12</v>
      </c>
      <c r="H125" s="86" t="s">
        <v>13</v>
      </c>
      <c r="I125" s="138" t="s">
        <v>12</v>
      </c>
      <c r="J125" s="139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26" t="s">
        <v>14</v>
      </c>
      <c r="B126" s="127"/>
      <c r="C126" s="128" t="s">
        <v>15</v>
      </c>
      <c r="D126" s="129" t="s">
        <v>16</v>
      </c>
      <c r="E126" s="128" t="s">
        <v>15</v>
      </c>
      <c r="F126" s="130" t="s">
        <v>16</v>
      </c>
      <c r="G126" s="131" t="s">
        <v>15</v>
      </c>
      <c r="H126" s="129" t="s">
        <v>16</v>
      </c>
      <c r="I126" s="132" t="s">
        <v>15</v>
      </c>
      <c r="J126" s="133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40"/>
      <c r="D127" s="141"/>
      <c r="E127" s="89"/>
      <c r="F127" s="90"/>
      <c r="G127" s="142"/>
      <c r="H127" s="143"/>
      <c r="I127" s="144">
        <f>+C127+E127-G127</f>
        <v>0</v>
      </c>
      <c r="J127" s="143">
        <f>+D127+F127-H127</f>
        <v>0</v>
      </c>
      <c r="L127" s="25">
        <v>1</v>
      </c>
      <c r="M127" s="26" t="s">
        <v>17</v>
      </c>
      <c r="N127" s="64"/>
      <c r="O127" s="65"/>
      <c r="P127" s="34"/>
      <c r="Q127" s="35"/>
      <c r="R127" s="66"/>
      <c r="S127" s="67"/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42">
        <v>383</v>
      </c>
      <c r="D128" s="145">
        <v>18854</v>
      </c>
      <c r="E128" s="89">
        <v>842</v>
      </c>
      <c r="F128" s="90">
        <v>42204</v>
      </c>
      <c r="G128" s="142">
        <v>753</v>
      </c>
      <c r="H128" s="145">
        <v>37398</v>
      </c>
      <c r="I128" s="142">
        <f t="shared" ref="I128:J166" si="48">+C128+E128-G128</f>
        <v>472</v>
      </c>
      <c r="J128" s="145">
        <f t="shared" si="48"/>
        <v>23660</v>
      </c>
      <c r="L128" s="31">
        <v>2</v>
      </c>
      <c r="M128" s="13" t="s">
        <v>18</v>
      </c>
      <c r="N128" s="66"/>
      <c r="O128" s="68"/>
      <c r="P128" s="34"/>
      <c r="Q128" s="35"/>
      <c r="R128" s="66"/>
      <c r="S128" s="68"/>
      <c r="T128" s="66">
        <f t="shared" ref="T128:U166" si="49">+N128+P128-R128</f>
        <v>0</v>
      </c>
      <c r="U128" s="68">
        <f t="shared" si="49"/>
        <v>0</v>
      </c>
    </row>
    <row r="129" spans="1:21" ht="18" customHeight="1" x14ac:dyDescent="0.15">
      <c r="A129" s="85">
        <v>3</v>
      </c>
      <c r="B129" s="86" t="s">
        <v>19</v>
      </c>
      <c r="C129" s="142"/>
      <c r="D129" s="145"/>
      <c r="E129" s="89"/>
      <c r="F129" s="90"/>
      <c r="G129" s="142"/>
      <c r="H129" s="145"/>
      <c r="I129" s="142">
        <f t="shared" si="48"/>
        <v>0</v>
      </c>
      <c r="J129" s="145">
        <f t="shared" si="48"/>
        <v>0</v>
      </c>
      <c r="L129" s="31">
        <v>3</v>
      </c>
      <c r="M129" s="13" t="s">
        <v>19</v>
      </c>
      <c r="N129" s="66"/>
      <c r="O129" s="68"/>
      <c r="P129" s="34"/>
      <c r="Q129" s="35"/>
      <c r="R129" s="66"/>
      <c r="S129" s="68"/>
      <c r="T129" s="66">
        <f t="shared" si="49"/>
        <v>0</v>
      </c>
      <c r="U129" s="68">
        <f t="shared" si="49"/>
        <v>0</v>
      </c>
    </row>
    <row r="130" spans="1:21" ht="18" customHeight="1" x14ac:dyDescent="0.15">
      <c r="A130" s="78">
        <v>4</v>
      </c>
      <c r="B130" s="86" t="s">
        <v>20</v>
      </c>
      <c r="C130" s="142"/>
      <c r="D130" s="145"/>
      <c r="E130" s="89"/>
      <c r="F130" s="90"/>
      <c r="G130" s="142"/>
      <c r="H130" s="145"/>
      <c r="I130" s="142">
        <f t="shared" si="48"/>
        <v>0</v>
      </c>
      <c r="J130" s="145">
        <f t="shared" si="48"/>
        <v>0</v>
      </c>
      <c r="L130" s="25">
        <v>4</v>
      </c>
      <c r="M130" s="13" t="s">
        <v>20</v>
      </c>
      <c r="N130" s="66"/>
      <c r="O130" s="68"/>
      <c r="P130" s="34"/>
      <c r="Q130" s="35"/>
      <c r="R130" s="66"/>
      <c r="S130" s="68"/>
      <c r="T130" s="66">
        <f t="shared" si="49"/>
        <v>0</v>
      </c>
      <c r="U130" s="68">
        <f t="shared" si="49"/>
        <v>0</v>
      </c>
    </row>
    <row r="131" spans="1:21" ht="18" customHeight="1" x14ac:dyDescent="0.15">
      <c r="A131" s="85">
        <v>5</v>
      </c>
      <c r="B131" s="86" t="s">
        <v>21</v>
      </c>
      <c r="C131" s="142"/>
      <c r="D131" s="145"/>
      <c r="E131" s="89"/>
      <c r="F131" s="90"/>
      <c r="G131" s="142"/>
      <c r="H131" s="145"/>
      <c r="I131" s="142">
        <f t="shared" si="48"/>
        <v>0</v>
      </c>
      <c r="J131" s="145">
        <f t="shared" si="48"/>
        <v>0</v>
      </c>
      <c r="L131" s="31">
        <v>5</v>
      </c>
      <c r="M131" s="13" t="s">
        <v>21</v>
      </c>
      <c r="N131" s="66"/>
      <c r="O131" s="68"/>
      <c r="P131" s="34"/>
      <c r="Q131" s="35"/>
      <c r="R131" s="66"/>
      <c r="S131" s="68"/>
      <c r="T131" s="66">
        <f t="shared" si="49"/>
        <v>0</v>
      </c>
      <c r="U131" s="68">
        <f t="shared" si="49"/>
        <v>0</v>
      </c>
    </row>
    <row r="132" spans="1:21" ht="18" customHeight="1" x14ac:dyDescent="0.15">
      <c r="A132" s="85">
        <v>6</v>
      </c>
      <c r="B132" s="86" t="s">
        <v>22</v>
      </c>
      <c r="C132" s="142"/>
      <c r="D132" s="145"/>
      <c r="E132" s="89"/>
      <c r="F132" s="90"/>
      <c r="G132" s="142"/>
      <c r="H132" s="145"/>
      <c r="I132" s="142">
        <f t="shared" si="48"/>
        <v>0</v>
      </c>
      <c r="J132" s="145">
        <f t="shared" si="48"/>
        <v>0</v>
      </c>
      <c r="L132" s="31">
        <v>6</v>
      </c>
      <c r="M132" s="13" t="s">
        <v>22</v>
      </c>
      <c r="N132" s="66"/>
      <c r="O132" s="68"/>
      <c r="P132" s="34"/>
      <c r="Q132" s="35"/>
      <c r="R132" s="66"/>
      <c r="S132" s="68"/>
      <c r="T132" s="66">
        <f t="shared" si="49"/>
        <v>0</v>
      </c>
      <c r="U132" s="68">
        <f t="shared" si="49"/>
        <v>0</v>
      </c>
    </row>
    <row r="133" spans="1:21" ht="18" customHeight="1" x14ac:dyDescent="0.15">
      <c r="A133" s="78">
        <v>7</v>
      </c>
      <c r="B133" s="86" t="s">
        <v>23</v>
      </c>
      <c r="C133" s="142"/>
      <c r="D133" s="145"/>
      <c r="E133" s="89"/>
      <c r="F133" s="90"/>
      <c r="G133" s="142"/>
      <c r="H133" s="145"/>
      <c r="I133" s="142">
        <f t="shared" si="48"/>
        <v>0</v>
      </c>
      <c r="J133" s="145">
        <f t="shared" si="48"/>
        <v>0</v>
      </c>
      <c r="L133" s="25">
        <v>7</v>
      </c>
      <c r="M133" s="13" t="s">
        <v>23</v>
      </c>
      <c r="N133" s="66"/>
      <c r="O133" s="68"/>
      <c r="P133" s="34"/>
      <c r="Q133" s="35"/>
      <c r="R133" s="66"/>
      <c r="S133" s="68"/>
      <c r="T133" s="66">
        <f t="shared" si="49"/>
        <v>0</v>
      </c>
      <c r="U133" s="68">
        <f t="shared" si="49"/>
        <v>0</v>
      </c>
    </row>
    <row r="134" spans="1:21" ht="18" customHeight="1" x14ac:dyDescent="0.15">
      <c r="A134" s="85">
        <v>8</v>
      </c>
      <c r="B134" s="86" t="s">
        <v>24</v>
      </c>
      <c r="C134" s="142"/>
      <c r="D134" s="145"/>
      <c r="E134" s="89"/>
      <c r="F134" s="90"/>
      <c r="G134" s="142"/>
      <c r="H134" s="145"/>
      <c r="I134" s="142">
        <f t="shared" si="48"/>
        <v>0</v>
      </c>
      <c r="J134" s="145">
        <f t="shared" si="48"/>
        <v>0</v>
      </c>
      <c r="L134" s="31">
        <v>8</v>
      </c>
      <c r="M134" s="13" t="s">
        <v>24</v>
      </c>
      <c r="N134" s="66"/>
      <c r="O134" s="68"/>
      <c r="P134" s="34"/>
      <c r="Q134" s="35"/>
      <c r="R134" s="66"/>
      <c r="S134" s="68"/>
      <c r="T134" s="66">
        <f t="shared" si="49"/>
        <v>0</v>
      </c>
      <c r="U134" s="68">
        <f t="shared" si="49"/>
        <v>0</v>
      </c>
    </row>
    <row r="135" spans="1:21" ht="18" customHeight="1" x14ac:dyDescent="0.15">
      <c r="A135" s="85">
        <v>9</v>
      </c>
      <c r="B135" s="86" t="s">
        <v>25</v>
      </c>
      <c r="C135" s="142"/>
      <c r="D135" s="145"/>
      <c r="E135" s="89"/>
      <c r="F135" s="90"/>
      <c r="G135" s="142"/>
      <c r="H135" s="145"/>
      <c r="I135" s="142">
        <f t="shared" si="48"/>
        <v>0</v>
      </c>
      <c r="J135" s="145">
        <f t="shared" si="48"/>
        <v>0</v>
      </c>
      <c r="L135" s="31">
        <v>9</v>
      </c>
      <c r="M135" s="13" t="s">
        <v>25</v>
      </c>
      <c r="N135" s="66"/>
      <c r="O135" s="68"/>
      <c r="P135" s="34"/>
      <c r="Q135" s="35"/>
      <c r="R135" s="66"/>
      <c r="S135" s="68"/>
      <c r="T135" s="66">
        <f t="shared" si="49"/>
        <v>0</v>
      </c>
      <c r="U135" s="68">
        <f t="shared" si="49"/>
        <v>0</v>
      </c>
    </row>
    <row r="136" spans="1:21" ht="18" customHeight="1" x14ac:dyDescent="0.15">
      <c r="A136" s="78">
        <v>10</v>
      </c>
      <c r="B136" s="86" t="s">
        <v>26</v>
      </c>
      <c r="C136" s="142"/>
      <c r="D136" s="145"/>
      <c r="E136" s="89"/>
      <c r="F136" s="90"/>
      <c r="G136" s="142"/>
      <c r="H136" s="145"/>
      <c r="I136" s="142">
        <f t="shared" si="48"/>
        <v>0</v>
      </c>
      <c r="J136" s="145">
        <f t="shared" si="48"/>
        <v>0</v>
      </c>
      <c r="L136" s="25">
        <v>10</v>
      </c>
      <c r="M136" s="13" t="s">
        <v>26</v>
      </c>
      <c r="N136" s="66"/>
      <c r="O136" s="68"/>
      <c r="P136" s="34"/>
      <c r="Q136" s="35"/>
      <c r="R136" s="66"/>
      <c r="S136" s="68"/>
      <c r="T136" s="66">
        <f t="shared" si="49"/>
        <v>0</v>
      </c>
      <c r="U136" s="68">
        <f t="shared" si="49"/>
        <v>0</v>
      </c>
    </row>
    <row r="137" spans="1:21" ht="18" customHeight="1" x14ac:dyDescent="0.15">
      <c r="A137" s="85">
        <v>11</v>
      </c>
      <c r="B137" s="86" t="s">
        <v>27</v>
      </c>
      <c r="C137" s="142"/>
      <c r="D137" s="145"/>
      <c r="E137" s="89"/>
      <c r="F137" s="90"/>
      <c r="G137" s="142"/>
      <c r="H137" s="145"/>
      <c r="I137" s="142">
        <f t="shared" si="48"/>
        <v>0</v>
      </c>
      <c r="J137" s="145">
        <f t="shared" si="48"/>
        <v>0</v>
      </c>
      <c r="L137" s="31">
        <v>11</v>
      </c>
      <c r="M137" s="13" t="s">
        <v>27</v>
      </c>
      <c r="N137" s="66"/>
      <c r="O137" s="68"/>
      <c r="P137" s="34"/>
      <c r="Q137" s="35"/>
      <c r="R137" s="66"/>
      <c r="S137" s="68"/>
      <c r="T137" s="66">
        <f t="shared" si="49"/>
        <v>0</v>
      </c>
      <c r="U137" s="68">
        <f t="shared" si="49"/>
        <v>0</v>
      </c>
    </row>
    <row r="138" spans="1:21" ht="18" customHeight="1" x14ac:dyDescent="0.15">
      <c r="A138" s="85">
        <v>12</v>
      </c>
      <c r="B138" s="86" t="s">
        <v>28</v>
      </c>
      <c r="C138" s="142"/>
      <c r="D138" s="145"/>
      <c r="E138" s="89"/>
      <c r="F138" s="90"/>
      <c r="G138" s="142"/>
      <c r="H138" s="145"/>
      <c r="I138" s="142">
        <f t="shared" si="48"/>
        <v>0</v>
      </c>
      <c r="J138" s="145">
        <f t="shared" si="48"/>
        <v>0</v>
      </c>
      <c r="L138" s="31">
        <v>12</v>
      </c>
      <c r="M138" s="13" t="s">
        <v>28</v>
      </c>
      <c r="N138" s="66"/>
      <c r="O138" s="68"/>
      <c r="P138" s="34"/>
      <c r="Q138" s="35"/>
      <c r="R138" s="66"/>
      <c r="S138" s="68"/>
      <c r="T138" s="66">
        <f t="shared" si="49"/>
        <v>0</v>
      </c>
      <c r="U138" s="68">
        <f t="shared" si="49"/>
        <v>0</v>
      </c>
    </row>
    <row r="139" spans="1:21" ht="18" customHeight="1" x14ac:dyDescent="0.15">
      <c r="A139" s="78">
        <v>13</v>
      </c>
      <c r="B139" s="86" t="s">
        <v>29</v>
      </c>
      <c r="C139" s="142"/>
      <c r="D139" s="145"/>
      <c r="E139" s="89"/>
      <c r="F139" s="90"/>
      <c r="G139" s="142"/>
      <c r="H139" s="145"/>
      <c r="I139" s="142">
        <f t="shared" si="48"/>
        <v>0</v>
      </c>
      <c r="J139" s="145">
        <f t="shared" si="48"/>
        <v>0</v>
      </c>
      <c r="L139" s="25">
        <v>13</v>
      </c>
      <c r="M139" s="13" t="s">
        <v>29</v>
      </c>
      <c r="N139" s="66"/>
      <c r="O139" s="68"/>
      <c r="P139" s="34"/>
      <c r="Q139" s="35"/>
      <c r="R139" s="66"/>
      <c r="S139" s="68"/>
      <c r="T139" s="66">
        <f t="shared" si="49"/>
        <v>0</v>
      </c>
      <c r="U139" s="68">
        <f t="shared" si="49"/>
        <v>0</v>
      </c>
    </row>
    <row r="140" spans="1:21" ht="18" customHeight="1" x14ac:dyDescent="0.15">
      <c r="A140" s="85">
        <v>14</v>
      </c>
      <c r="B140" s="86" t="s">
        <v>30</v>
      </c>
      <c r="C140" s="142"/>
      <c r="D140" s="145"/>
      <c r="E140" s="89"/>
      <c r="F140" s="90"/>
      <c r="G140" s="142"/>
      <c r="H140" s="145"/>
      <c r="I140" s="142">
        <f t="shared" si="48"/>
        <v>0</v>
      </c>
      <c r="J140" s="145">
        <f t="shared" si="48"/>
        <v>0</v>
      </c>
      <c r="L140" s="31">
        <v>14</v>
      </c>
      <c r="M140" s="13" t="s">
        <v>30</v>
      </c>
      <c r="N140" s="66"/>
      <c r="O140" s="68"/>
      <c r="P140" s="34"/>
      <c r="Q140" s="35"/>
      <c r="R140" s="66"/>
      <c r="S140" s="68"/>
      <c r="T140" s="66">
        <f t="shared" si="49"/>
        <v>0</v>
      </c>
      <c r="U140" s="68">
        <f t="shared" si="49"/>
        <v>0</v>
      </c>
    </row>
    <row r="141" spans="1:21" ht="18" customHeight="1" x14ac:dyDescent="0.15">
      <c r="A141" s="85">
        <v>15</v>
      </c>
      <c r="B141" s="86" t="s">
        <v>31</v>
      </c>
      <c r="C141" s="142"/>
      <c r="D141" s="145"/>
      <c r="E141" s="89"/>
      <c r="F141" s="90"/>
      <c r="G141" s="142"/>
      <c r="H141" s="145"/>
      <c r="I141" s="142">
        <f t="shared" si="48"/>
        <v>0</v>
      </c>
      <c r="J141" s="145">
        <f t="shared" si="48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1050</v>
      </c>
      <c r="Q141" s="35">
        <v>42000</v>
      </c>
      <c r="R141" s="66">
        <v>1050</v>
      </c>
      <c r="S141" s="68">
        <v>42000</v>
      </c>
      <c r="T141" s="66">
        <f t="shared" si="49"/>
        <v>50</v>
      </c>
      <c r="U141" s="68">
        <f t="shared" si="49"/>
        <v>2000</v>
      </c>
    </row>
    <row r="142" spans="1:21" ht="18" customHeight="1" x14ac:dyDescent="0.15">
      <c r="A142" s="78">
        <v>16</v>
      </c>
      <c r="B142" s="86" t="s">
        <v>32</v>
      </c>
      <c r="C142" s="142"/>
      <c r="D142" s="145"/>
      <c r="E142" s="89"/>
      <c r="F142" s="90"/>
      <c r="G142" s="142"/>
      <c r="H142" s="145"/>
      <c r="I142" s="142">
        <f t="shared" si="48"/>
        <v>0</v>
      </c>
      <c r="J142" s="145">
        <f t="shared" si="48"/>
        <v>0</v>
      </c>
      <c r="L142" s="25">
        <v>16</v>
      </c>
      <c r="M142" s="13" t="s">
        <v>32</v>
      </c>
      <c r="N142" s="66"/>
      <c r="O142" s="68"/>
      <c r="P142" s="34"/>
      <c r="Q142" s="35"/>
      <c r="R142" s="66"/>
      <c r="S142" s="68"/>
      <c r="T142" s="66">
        <f t="shared" si="49"/>
        <v>0</v>
      </c>
      <c r="U142" s="68">
        <f t="shared" si="49"/>
        <v>0</v>
      </c>
    </row>
    <row r="143" spans="1:21" ht="18" customHeight="1" x14ac:dyDescent="0.15">
      <c r="A143" s="85">
        <v>17</v>
      </c>
      <c r="B143" s="86" t="s">
        <v>33</v>
      </c>
      <c r="C143" s="142"/>
      <c r="D143" s="145"/>
      <c r="E143" s="89"/>
      <c r="F143" s="90"/>
      <c r="G143" s="142"/>
      <c r="H143" s="145"/>
      <c r="I143" s="142">
        <f t="shared" si="48"/>
        <v>0</v>
      </c>
      <c r="J143" s="145">
        <f t="shared" si="48"/>
        <v>0</v>
      </c>
      <c r="L143" s="31">
        <v>17</v>
      </c>
      <c r="M143" s="13" t="s">
        <v>33</v>
      </c>
      <c r="N143" s="66"/>
      <c r="O143" s="68"/>
      <c r="P143" s="34"/>
      <c r="Q143" s="35"/>
      <c r="R143" s="66"/>
      <c r="S143" s="68"/>
      <c r="T143" s="66">
        <f t="shared" si="49"/>
        <v>0</v>
      </c>
      <c r="U143" s="68">
        <f t="shared" si="49"/>
        <v>0</v>
      </c>
    </row>
    <row r="144" spans="1:21" ht="18" customHeight="1" x14ac:dyDescent="0.15">
      <c r="A144" s="85">
        <v>18</v>
      </c>
      <c r="B144" s="86" t="s">
        <v>34</v>
      </c>
      <c r="C144" s="142"/>
      <c r="D144" s="145"/>
      <c r="E144" s="89"/>
      <c r="F144" s="90"/>
      <c r="G144" s="142"/>
      <c r="H144" s="145"/>
      <c r="I144" s="142">
        <f t="shared" si="48"/>
        <v>0</v>
      </c>
      <c r="J144" s="145">
        <f t="shared" si="48"/>
        <v>0</v>
      </c>
      <c r="L144" s="31">
        <v>18</v>
      </c>
      <c r="M144" s="13" t="s">
        <v>34</v>
      </c>
      <c r="N144" s="66"/>
      <c r="O144" s="68"/>
      <c r="P144" s="34"/>
      <c r="Q144" s="35"/>
      <c r="R144" s="66"/>
      <c r="S144" s="68"/>
      <c r="T144" s="66">
        <f t="shared" si="49"/>
        <v>0</v>
      </c>
      <c r="U144" s="68">
        <f t="shared" si="49"/>
        <v>0</v>
      </c>
    </row>
    <row r="145" spans="1:21" ht="18" customHeight="1" x14ac:dyDescent="0.15">
      <c r="A145" s="78">
        <v>19</v>
      </c>
      <c r="B145" s="86" t="s">
        <v>35</v>
      </c>
      <c r="C145" s="142"/>
      <c r="D145" s="145"/>
      <c r="E145" s="89"/>
      <c r="F145" s="90"/>
      <c r="G145" s="142"/>
      <c r="H145" s="145"/>
      <c r="I145" s="142">
        <f t="shared" si="48"/>
        <v>0</v>
      </c>
      <c r="J145" s="145">
        <f t="shared" si="48"/>
        <v>0</v>
      </c>
      <c r="L145" s="25">
        <v>19</v>
      </c>
      <c r="M145" s="13" t="s">
        <v>35</v>
      </c>
      <c r="N145" s="66"/>
      <c r="O145" s="68"/>
      <c r="P145" s="34"/>
      <c r="Q145" s="35"/>
      <c r="R145" s="66"/>
      <c r="S145" s="68"/>
      <c r="T145" s="66">
        <f t="shared" si="49"/>
        <v>0</v>
      </c>
      <c r="U145" s="68">
        <f t="shared" si="49"/>
        <v>0</v>
      </c>
    </row>
    <row r="146" spans="1:21" ht="18" customHeight="1" x14ac:dyDescent="0.15">
      <c r="A146" s="85">
        <v>20</v>
      </c>
      <c r="B146" s="86" t="s">
        <v>36</v>
      </c>
      <c r="C146" s="142"/>
      <c r="D146" s="145"/>
      <c r="E146" s="89"/>
      <c r="F146" s="90"/>
      <c r="G146" s="142"/>
      <c r="H146" s="145"/>
      <c r="I146" s="142">
        <f t="shared" si="48"/>
        <v>0</v>
      </c>
      <c r="J146" s="145">
        <f t="shared" si="48"/>
        <v>0</v>
      </c>
      <c r="L146" s="31">
        <v>20</v>
      </c>
      <c r="M146" s="13" t="s">
        <v>36</v>
      </c>
      <c r="N146" s="66"/>
      <c r="O146" s="68"/>
      <c r="P146" s="34"/>
      <c r="Q146" s="35"/>
      <c r="R146" s="66"/>
      <c r="S146" s="68"/>
      <c r="T146" s="66">
        <f t="shared" si="49"/>
        <v>0</v>
      </c>
      <c r="U146" s="68">
        <f t="shared" si="49"/>
        <v>0</v>
      </c>
    </row>
    <row r="147" spans="1:21" ht="18" customHeight="1" x14ac:dyDescent="0.15">
      <c r="A147" s="85">
        <v>21</v>
      </c>
      <c r="B147" s="86" t="s">
        <v>37</v>
      </c>
      <c r="C147" s="142"/>
      <c r="D147" s="145"/>
      <c r="E147" s="89"/>
      <c r="F147" s="90"/>
      <c r="G147" s="142"/>
      <c r="H147" s="145"/>
      <c r="I147" s="142">
        <f t="shared" si="48"/>
        <v>0</v>
      </c>
      <c r="J147" s="145">
        <f t="shared" si="48"/>
        <v>0</v>
      </c>
      <c r="L147" s="31">
        <v>21</v>
      </c>
      <c r="M147" s="13" t="s">
        <v>37</v>
      </c>
      <c r="N147" s="66"/>
      <c r="O147" s="68"/>
      <c r="P147" s="34"/>
      <c r="Q147" s="35"/>
      <c r="R147" s="66"/>
      <c r="S147" s="68"/>
      <c r="T147" s="66">
        <f t="shared" si="49"/>
        <v>0</v>
      </c>
      <c r="U147" s="68">
        <f t="shared" si="49"/>
        <v>0</v>
      </c>
    </row>
    <row r="148" spans="1:21" ht="18" customHeight="1" x14ac:dyDescent="0.15">
      <c r="A148" s="78">
        <v>22</v>
      </c>
      <c r="B148" s="86" t="s">
        <v>38</v>
      </c>
      <c r="C148" s="142"/>
      <c r="D148" s="145"/>
      <c r="E148" s="89"/>
      <c r="F148" s="90"/>
      <c r="G148" s="142"/>
      <c r="H148" s="145"/>
      <c r="I148" s="142">
        <f t="shared" si="48"/>
        <v>0</v>
      </c>
      <c r="J148" s="145">
        <f t="shared" si="48"/>
        <v>0</v>
      </c>
      <c r="L148" s="25">
        <v>22</v>
      </c>
      <c r="M148" s="13" t="s">
        <v>38</v>
      </c>
      <c r="N148" s="66"/>
      <c r="O148" s="68"/>
      <c r="P148" s="34"/>
      <c r="Q148" s="35"/>
      <c r="R148" s="66"/>
      <c r="S148" s="68"/>
      <c r="T148" s="66">
        <f t="shared" si="49"/>
        <v>0</v>
      </c>
      <c r="U148" s="68">
        <f t="shared" si="49"/>
        <v>0</v>
      </c>
    </row>
    <row r="149" spans="1:21" ht="18" customHeight="1" x14ac:dyDescent="0.15">
      <c r="A149" s="85">
        <v>23</v>
      </c>
      <c r="B149" s="86" t="s">
        <v>39</v>
      </c>
      <c r="C149" s="142"/>
      <c r="D149" s="145"/>
      <c r="E149" s="89"/>
      <c r="F149" s="90"/>
      <c r="G149" s="142"/>
      <c r="H149" s="145"/>
      <c r="I149" s="142">
        <f t="shared" si="48"/>
        <v>0</v>
      </c>
      <c r="J149" s="145">
        <f t="shared" si="48"/>
        <v>0</v>
      </c>
      <c r="L149" s="31">
        <v>23</v>
      </c>
      <c r="M149" s="13" t="s">
        <v>39</v>
      </c>
      <c r="N149" s="66"/>
      <c r="O149" s="68"/>
      <c r="P149" s="34"/>
      <c r="Q149" s="35"/>
      <c r="R149" s="66"/>
      <c r="S149" s="68"/>
      <c r="T149" s="66">
        <f t="shared" si="49"/>
        <v>0</v>
      </c>
      <c r="U149" s="68">
        <f t="shared" si="49"/>
        <v>0</v>
      </c>
    </row>
    <row r="150" spans="1:21" ht="18" customHeight="1" x14ac:dyDescent="0.15">
      <c r="A150" s="85">
        <v>24</v>
      </c>
      <c r="B150" s="86" t="s">
        <v>40</v>
      </c>
      <c r="C150" s="142"/>
      <c r="D150" s="145"/>
      <c r="E150" s="89"/>
      <c r="F150" s="90"/>
      <c r="G150" s="142"/>
      <c r="H150" s="145"/>
      <c r="I150" s="142">
        <f t="shared" si="48"/>
        <v>0</v>
      </c>
      <c r="J150" s="145">
        <f t="shared" si="48"/>
        <v>0</v>
      </c>
      <c r="L150" s="31">
        <v>24</v>
      </c>
      <c r="M150" s="13" t="s">
        <v>40</v>
      </c>
      <c r="N150" s="66"/>
      <c r="O150" s="68"/>
      <c r="P150" s="34"/>
      <c r="Q150" s="35"/>
      <c r="R150" s="66"/>
      <c r="S150" s="68"/>
      <c r="T150" s="66">
        <f t="shared" si="49"/>
        <v>0</v>
      </c>
      <c r="U150" s="68">
        <f t="shared" si="49"/>
        <v>0</v>
      </c>
    </row>
    <row r="151" spans="1:21" ht="18" customHeight="1" x14ac:dyDescent="0.15">
      <c r="A151" s="78">
        <v>25</v>
      </c>
      <c r="B151" s="86" t="s">
        <v>41</v>
      </c>
      <c r="C151" s="142"/>
      <c r="D151" s="145"/>
      <c r="E151" s="89"/>
      <c r="F151" s="90"/>
      <c r="G151" s="142"/>
      <c r="H151" s="145"/>
      <c r="I151" s="142">
        <f t="shared" si="48"/>
        <v>0</v>
      </c>
      <c r="J151" s="145">
        <f t="shared" si="48"/>
        <v>0</v>
      </c>
      <c r="L151" s="25">
        <v>25</v>
      </c>
      <c r="M151" s="13" t="s">
        <v>41</v>
      </c>
      <c r="N151" s="66"/>
      <c r="O151" s="68"/>
      <c r="P151" s="34"/>
      <c r="Q151" s="35"/>
      <c r="R151" s="66"/>
      <c r="S151" s="68"/>
      <c r="T151" s="66">
        <f t="shared" si="49"/>
        <v>0</v>
      </c>
      <c r="U151" s="68">
        <f t="shared" si="49"/>
        <v>0</v>
      </c>
    </row>
    <row r="152" spans="1:21" ht="18" customHeight="1" x14ac:dyDescent="0.15">
      <c r="A152" s="85">
        <v>26</v>
      </c>
      <c r="B152" s="86" t="s">
        <v>42</v>
      </c>
      <c r="C152" s="142"/>
      <c r="D152" s="145"/>
      <c r="E152" s="89"/>
      <c r="F152" s="90"/>
      <c r="G152" s="142"/>
      <c r="H152" s="145"/>
      <c r="I152" s="142">
        <f t="shared" si="48"/>
        <v>0</v>
      </c>
      <c r="J152" s="145">
        <f t="shared" si="48"/>
        <v>0</v>
      </c>
      <c r="L152" s="31">
        <v>26</v>
      </c>
      <c r="M152" s="13" t="s">
        <v>42</v>
      </c>
      <c r="N152" s="66"/>
      <c r="O152" s="68"/>
      <c r="P152" s="34"/>
      <c r="Q152" s="35"/>
      <c r="R152" s="66"/>
      <c r="S152" s="68"/>
      <c r="T152" s="66">
        <f t="shared" si="49"/>
        <v>0</v>
      </c>
      <c r="U152" s="68">
        <f t="shared" si="49"/>
        <v>0</v>
      </c>
    </row>
    <row r="153" spans="1:21" ht="18" customHeight="1" x14ac:dyDescent="0.15">
      <c r="A153" s="85">
        <v>27</v>
      </c>
      <c r="B153" s="86" t="s">
        <v>43</v>
      </c>
      <c r="C153" s="142"/>
      <c r="D153" s="145"/>
      <c r="E153" s="89"/>
      <c r="F153" s="90"/>
      <c r="G153" s="142"/>
      <c r="H153" s="145"/>
      <c r="I153" s="142">
        <f t="shared" si="48"/>
        <v>0</v>
      </c>
      <c r="J153" s="145">
        <f t="shared" si="48"/>
        <v>0</v>
      </c>
      <c r="L153" s="31">
        <v>27</v>
      </c>
      <c r="M153" s="13" t="s">
        <v>43</v>
      </c>
      <c r="N153" s="66"/>
      <c r="O153" s="68"/>
      <c r="P153" s="34"/>
      <c r="Q153" s="35"/>
      <c r="R153" s="66"/>
      <c r="S153" s="68"/>
      <c r="T153" s="66">
        <f t="shared" si="49"/>
        <v>0</v>
      </c>
      <c r="U153" s="68">
        <f t="shared" si="49"/>
        <v>0</v>
      </c>
    </row>
    <row r="154" spans="1:21" ht="18" customHeight="1" x14ac:dyDescent="0.15">
      <c r="A154" s="78">
        <v>28</v>
      </c>
      <c r="B154" s="86" t="s">
        <v>44</v>
      </c>
      <c r="C154" s="142"/>
      <c r="D154" s="145"/>
      <c r="E154" s="89"/>
      <c r="F154" s="90"/>
      <c r="G154" s="142"/>
      <c r="H154" s="145"/>
      <c r="I154" s="142">
        <f t="shared" si="48"/>
        <v>0</v>
      </c>
      <c r="J154" s="145">
        <f t="shared" si="48"/>
        <v>0</v>
      </c>
      <c r="L154" s="25">
        <v>28</v>
      </c>
      <c r="M154" s="13" t="s">
        <v>44</v>
      </c>
      <c r="N154" s="66"/>
      <c r="O154" s="68"/>
      <c r="P154" s="34"/>
      <c r="Q154" s="35"/>
      <c r="R154" s="66"/>
      <c r="S154" s="68"/>
      <c r="T154" s="66">
        <f t="shared" si="49"/>
        <v>0</v>
      </c>
      <c r="U154" s="68">
        <f t="shared" si="49"/>
        <v>0</v>
      </c>
    </row>
    <row r="155" spans="1:21" ht="18" customHeight="1" x14ac:dyDescent="0.15">
      <c r="A155" s="85">
        <v>29</v>
      </c>
      <c r="B155" s="86" t="s">
        <v>45</v>
      </c>
      <c r="C155" s="142"/>
      <c r="D155" s="145"/>
      <c r="E155" s="89"/>
      <c r="F155" s="90"/>
      <c r="G155" s="142"/>
      <c r="H155" s="145"/>
      <c r="I155" s="142">
        <f t="shared" si="48"/>
        <v>0</v>
      </c>
      <c r="J155" s="145">
        <f t="shared" si="48"/>
        <v>0</v>
      </c>
      <c r="L155" s="31">
        <v>29</v>
      </c>
      <c r="M155" s="13" t="s">
        <v>45</v>
      </c>
      <c r="N155" s="66"/>
      <c r="O155" s="68"/>
      <c r="P155" s="34"/>
      <c r="Q155" s="35"/>
      <c r="R155" s="66"/>
      <c r="S155" s="68"/>
      <c r="T155" s="66">
        <f t="shared" si="49"/>
        <v>0</v>
      </c>
      <c r="U155" s="68">
        <f t="shared" si="49"/>
        <v>0</v>
      </c>
    </row>
    <row r="156" spans="1:21" ht="18" customHeight="1" x14ac:dyDescent="0.15">
      <c r="A156" s="85">
        <v>30</v>
      </c>
      <c r="B156" s="86" t="s">
        <v>46</v>
      </c>
      <c r="C156" s="142"/>
      <c r="D156" s="145"/>
      <c r="E156" s="89"/>
      <c r="F156" s="90"/>
      <c r="G156" s="142"/>
      <c r="H156" s="145"/>
      <c r="I156" s="142">
        <f t="shared" si="48"/>
        <v>0</v>
      </c>
      <c r="J156" s="145">
        <f t="shared" si="48"/>
        <v>0</v>
      </c>
      <c r="L156" s="31">
        <v>30</v>
      </c>
      <c r="M156" s="13" t="s">
        <v>46</v>
      </c>
      <c r="N156" s="66"/>
      <c r="O156" s="68"/>
      <c r="P156" s="34"/>
      <c r="Q156" s="35"/>
      <c r="R156" s="66"/>
      <c r="S156" s="68"/>
      <c r="T156" s="66">
        <f t="shared" si="49"/>
        <v>0</v>
      </c>
      <c r="U156" s="68">
        <f t="shared" si="49"/>
        <v>0</v>
      </c>
    </row>
    <row r="157" spans="1:21" ht="18" customHeight="1" x14ac:dyDescent="0.15">
      <c r="A157" s="78">
        <v>31</v>
      </c>
      <c r="B157" s="86" t="s">
        <v>47</v>
      </c>
      <c r="C157" s="142"/>
      <c r="D157" s="145"/>
      <c r="E157" s="89"/>
      <c r="F157" s="90"/>
      <c r="G157" s="142"/>
      <c r="H157" s="145"/>
      <c r="I157" s="142">
        <f t="shared" si="48"/>
        <v>0</v>
      </c>
      <c r="J157" s="145">
        <f t="shared" si="48"/>
        <v>0</v>
      </c>
      <c r="L157" s="25">
        <v>31</v>
      </c>
      <c r="M157" s="13" t="s">
        <v>47</v>
      </c>
      <c r="N157" s="66"/>
      <c r="O157" s="68"/>
      <c r="P157" s="34"/>
      <c r="Q157" s="35"/>
      <c r="R157" s="66"/>
      <c r="S157" s="68"/>
      <c r="T157" s="66">
        <f t="shared" si="49"/>
        <v>0</v>
      </c>
      <c r="U157" s="68">
        <f t="shared" si="49"/>
        <v>0</v>
      </c>
    </row>
    <row r="158" spans="1:21" ht="18" customHeight="1" x14ac:dyDescent="0.15">
      <c r="A158" s="85">
        <v>32</v>
      </c>
      <c r="B158" s="86" t="s">
        <v>48</v>
      </c>
      <c r="C158" s="142"/>
      <c r="D158" s="145"/>
      <c r="E158" s="89"/>
      <c r="F158" s="90"/>
      <c r="G158" s="142"/>
      <c r="H158" s="145"/>
      <c r="I158" s="142">
        <f t="shared" si="48"/>
        <v>0</v>
      </c>
      <c r="J158" s="145">
        <f t="shared" si="48"/>
        <v>0</v>
      </c>
      <c r="L158" s="31">
        <v>32</v>
      </c>
      <c r="M158" s="13" t="s">
        <v>48</v>
      </c>
      <c r="N158" s="66"/>
      <c r="O158" s="68"/>
      <c r="P158" s="34"/>
      <c r="Q158" s="35"/>
      <c r="R158" s="66"/>
      <c r="S158" s="68"/>
      <c r="T158" s="66">
        <f t="shared" si="49"/>
        <v>0</v>
      </c>
      <c r="U158" s="68">
        <f t="shared" si="49"/>
        <v>0</v>
      </c>
    </row>
    <row r="159" spans="1:21" ht="18" customHeight="1" x14ac:dyDescent="0.15">
      <c r="A159" s="85">
        <v>33</v>
      </c>
      <c r="B159" s="86" t="s">
        <v>49</v>
      </c>
      <c r="C159" s="142"/>
      <c r="D159" s="145"/>
      <c r="E159" s="89"/>
      <c r="F159" s="90"/>
      <c r="G159" s="142"/>
      <c r="H159" s="145"/>
      <c r="I159" s="142">
        <f t="shared" si="48"/>
        <v>0</v>
      </c>
      <c r="J159" s="145">
        <f t="shared" si="48"/>
        <v>0</v>
      </c>
      <c r="L159" s="31">
        <v>33</v>
      </c>
      <c r="M159" s="13" t="s">
        <v>49</v>
      </c>
      <c r="N159" s="66"/>
      <c r="O159" s="68"/>
      <c r="P159" s="34"/>
      <c r="Q159" s="35"/>
      <c r="R159" s="66"/>
      <c r="S159" s="68"/>
      <c r="T159" s="66">
        <f t="shared" si="49"/>
        <v>0</v>
      </c>
      <c r="U159" s="68">
        <f t="shared" si="49"/>
        <v>0</v>
      </c>
    </row>
    <row r="160" spans="1:21" ht="18" customHeight="1" x14ac:dyDescent="0.15">
      <c r="A160" s="78">
        <v>34</v>
      </c>
      <c r="B160" s="86" t="s">
        <v>50</v>
      </c>
      <c r="C160" s="142"/>
      <c r="D160" s="145"/>
      <c r="E160" s="89"/>
      <c r="F160" s="90"/>
      <c r="G160" s="142"/>
      <c r="H160" s="145"/>
      <c r="I160" s="142">
        <f t="shared" si="48"/>
        <v>0</v>
      </c>
      <c r="J160" s="145">
        <f t="shared" si="48"/>
        <v>0</v>
      </c>
      <c r="L160" s="25">
        <v>34</v>
      </c>
      <c r="M160" s="13" t="s">
        <v>50</v>
      </c>
      <c r="N160" s="66"/>
      <c r="O160" s="68"/>
      <c r="P160" s="34"/>
      <c r="Q160" s="35"/>
      <c r="R160" s="66"/>
      <c r="S160" s="68"/>
      <c r="T160" s="66">
        <f t="shared" si="49"/>
        <v>0</v>
      </c>
      <c r="U160" s="68">
        <f t="shared" si="49"/>
        <v>0</v>
      </c>
    </row>
    <row r="161" spans="1:21" ht="18" customHeight="1" x14ac:dyDescent="0.15">
      <c r="A161" s="85">
        <v>35</v>
      </c>
      <c r="B161" s="86" t="s">
        <v>51</v>
      </c>
      <c r="C161" s="142"/>
      <c r="D161" s="145"/>
      <c r="E161" s="89"/>
      <c r="F161" s="90"/>
      <c r="G161" s="142"/>
      <c r="H161" s="145"/>
      <c r="I161" s="142">
        <f t="shared" si="48"/>
        <v>0</v>
      </c>
      <c r="J161" s="145">
        <f t="shared" si="48"/>
        <v>0</v>
      </c>
      <c r="L161" s="31">
        <v>35</v>
      </c>
      <c r="M161" s="13" t="s">
        <v>51</v>
      </c>
      <c r="N161" s="66"/>
      <c r="O161" s="68"/>
      <c r="P161" s="34"/>
      <c r="Q161" s="35"/>
      <c r="R161" s="66"/>
      <c r="S161" s="68"/>
      <c r="T161" s="66">
        <f t="shared" si="49"/>
        <v>0</v>
      </c>
      <c r="U161" s="68">
        <f t="shared" si="49"/>
        <v>0</v>
      </c>
    </row>
    <row r="162" spans="1:21" ht="18" customHeight="1" x14ac:dyDescent="0.15">
      <c r="A162" s="85">
        <v>36</v>
      </c>
      <c r="B162" s="86" t="s">
        <v>52</v>
      </c>
      <c r="C162" s="142"/>
      <c r="D162" s="145"/>
      <c r="E162" s="89"/>
      <c r="F162" s="90"/>
      <c r="G162" s="142"/>
      <c r="H162" s="145"/>
      <c r="I162" s="142">
        <f t="shared" si="48"/>
        <v>0</v>
      </c>
      <c r="J162" s="145">
        <f t="shared" si="48"/>
        <v>0</v>
      </c>
      <c r="L162" s="31">
        <v>36</v>
      </c>
      <c r="M162" s="13" t="s">
        <v>52</v>
      </c>
      <c r="N162" s="66"/>
      <c r="O162" s="68"/>
      <c r="P162" s="34"/>
      <c r="Q162" s="35"/>
      <c r="R162" s="66"/>
      <c r="S162" s="68"/>
      <c r="T162" s="66">
        <f t="shared" si="49"/>
        <v>0</v>
      </c>
      <c r="U162" s="68">
        <f t="shared" si="49"/>
        <v>0</v>
      </c>
    </row>
    <row r="163" spans="1:21" ht="18" customHeight="1" x14ac:dyDescent="0.15">
      <c r="A163" s="78">
        <v>37</v>
      </c>
      <c r="B163" s="86" t="s">
        <v>53</v>
      </c>
      <c r="C163" s="142"/>
      <c r="D163" s="145"/>
      <c r="E163" s="89"/>
      <c r="F163" s="90"/>
      <c r="G163" s="142"/>
      <c r="H163" s="145"/>
      <c r="I163" s="142">
        <f t="shared" si="48"/>
        <v>0</v>
      </c>
      <c r="J163" s="145">
        <f t="shared" si="48"/>
        <v>0</v>
      </c>
      <c r="L163" s="25">
        <v>37</v>
      </c>
      <c r="M163" s="13" t="s">
        <v>53</v>
      </c>
      <c r="N163" s="66"/>
      <c r="O163" s="68"/>
      <c r="P163" s="34"/>
      <c r="Q163" s="35"/>
      <c r="R163" s="66"/>
      <c r="S163" s="68"/>
      <c r="T163" s="66">
        <f t="shared" si="49"/>
        <v>0</v>
      </c>
      <c r="U163" s="68">
        <f t="shared" si="49"/>
        <v>0</v>
      </c>
    </row>
    <row r="164" spans="1:21" ht="18" customHeight="1" x14ac:dyDescent="0.15">
      <c r="A164" s="85">
        <v>38</v>
      </c>
      <c r="B164" s="86" t="s">
        <v>70</v>
      </c>
      <c r="C164" s="142"/>
      <c r="D164" s="145"/>
      <c r="E164" s="89"/>
      <c r="F164" s="90"/>
      <c r="G164" s="142"/>
      <c r="H164" s="145"/>
      <c r="I164" s="142">
        <f t="shared" si="48"/>
        <v>0</v>
      </c>
      <c r="J164" s="145">
        <f t="shared" si="48"/>
        <v>0</v>
      </c>
      <c r="L164" s="31">
        <v>38</v>
      </c>
      <c r="M164" s="13" t="s">
        <v>70</v>
      </c>
      <c r="N164" s="66"/>
      <c r="O164" s="68"/>
      <c r="P164" s="34"/>
      <c r="Q164" s="35"/>
      <c r="R164" s="66"/>
      <c r="S164" s="68"/>
      <c r="T164" s="66">
        <f t="shared" si="49"/>
        <v>0</v>
      </c>
      <c r="U164" s="68">
        <f t="shared" si="49"/>
        <v>0</v>
      </c>
    </row>
    <row r="165" spans="1:21" ht="18" customHeight="1" x14ac:dyDescent="0.15">
      <c r="A165" s="85">
        <v>39</v>
      </c>
      <c r="B165" s="86" t="s">
        <v>55</v>
      </c>
      <c r="C165" s="142"/>
      <c r="D165" s="145"/>
      <c r="E165" s="89"/>
      <c r="F165" s="90"/>
      <c r="G165" s="142"/>
      <c r="H165" s="145"/>
      <c r="I165" s="142">
        <f t="shared" si="48"/>
        <v>0</v>
      </c>
      <c r="J165" s="145">
        <f t="shared" si="48"/>
        <v>0</v>
      </c>
      <c r="L165" s="31">
        <v>39</v>
      </c>
      <c r="M165" s="13" t="s">
        <v>55</v>
      </c>
      <c r="N165" s="66"/>
      <c r="O165" s="68"/>
      <c r="P165" s="34"/>
      <c r="Q165" s="35"/>
      <c r="R165" s="66"/>
      <c r="S165" s="68"/>
      <c r="T165" s="66">
        <f t="shared" si="49"/>
        <v>0</v>
      </c>
      <c r="U165" s="68">
        <f t="shared" si="49"/>
        <v>0</v>
      </c>
    </row>
    <row r="166" spans="1:21" ht="18" customHeight="1" thickBot="1" x14ac:dyDescent="0.2">
      <c r="A166" s="78">
        <v>40</v>
      </c>
      <c r="B166" s="97" t="s">
        <v>56</v>
      </c>
      <c r="C166" s="146"/>
      <c r="D166" s="147"/>
      <c r="E166" s="100"/>
      <c r="F166" s="101"/>
      <c r="G166" s="148"/>
      <c r="H166" s="149"/>
      <c r="I166" s="146">
        <f t="shared" si="48"/>
        <v>0</v>
      </c>
      <c r="J166" s="147">
        <f t="shared" si="48"/>
        <v>0</v>
      </c>
      <c r="L166" s="25">
        <v>40</v>
      </c>
      <c r="M166" s="20" t="s">
        <v>56</v>
      </c>
      <c r="N166" s="69"/>
      <c r="O166" s="70"/>
      <c r="P166" s="40"/>
      <c r="Q166" s="41"/>
      <c r="R166" s="71"/>
      <c r="S166" s="72"/>
      <c r="T166" s="69">
        <f t="shared" si="49"/>
        <v>0</v>
      </c>
      <c r="U166" s="70">
        <f t="shared" si="49"/>
        <v>0</v>
      </c>
    </row>
    <row r="167" spans="1:21" ht="18" customHeight="1" thickTop="1" thickBot="1" x14ac:dyDescent="0.2">
      <c r="A167" s="150" t="s">
        <v>57</v>
      </c>
      <c r="B167" s="151"/>
      <c r="C167" s="152">
        <f t="shared" ref="C167:J167" si="50">SUM(C127:C166)</f>
        <v>383</v>
      </c>
      <c r="D167" s="153">
        <f t="shared" si="50"/>
        <v>18854</v>
      </c>
      <c r="E167" s="152">
        <f t="shared" si="50"/>
        <v>842</v>
      </c>
      <c r="F167" s="153">
        <f t="shared" si="50"/>
        <v>42204</v>
      </c>
      <c r="G167" s="152">
        <f t="shared" si="50"/>
        <v>753</v>
      </c>
      <c r="H167" s="153">
        <f t="shared" si="50"/>
        <v>37398</v>
      </c>
      <c r="I167" s="152">
        <f t="shared" si="50"/>
        <v>472</v>
      </c>
      <c r="J167" s="153">
        <f t="shared" si="50"/>
        <v>23660</v>
      </c>
      <c r="L167" s="73" t="s">
        <v>57</v>
      </c>
      <c r="M167" s="74"/>
      <c r="N167" s="75">
        <f t="shared" ref="N167:U167" si="51">SUM(N127:N166)</f>
        <v>50</v>
      </c>
      <c r="O167" s="76">
        <f t="shared" si="51"/>
        <v>2000</v>
      </c>
      <c r="P167" s="75">
        <f t="shared" si="51"/>
        <v>1050</v>
      </c>
      <c r="Q167" s="76">
        <f t="shared" si="51"/>
        <v>42000</v>
      </c>
      <c r="R167" s="75">
        <f t="shared" si="51"/>
        <v>1050</v>
      </c>
      <c r="S167" s="76">
        <f t="shared" si="51"/>
        <v>42000</v>
      </c>
      <c r="T167" s="75">
        <f t="shared" si="51"/>
        <v>50</v>
      </c>
      <c r="U167" s="7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3" t="s">
        <v>81</v>
      </c>
      <c r="C172" s="193"/>
      <c r="D172" s="193"/>
      <c r="E172" s="193"/>
      <c r="F172" s="193"/>
      <c r="G172" s="193"/>
      <c r="H172" s="193"/>
      <c r="I172" s="193"/>
      <c r="J172" s="19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verticalDpi="0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2021-12-20T05:47:03Z</cp:lastPrinted>
  <dcterms:created xsi:type="dcterms:W3CDTF">2021-02-23T02:36:29Z</dcterms:created>
  <dcterms:modified xsi:type="dcterms:W3CDTF">2022-01-24T04:14:57Z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