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A09AB2FD-4FD5-44C7-AEA0-4AC67C3884C6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<sst xmlns="http://schemas.openxmlformats.org/spreadsheetml/2006/main" count="385" uniqueCount="88">
  <si>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</si>
  <si>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</si>
  <si>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</si>
  <si>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</si>
  <si>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</si>
  <si>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</si>
  <si>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</si>
  <si>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</si>
  <si>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</si>
  <si>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</si>
  <si>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</si>
  <si>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</si>
  <si>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</si>
  <si>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</si>
  <si>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</si>
  <si>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</si>
  <si>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</si>
  <si>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</si>
  <si>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</si>
  <si>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</si>
  <si>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</si>
  <si>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</si>
  <si>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</si>
  <si>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</si>
  <si>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</si>
  <si>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</si>
  <si>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</si>
  <si>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</si>
  <si>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</si>
  <si>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</si>
  <si>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</si>
  <si>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</si>
  <si>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</si>
  <si>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</si>
  <si>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</si>
  <si>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</si>
  <si>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</si>
  <si>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</si>
  <si>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</si>
  <si>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</si>
  <si>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</si>
  <si>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</si>
  <si>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</si>
  <si>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</si>
  <si>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</si>
  <si>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</si>
  <si>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</si>
  <si>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</si>
  <si>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</si>
  <si>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</si>
  <si>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</si>
  <si>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</si>
  <si>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</si>
  <si>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</si>
  <si>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</si>
  <si>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</si>
  <si>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</si>
  <si>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</si>
  <si>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</si>
  <si>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</si>
  <si>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</si>
  <si>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</si>
  <si>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</si>
  <si>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</si>
  <si>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</si>
  <si>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</si>
  <si>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</si>
  <si>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</si>
  <si>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</si>
  <si>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</si>
  <si>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</si>
  <si>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</si>
  <si>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</si>
  <si>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</si>
  <si>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</si>
  <si>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</si>
  <si>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</si>
  <si>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</si>
  <si>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</si>
  <si>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</si>
  <si>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</si>
  <si>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</si>
  <si>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</si>
  <si>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</si>
  <si>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</si>
  <si>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</si>
  <si>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</si>
  <si>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9月分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</si>
</sst>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1271.9000000000001</v>
      </c>
      <c r="D10" s="71">
        <f t="shared" ref="D10:H10" si="0">+D68+O68+D127+O127</f>
        <v>323653.59999999998</v>
      </c>
      <c r="E10" s="72">
        <f t="shared" si="0"/>
        <v>594</v>
      </c>
      <c r="F10" s="73">
        <f t="shared" si="0"/>
        <v>153287.6</v>
      </c>
      <c r="G10" s="70">
        <f t="shared" si="0"/>
        <v>220</v>
      </c>
      <c r="H10" s="74">
        <f t="shared" si="0"/>
        <v>56970</v>
      </c>
      <c r="I10" s="70">
        <f>+C10+E10-G10</f>
        <v>1645.9</v>
      </c>
      <c r="J10" s="136">
        <f>+D10+F10-H10</f>
        <v>419971.19999999995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661</v>
      </c>
      <c r="D11" s="78">
        <f t="shared" si="1"/>
        <v>43323</v>
      </c>
      <c r="E11" s="79">
        <f t="shared" si="1"/>
        <v>794</v>
      </c>
      <c r="F11" s="80">
        <f t="shared" si="1"/>
        <v>51333</v>
      </c>
      <c r="G11" s="81">
        <f t="shared" si="1"/>
        <v>857</v>
      </c>
      <c r="H11" s="80">
        <f t="shared" si="1"/>
        <v>55367</v>
      </c>
      <c r="I11" s="81">
        <f t="shared" ref="I11:J49" si="2">+C11+E11-G11</f>
        <v>598</v>
      </c>
      <c r="J11" s="137">
        <f t="shared" si="2"/>
        <v>39289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1594.3460000000005</v>
      </c>
      <c r="D22" s="78">
        <f t="shared" si="13"/>
        <v>671841</v>
      </c>
      <c r="E22" s="79">
        <f t="shared" si="13"/>
        <v>596.27300000000002</v>
      </c>
      <c r="F22" s="80">
        <f t="shared" si="13"/>
        <v>228012</v>
      </c>
      <c r="G22" s="77">
        <f t="shared" si="13"/>
        <v>791</v>
      </c>
      <c r="H22" s="80">
        <f t="shared" si="13"/>
        <v>294116</v>
      </c>
      <c r="I22" s="81">
        <f t="shared" si="2"/>
        <v>1399.6190000000006</v>
      </c>
      <c r="J22" s="137">
        <f t="shared" si="2"/>
        <v>605737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171.5</v>
      </c>
      <c r="D23" s="78">
        <f t="shared" si="14"/>
        <v>97200</v>
      </c>
      <c r="E23" s="79">
        <f t="shared" si="14"/>
        <v>194.08600000000001</v>
      </c>
      <c r="F23" s="80">
        <f t="shared" si="14"/>
        <v>105000</v>
      </c>
      <c r="G23" s="77">
        <f t="shared" si="14"/>
        <v>188.71700000000001</v>
      </c>
      <c r="H23" s="80">
        <f t="shared" si="14"/>
        <v>101200</v>
      </c>
      <c r="I23" s="81">
        <f t="shared" si="2"/>
        <v>176.869</v>
      </c>
      <c r="J23" s="137">
        <f t="shared" si="2"/>
        <v>101000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921</v>
      </c>
      <c r="D24" s="78">
        <f t="shared" si="15"/>
        <v>614734.69999999995</v>
      </c>
      <c r="E24" s="79">
        <f t="shared" si="15"/>
        <v>367</v>
      </c>
      <c r="F24" s="80">
        <f t="shared" si="15"/>
        <v>142979</v>
      </c>
      <c r="G24" s="77">
        <f t="shared" si="15"/>
        <v>362</v>
      </c>
      <c r="H24" s="80">
        <f t="shared" si="15"/>
        <v>146667</v>
      </c>
      <c r="I24" s="81">
        <f t="shared" si="2"/>
        <v>926</v>
      </c>
      <c r="J24" s="137">
        <f t="shared" si="2"/>
        <v>611046.69999999995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1034.5</v>
      </c>
      <c r="D25" s="78">
        <f t="shared" si="16"/>
        <v>876766.40000000037</v>
      </c>
      <c r="E25" s="79">
        <f t="shared" si="16"/>
        <v>1023</v>
      </c>
      <c r="F25" s="80">
        <f t="shared" si="16"/>
        <v>883060</v>
      </c>
      <c r="G25" s="77">
        <f t="shared" si="16"/>
        <v>1083</v>
      </c>
      <c r="H25" s="80">
        <f t="shared" si="16"/>
        <v>945303</v>
      </c>
      <c r="I25" s="81">
        <f t="shared" si="2"/>
        <v>974.5</v>
      </c>
      <c r="J25" s="137">
        <f t="shared" si="2"/>
        <v>814523.40000000037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11671</v>
      </c>
      <c r="D26" s="78">
        <f t="shared" si="17"/>
        <v>325186.83636363631</v>
      </c>
      <c r="E26" s="79">
        <f t="shared" si="17"/>
        <v>77709</v>
      </c>
      <c r="F26" s="80">
        <f t="shared" si="17"/>
        <v>2345241.2545454544</v>
      </c>
      <c r="G26" s="77">
        <f t="shared" si="17"/>
        <v>59306</v>
      </c>
      <c r="H26" s="80">
        <f t="shared" si="17"/>
        <v>2043995.8181818181</v>
      </c>
      <c r="I26" s="81">
        <f t="shared" si="2"/>
        <v>30074</v>
      </c>
      <c r="J26" s="137">
        <f t="shared" si="2"/>
        <v>626432.27272727271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99</v>
      </c>
      <c r="D27" s="78">
        <f t="shared" si="18"/>
        <v>73960</v>
      </c>
      <c r="E27" s="79">
        <f t="shared" si="18"/>
        <v>36</v>
      </c>
      <c r="F27" s="80">
        <f t="shared" si="18"/>
        <v>21980</v>
      </c>
      <c r="G27" s="77">
        <f t="shared" si="18"/>
        <v>41</v>
      </c>
      <c r="H27" s="80">
        <f t="shared" si="18"/>
        <v>29865</v>
      </c>
      <c r="I27" s="81">
        <f t="shared" si="2"/>
        <v>94</v>
      </c>
      <c r="J27" s="137">
        <f t="shared" si="2"/>
        <v>66075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5076</v>
      </c>
      <c r="D28" s="78">
        <f t="shared" si="19"/>
        <v>3875512</v>
      </c>
      <c r="E28" s="79">
        <f t="shared" si="19"/>
        <v>2174</v>
      </c>
      <c r="F28" s="80">
        <f t="shared" si="19"/>
        <v>4348000</v>
      </c>
      <c r="G28" s="77">
        <f t="shared" si="19"/>
        <v>2054</v>
      </c>
      <c r="H28" s="80">
        <f t="shared" si="19"/>
        <v>4079223</v>
      </c>
      <c r="I28" s="81">
        <f t="shared" si="2"/>
        <v>5196</v>
      </c>
      <c r="J28" s="137">
        <f t="shared" si="2"/>
        <v>4144289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347.08800000000002</v>
      </c>
      <c r="D30" s="78">
        <f t="shared" si="21"/>
        <v>191926</v>
      </c>
      <c r="E30" s="79">
        <f t="shared" si="21"/>
        <v>259.108</v>
      </c>
      <c r="F30" s="80">
        <f t="shared" si="21"/>
        <v>86053</v>
      </c>
      <c r="G30" s="77">
        <f t="shared" si="21"/>
        <v>285.08800000000002</v>
      </c>
      <c r="H30" s="80">
        <f t="shared" si="21"/>
        <v>159073</v>
      </c>
      <c r="I30" s="81">
        <f t="shared" si="2"/>
        <v>321.108</v>
      </c>
      <c r="J30" s="137">
        <f t="shared" si="2"/>
        <v>118906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3475</v>
      </c>
      <c r="D31" s="78">
        <f t="shared" si="22"/>
        <v>318434</v>
      </c>
      <c r="E31" s="79">
        <f t="shared" si="22"/>
        <v>89</v>
      </c>
      <c r="F31" s="80">
        <f t="shared" si="22"/>
        <v>2201</v>
      </c>
      <c r="G31" s="77">
        <f t="shared" si="22"/>
        <v>678</v>
      </c>
      <c r="H31" s="80">
        <f t="shared" si="22"/>
        <v>57775</v>
      </c>
      <c r="I31" s="81">
        <f t="shared" si="2"/>
        <v>2886</v>
      </c>
      <c r="J31" s="137">
        <f t="shared" si="2"/>
        <v>262860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191</v>
      </c>
      <c r="D32" s="78">
        <f t="shared" si="23"/>
        <v>128669.10100000002</v>
      </c>
      <c r="E32" s="79">
        <f t="shared" si="23"/>
        <v>18</v>
      </c>
      <c r="F32" s="80">
        <f t="shared" si="23"/>
        <v>16297</v>
      </c>
      <c r="G32" s="77">
        <f t="shared" si="23"/>
        <v>46</v>
      </c>
      <c r="H32" s="80">
        <f t="shared" si="23"/>
        <v>42454</v>
      </c>
      <c r="I32" s="81">
        <f t="shared" si="2"/>
        <v>163</v>
      </c>
      <c r="J32" s="137">
        <f t="shared" si="2"/>
        <v>102512.10100000002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3876</v>
      </c>
      <c r="D33" s="78">
        <f t="shared" si="24"/>
        <v>378225.62200000009</v>
      </c>
      <c r="E33" s="79">
        <f t="shared" si="24"/>
        <v>1027</v>
      </c>
      <c r="F33" s="80">
        <f t="shared" si="24"/>
        <v>388507.18000000005</v>
      </c>
      <c r="G33" s="77">
        <f t="shared" si="24"/>
        <v>1364</v>
      </c>
      <c r="H33" s="80">
        <f t="shared" si="24"/>
        <v>241654</v>
      </c>
      <c r="I33" s="81">
        <f t="shared" si="2"/>
        <v>3539</v>
      </c>
      <c r="J33" s="137">
        <f t="shared" si="2"/>
        <v>525078.80200000014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5816.7</v>
      </c>
      <c r="D34" s="78">
        <f t="shared" si="25"/>
        <v>1584673.03</v>
      </c>
      <c r="E34" s="79">
        <f t="shared" si="25"/>
        <v>5088</v>
      </c>
      <c r="F34" s="80">
        <f t="shared" si="25"/>
        <v>1030313.22</v>
      </c>
      <c r="G34" s="77">
        <f t="shared" si="25"/>
        <v>3843</v>
      </c>
      <c r="H34" s="80">
        <f t="shared" si="25"/>
        <v>871580</v>
      </c>
      <c r="I34" s="81">
        <f t="shared" si="2"/>
        <v>7061.7000000000007</v>
      </c>
      <c r="J34" s="137">
        <f t="shared" si="2"/>
        <v>1743406.25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4378</v>
      </c>
      <c r="D35" s="78">
        <f t="shared" si="26"/>
        <v>1048611.7999999998</v>
      </c>
      <c r="E35" s="83">
        <f t="shared" si="26"/>
        <v>4140</v>
      </c>
      <c r="F35" s="80">
        <f t="shared" si="26"/>
        <v>1134514.3999999999</v>
      </c>
      <c r="G35" s="77">
        <f t="shared" si="26"/>
        <v>4316</v>
      </c>
      <c r="H35" s="80">
        <f t="shared" si="26"/>
        <v>1184656.7</v>
      </c>
      <c r="I35" s="81">
        <f t="shared" si="2"/>
        <v>4202</v>
      </c>
      <c r="J35" s="137">
        <f t="shared" si="2"/>
        <v>998469.49999999977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47000.000000000007</v>
      </c>
      <c r="D36" s="78">
        <f t="shared" si="27"/>
        <v>6987776.7328999983</v>
      </c>
      <c r="E36" s="79">
        <f t="shared" si="27"/>
        <v>17847</v>
      </c>
      <c r="F36" s="80">
        <f t="shared" si="27"/>
        <v>3665598.27</v>
      </c>
      <c r="G36" s="77">
        <f t="shared" si="27"/>
        <v>18110</v>
      </c>
      <c r="H36" s="80">
        <f t="shared" si="27"/>
        <v>3176245.3</v>
      </c>
      <c r="I36" s="81">
        <f t="shared" si="2"/>
        <v>46737.000000000007</v>
      </c>
      <c r="J36" s="137">
        <f t="shared" si="2"/>
        <v>7477129.702899999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391</v>
      </c>
      <c r="D37" s="78">
        <f t="shared" si="28"/>
        <v>136737.24000000002</v>
      </c>
      <c r="E37" s="79">
        <f t="shared" si="28"/>
        <v>200</v>
      </c>
      <c r="F37" s="80">
        <f t="shared" si="28"/>
        <v>92130.76</v>
      </c>
      <c r="G37" s="77">
        <f t="shared" si="28"/>
        <v>243</v>
      </c>
      <c r="H37" s="80">
        <f t="shared" si="28"/>
        <v>52275</v>
      </c>
      <c r="I37" s="81">
        <f t="shared" si="2"/>
        <v>348</v>
      </c>
      <c r="J37" s="137">
        <f t="shared" si="2"/>
        <v>176593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13515</v>
      </c>
      <c r="D38" s="78">
        <f t="shared" si="29"/>
        <v>4132376.2727000006</v>
      </c>
      <c r="E38" s="79">
        <f t="shared" si="29"/>
        <v>7247</v>
      </c>
      <c r="F38" s="80">
        <f t="shared" si="29"/>
        <v>1903865.8</v>
      </c>
      <c r="G38" s="77">
        <f t="shared" si="29"/>
        <v>7703</v>
      </c>
      <c r="H38" s="80">
        <f t="shared" si="29"/>
        <v>2039211.1</v>
      </c>
      <c r="I38" s="81">
        <f t="shared" si="2"/>
        <v>13059</v>
      </c>
      <c r="J38" s="137">
        <f t="shared" si="2"/>
        <v>3997030.9727000003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190</v>
      </c>
      <c r="D39" s="78">
        <f t="shared" si="30"/>
        <v>353883</v>
      </c>
      <c r="E39" s="79">
        <f t="shared" si="30"/>
        <v>69</v>
      </c>
      <c r="F39" s="84">
        <f t="shared" si="30"/>
        <v>60452</v>
      </c>
      <c r="G39" s="77">
        <f t="shared" si="30"/>
        <v>23</v>
      </c>
      <c r="H39" s="80">
        <f t="shared" si="30"/>
        <v>22489</v>
      </c>
      <c r="I39" s="81">
        <f t="shared" si="2"/>
        <v>236</v>
      </c>
      <c r="J39" s="137">
        <f t="shared" si="2"/>
        <v>391846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71</v>
      </c>
      <c r="D41" s="78">
        <f t="shared" si="32"/>
        <v>9180</v>
      </c>
      <c r="E41" s="79">
        <f t="shared" si="32"/>
        <v>60</v>
      </c>
      <c r="F41" s="80">
        <f t="shared" si="32"/>
        <v>8100</v>
      </c>
      <c r="G41" s="77">
        <f t="shared" si="32"/>
        <v>58</v>
      </c>
      <c r="H41" s="80">
        <f t="shared" si="32"/>
        <v>7825</v>
      </c>
      <c r="I41" s="81">
        <f t="shared" si="2"/>
        <v>73</v>
      </c>
      <c r="J41" s="137">
        <f t="shared" si="2"/>
        <v>9455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31549</v>
      </c>
      <c r="D42" s="78">
        <f t="shared" si="33"/>
        <v>2697680</v>
      </c>
      <c r="E42" s="79">
        <f t="shared" si="33"/>
        <v>28493</v>
      </c>
      <c r="F42" s="80">
        <f t="shared" si="33"/>
        <v>7379184</v>
      </c>
      <c r="G42" s="77">
        <f t="shared" si="33"/>
        <v>29314</v>
      </c>
      <c r="H42" s="80">
        <f t="shared" si="33"/>
        <v>7639781</v>
      </c>
      <c r="I42" s="85">
        <f t="shared" si="2"/>
        <v>30728</v>
      </c>
      <c r="J42" s="137">
        <f t="shared" si="2"/>
        <v>2437083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4116.2000000000007</v>
      </c>
      <c r="D43" s="78">
        <f t="shared" si="34"/>
        <v>206736.30999999982</v>
      </c>
      <c r="E43" s="79">
        <f t="shared" si="34"/>
        <v>16466</v>
      </c>
      <c r="F43" s="80">
        <f t="shared" si="34"/>
        <v>1856338.0899999999</v>
      </c>
      <c r="G43" s="77">
        <f t="shared" si="34"/>
        <v>16751</v>
      </c>
      <c r="H43" s="80">
        <f t="shared" si="34"/>
        <v>1581274</v>
      </c>
      <c r="I43" s="77">
        <f t="shared" si="2"/>
        <v>3831.2000000000007</v>
      </c>
      <c r="J43" s="137">
        <f t="shared" si="2"/>
        <v>481800.39999999967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39.299999999999997</v>
      </c>
      <c r="D44" s="78">
        <f t="shared" si="35"/>
        <v>53120</v>
      </c>
      <c r="E44" s="79">
        <f t="shared" si="35"/>
        <v>18</v>
      </c>
      <c r="F44" s="80">
        <f t="shared" si="35"/>
        <v>19845</v>
      </c>
      <c r="G44" s="77">
        <f t="shared" si="35"/>
        <v>16</v>
      </c>
      <c r="H44" s="80">
        <f t="shared" si="35"/>
        <v>19677</v>
      </c>
      <c r="I44" s="77">
        <f t="shared" si="2"/>
        <v>41.3</v>
      </c>
      <c r="J44" s="137">
        <f t="shared" si="2"/>
        <v>53288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1016</v>
      </c>
      <c r="D45" s="78">
        <f t="shared" si="36"/>
        <v>371597</v>
      </c>
      <c r="E45" s="79">
        <f t="shared" si="36"/>
        <v>1424</v>
      </c>
      <c r="F45" s="80">
        <f t="shared" si="36"/>
        <v>200479</v>
      </c>
      <c r="G45" s="77">
        <f t="shared" si="36"/>
        <v>1735</v>
      </c>
      <c r="H45" s="80">
        <f t="shared" si="36"/>
        <v>239288</v>
      </c>
      <c r="I45" s="81">
        <f t="shared" si="2"/>
        <v>705</v>
      </c>
      <c r="J45" s="137">
        <f t="shared" si="2"/>
        <v>332788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2223</v>
      </c>
      <c r="D46" s="78">
        <f t="shared" si="37"/>
        <v>1507629.11627907</v>
      </c>
      <c r="E46" s="79">
        <f t="shared" si="37"/>
        <v>1321</v>
      </c>
      <c r="F46" s="80">
        <f t="shared" si="37"/>
        <v>1001773.0697674418</v>
      </c>
      <c r="G46" s="77">
        <f t="shared" si="37"/>
        <v>1381</v>
      </c>
      <c r="H46" s="80">
        <f t="shared" si="37"/>
        <v>1045691.5348837209</v>
      </c>
      <c r="I46" s="81">
        <f t="shared" si="2"/>
        <v>2163</v>
      </c>
      <c r="J46" s="137">
        <f t="shared" si="2"/>
        <v>1463710.6511627911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12970</v>
      </c>
      <c r="D47" s="78">
        <f t="shared" si="38"/>
        <v>159045.60804195795</v>
      </c>
      <c r="E47" s="79">
        <f t="shared" si="38"/>
        <v>21326.2</v>
      </c>
      <c r="F47" s="80">
        <f t="shared" si="38"/>
        <v>4628800.8432867127</v>
      </c>
      <c r="G47" s="77">
        <f t="shared" si="38"/>
        <v>9380.2000000000007</v>
      </c>
      <c r="H47" s="80">
        <f t="shared" si="38"/>
        <v>1263519.9932867133</v>
      </c>
      <c r="I47" s="81">
        <f t="shared" si="2"/>
        <v>24915.999999999996</v>
      </c>
      <c r="J47" s="137">
        <f t="shared" si="2"/>
        <v>3524326.4580419576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7101.0466999999999</v>
      </c>
      <c r="D49" s="89">
        <f t="shared" si="40"/>
        <v>1145867</v>
      </c>
      <c r="E49" s="90">
        <f t="shared" si="40"/>
        <v>5557.1869999999999</v>
      </c>
      <c r="F49" s="91">
        <f t="shared" si="40"/>
        <v>646065</v>
      </c>
      <c r="G49" s="88">
        <f t="shared" si="40"/>
        <v>5672.1270000000004</v>
      </c>
      <c r="H49" s="92">
        <f t="shared" si="40"/>
        <v>653092</v>
      </c>
      <c r="I49" s="93">
        <f t="shared" si="2"/>
        <v>6986.1067000000003</v>
      </c>
      <c r="J49" s="138">
        <f t="shared" si="2"/>
        <v>1138840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160953.18070000003</v>
      </c>
      <c r="D50" s="156">
        <f t="shared" si="41"/>
        <v>28353715.36928466</v>
      </c>
      <c r="E50" s="155">
        <f t="shared" si="41"/>
        <v>194261.85400000002</v>
      </c>
      <c r="F50" s="156">
        <f t="shared" si="41"/>
        <v>32430510.487599608</v>
      </c>
      <c r="G50" s="155">
        <f>SUM(G10:G49)</f>
        <v>165946.13200000001</v>
      </c>
      <c r="H50" s="156">
        <f t="shared" si="41"/>
        <v>28081368.446352251</v>
      </c>
      <c r="I50" s="157">
        <f>SUM(I10:I49)</f>
        <v>189268.90270000001</v>
      </c>
      <c r="J50" s="158">
        <f>SUM(J10:J49)</f>
        <v>32702857.41053202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130596.9397</v>
      </c>
      <c r="D51" s="163">
        <v>28850604.371094711</v>
      </c>
      <c r="E51" s="162">
        <v>93336.884000000005</v>
      </c>
      <c r="F51" s="164">
        <v>25234055.970190272</v>
      </c>
      <c r="G51" s="165">
        <v>95665.188999999998</v>
      </c>
      <c r="H51" s="166">
        <v>24793857.943340376</v>
      </c>
      <c r="I51" s="167">
        <v>128268.63470000001</v>
      </c>
      <c r="J51" s="168">
        <v>29290802.397944611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123.24422078322254</v>
      </c>
      <c r="D52" s="140">
        <f t="shared" si="42"/>
        <v>98.277717182563137</v>
      </c>
      <c r="E52" s="139">
        <f t="shared" si="42"/>
        <v>208.12978286268913</v>
      </c>
      <c r="F52" s="141">
        <f t="shared" si="42"/>
        <v>128.51881808422206</v>
      </c>
      <c r="G52" s="142">
        <f t="shared" si="42"/>
        <v>173.46553509657519</v>
      </c>
      <c r="H52" s="141">
        <f t="shared" si="42"/>
        <v>113.25937460206713</v>
      </c>
      <c r="I52" s="143">
        <f t="shared" si="42"/>
        <v>147.55665182113299</v>
      </c>
      <c r="J52" s="144">
        <f>J50/J51*100</f>
        <v>111.6488956711778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7年 9月分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7年 9月分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1271.9000000000001</v>
      </c>
      <c r="D68" s="71">
        <v>323653.59999999998</v>
      </c>
      <c r="E68" s="169">
        <v>594</v>
      </c>
      <c r="F68" s="170">
        <v>153287.6</v>
      </c>
      <c r="G68" s="169">
        <v>220</v>
      </c>
      <c r="H68" s="171">
        <v>56970</v>
      </c>
      <c r="I68" s="81">
        <f>+C68+E68-G68</f>
        <v>1645.9</v>
      </c>
      <c r="J68" s="152">
        <f>+D68+F68-H68</f>
        <v>419971.19999999995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1594.3460000000005</v>
      </c>
      <c r="D80" s="78">
        <v>671841</v>
      </c>
      <c r="E80" s="172">
        <v>596.27300000000002</v>
      </c>
      <c r="F80" s="173">
        <v>228012</v>
      </c>
      <c r="G80" s="172">
        <v>791</v>
      </c>
      <c r="H80" s="174">
        <v>294116</v>
      </c>
      <c r="I80" s="81">
        <f t="shared" si="43"/>
        <v>1399.6190000000006</v>
      </c>
      <c r="J80" s="82">
        <f t="shared" si="43"/>
        <v>605737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171.5</v>
      </c>
      <c r="D81" s="78">
        <v>97200</v>
      </c>
      <c r="E81" s="172">
        <v>194.08600000000001</v>
      </c>
      <c r="F81" s="173">
        <v>105000</v>
      </c>
      <c r="G81" s="172">
        <v>188.71700000000001</v>
      </c>
      <c r="H81" s="174">
        <v>101200</v>
      </c>
      <c r="I81" s="81">
        <f t="shared" si="43"/>
        <v>176.869</v>
      </c>
      <c r="J81" s="82">
        <f t="shared" si="43"/>
        <v>101000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871</v>
      </c>
      <c r="D82" s="78">
        <v>612734.69999999995</v>
      </c>
      <c r="E82" s="172" ph="1">
        <v>317</v>
      </c>
      <c r="F82" s="173">
        <v>141929</v>
      </c>
      <c r="G82" s="172">
        <v>312</v>
      </c>
      <c r="H82" s="174">
        <v>145617</v>
      </c>
      <c r="I82" s="81">
        <f t="shared" si="43"/>
        <v>876</v>
      </c>
      <c r="J82" s="82">
        <f t="shared" si="43"/>
        <v>609046.69999999995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1034.5</v>
      </c>
      <c r="D83" s="78">
        <v>876766.40000000037</v>
      </c>
      <c r="E83" s="172">
        <v>1023</v>
      </c>
      <c r="F83" s="173">
        <v>883060</v>
      </c>
      <c r="G83" s="172">
        <v>1083</v>
      </c>
      <c r="H83" s="174">
        <v>945303</v>
      </c>
      <c r="I83" s="81">
        <f t="shared" si="43"/>
        <v>974.5</v>
      </c>
      <c r="J83" s="82">
        <f t="shared" si="43"/>
        <v>814523.40000000037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11671</v>
      </c>
      <c r="D84" s="78">
        <v>325186.83636363631</v>
      </c>
      <c r="E84" s="172">
        <v>77709</v>
      </c>
      <c r="F84" s="173">
        <v>2345241.2545454544</v>
      </c>
      <c r="G84" s="172">
        <v>59306</v>
      </c>
      <c r="H84" s="174">
        <v>2043995.8181818181</v>
      </c>
      <c r="I84" s="81">
        <f t="shared" si="43"/>
        <v>30074</v>
      </c>
      <c r="J84" s="82">
        <f t="shared" si="43"/>
        <v>626432.27272727271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99</v>
      </c>
      <c r="D85" s="78">
        <v>73960</v>
      </c>
      <c r="E85" s="172">
        <v>36</v>
      </c>
      <c r="F85" s="173">
        <v>21980</v>
      </c>
      <c r="G85" s="172">
        <v>41</v>
      </c>
      <c r="H85" s="174">
        <v>29865</v>
      </c>
      <c r="I85" s="81">
        <f t="shared" si="43"/>
        <v>94</v>
      </c>
      <c r="J85" s="82">
        <f t="shared" si="43"/>
        <v>66075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5076</v>
      </c>
      <c r="D86" s="78">
        <v>3875512</v>
      </c>
      <c r="E86" s="172">
        <v>2174</v>
      </c>
      <c r="F86" s="173">
        <v>4348000</v>
      </c>
      <c r="G86" s="175">
        <v>2054</v>
      </c>
      <c r="H86" s="181">
        <v>4079223</v>
      </c>
      <c r="I86" s="81">
        <f t="shared" si="43"/>
        <v>5196</v>
      </c>
      <c r="J86" s="82">
        <f t="shared" si="43"/>
        <v>4144289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336</v>
      </c>
      <c r="D88" s="78">
        <v>189696</v>
      </c>
      <c r="E88" s="172">
        <v>255</v>
      </c>
      <c r="F88" s="173">
        <v>84828</v>
      </c>
      <c r="G88" s="172">
        <v>281</v>
      </c>
      <c r="H88" s="174">
        <v>157973</v>
      </c>
      <c r="I88" s="81">
        <f t="shared" si="43"/>
        <v>310</v>
      </c>
      <c r="J88" s="82">
        <f t="shared" si="43"/>
        <v>116551</v>
      </c>
      <c r="K88" s="2"/>
      <c r="L88" s="29">
        <v>21</v>
      </c>
      <c r="M88" s="12" t="s">
        <v>37</v>
      </c>
      <c r="N88" s="30">
        <v>11.088000000000005</v>
      </c>
      <c r="O88" s="31">
        <v>2230</v>
      </c>
      <c r="P88" s="172">
        <v>4.1079999999999997</v>
      </c>
      <c r="Q88" s="173">
        <v>1225</v>
      </c>
      <c r="R88" s="172">
        <v>4.0880000000000001</v>
      </c>
      <c r="S88" s="174">
        <v>1100</v>
      </c>
      <c r="T88" s="27">
        <f t="shared" si="44"/>
        <v>11.108000000000004</v>
      </c>
      <c r="U88" s="48">
        <f t="shared" si="44"/>
        <v>2355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3475</v>
      </c>
      <c r="D89" s="78">
        <v>318434</v>
      </c>
      <c r="E89" s="172">
        <v>89</v>
      </c>
      <c r="F89" s="173">
        <v>2201</v>
      </c>
      <c r="G89" s="172">
        <v>678</v>
      </c>
      <c r="H89" s="174">
        <v>57775</v>
      </c>
      <c r="I89" s="81">
        <f t="shared" si="43"/>
        <v>2886</v>
      </c>
      <c r="J89" s="82">
        <f t="shared" si="43"/>
        <v>262860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191</v>
      </c>
      <c r="D90" s="78">
        <v>128669.10100000002</v>
      </c>
      <c r="E90" s="172">
        <v>18</v>
      </c>
      <c r="F90" s="173">
        <v>16297</v>
      </c>
      <c r="G90" s="172">
        <v>46</v>
      </c>
      <c r="H90" s="174">
        <v>42454</v>
      </c>
      <c r="I90" s="81">
        <f t="shared" si="43"/>
        <v>163</v>
      </c>
      <c r="J90" s="82">
        <f t="shared" si="43"/>
        <v>102512.10100000002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3876</v>
      </c>
      <c r="D91" s="78">
        <v>378225.62200000009</v>
      </c>
      <c r="E91" s="172">
        <v>1027</v>
      </c>
      <c r="F91" s="173">
        <v>388507.18000000005</v>
      </c>
      <c r="G91" s="172">
        <v>1364</v>
      </c>
      <c r="H91" s="174">
        <v>241654</v>
      </c>
      <c r="I91" s="81">
        <f t="shared" si="43"/>
        <v>3539</v>
      </c>
      <c r="J91" s="82">
        <f t="shared" si="43"/>
        <v>525078.80200000014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3612.7</v>
      </c>
      <c r="D92" s="78">
        <v>758173.03</v>
      </c>
      <c r="E92" s="172">
        <v>3910</v>
      </c>
      <c r="F92" s="173">
        <v>588563.22</v>
      </c>
      <c r="G92" s="172">
        <v>2884</v>
      </c>
      <c r="H92" s="174">
        <v>511955</v>
      </c>
      <c r="I92" s="81">
        <f t="shared" si="43"/>
        <v>4638.7</v>
      </c>
      <c r="J92" s="82">
        <f t="shared" si="43"/>
        <v>834781.25</v>
      </c>
      <c r="K92" s="2"/>
      <c r="L92" s="29">
        <v>25</v>
      </c>
      <c r="M92" s="12" t="s">
        <v>41</v>
      </c>
      <c r="N92" s="30">
        <v>2204</v>
      </c>
      <c r="O92" s="31">
        <v>826500</v>
      </c>
      <c r="P92" s="172">
        <v>1178</v>
      </c>
      <c r="Q92" s="173">
        <v>441750</v>
      </c>
      <c r="R92" s="172">
        <v>959</v>
      </c>
      <c r="S92" s="174">
        <v>359625</v>
      </c>
      <c r="T92" s="32">
        <f t="shared" si="44"/>
        <v>2423</v>
      </c>
      <c r="U92" s="48">
        <f t="shared" si="44"/>
        <v>908625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4378</v>
      </c>
      <c r="D93" s="78">
        <v>1048611.7999999998</v>
      </c>
      <c r="E93" s="172">
        <v>4140</v>
      </c>
      <c r="F93" s="173">
        <v>1134514.3999999999</v>
      </c>
      <c r="G93" s="172">
        <v>4316</v>
      </c>
      <c r="H93" s="174">
        <v>1184656.7</v>
      </c>
      <c r="I93" s="81">
        <f t="shared" si="43"/>
        <v>4202</v>
      </c>
      <c r="J93" s="82">
        <f t="shared" si="43"/>
        <v>998469.49999999977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47000.000000000007</v>
      </c>
      <c r="D94" s="78">
        <v>6987776.7328999983</v>
      </c>
      <c r="E94" s="172">
        <v>17847</v>
      </c>
      <c r="F94" s="173">
        <v>3665598.27</v>
      </c>
      <c r="G94" s="172">
        <v>18110</v>
      </c>
      <c r="H94" s="174">
        <v>3176245.3</v>
      </c>
      <c r="I94" s="81">
        <f t="shared" si="43"/>
        <v>46737.000000000007</v>
      </c>
      <c r="J94" s="82">
        <f t="shared" si="43"/>
        <v>7477129.702899999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391</v>
      </c>
      <c r="D95" s="78">
        <v>136737.24000000002</v>
      </c>
      <c r="E95" s="172">
        <v>200</v>
      </c>
      <c r="F95" s="173">
        <v>92130.76</v>
      </c>
      <c r="G95" s="172">
        <v>243</v>
      </c>
      <c r="H95" s="174">
        <v>52275</v>
      </c>
      <c r="I95" s="81">
        <f t="shared" si="43"/>
        <v>348</v>
      </c>
      <c r="J95" s="82">
        <f t="shared" si="43"/>
        <v>176593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13515</v>
      </c>
      <c r="D96" s="78">
        <v>4132376.2727000006</v>
      </c>
      <c r="E96" s="172">
        <v>7247</v>
      </c>
      <c r="F96" s="173">
        <v>1903865.8</v>
      </c>
      <c r="G96" s="172">
        <v>7703</v>
      </c>
      <c r="H96" s="174">
        <v>2039211.1</v>
      </c>
      <c r="I96" s="81">
        <f t="shared" si="43"/>
        <v>13059</v>
      </c>
      <c r="J96" s="82">
        <f t="shared" si="43"/>
        <v>3997030.9727000003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190</v>
      </c>
      <c r="D97" s="78">
        <v>353883</v>
      </c>
      <c r="E97" s="172">
        <v>69</v>
      </c>
      <c r="F97" s="173">
        <v>60452</v>
      </c>
      <c r="G97" s="172">
        <v>23</v>
      </c>
      <c r="H97" s="174">
        <v>22489</v>
      </c>
      <c r="I97" s="81">
        <f t="shared" si="43"/>
        <v>236</v>
      </c>
      <c r="J97" s="82">
        <f t="shared" si="43"/>
        <v>391846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71</v>
      </c>
      <c r="D99" s="78">
        <v>9180</v>
      </c>
      <c r="E99" s="172">
        <v>60</v>
      </c>
      <c r="F99" s="173">
        <v>8100</v>
      </c>
      <c r="G99" s="172">
        <v>58</v>
      </c>
      <c r="H99" s="174">
        <v>7825</v>
      </c>
      <c r="I99" s="81">
        <f t="shared" si="43"/>
        <v>73</v>
      </c>
      <c r="J99" s="82">
        <f t="shared" si="43"/>
        <v>9455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31549</v>
      </c>
      <c r="D100" s="78">
        <v>2697680</v>
      </c>
      <c r="E100" s="172">
        <v>28493</v>
      </c>
      <c r="F100" s="173">
        <v>7379184</v>
      </c>
      <c r="G100" s="172">
        <v>29314</v>
      </c>
      <c r="H100" s="174">
        <v>7639781</v>
      </c>
      <c r="I100" s="81">
        <f t="shared" si="43"/>
        <v>30728</v>
      </c>
      <c r="J100" s="82">
        <f t="shared" si="43"/>
        <v>2437083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4116.2000000000007</v>
      </c>
      <c r="D101" s="78">
        <v>206736.30999999982</v>
      </c>
      <c r="E101" s="172">
        <v>16466</v>
      </c>
      <c r="F101" s="173">
        <v>1856338.0899999999</v>
      </c>
      <c r="G101" s="172">
        <v>16751</v>
      </c>
      <c r="H101" s="174">
        <v>1581274</v>
      </c>
      <c r="I101" s="81">
        <f t="shared" si="43"/>
        <v>3831.2000000000007</v>
      </c>
      <c r="J101" s="82">
        <f t="shared" si="43"/>
        <v>481800.39999999967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39.299999999999997</v>
      </c>
      <c r="D102" s="78">
        <v>53120</v>
      </c>
      <c r="E102" s="172">
        <v>18</v>
      </c>
      <c r="F102" s="173">
        <v>19845</v>
      </c>
      <c r="G102" s="172">
        <v>16</v>
      </c>
      <c r="H102" s="174">
        <v>19677</v>
      </c>
      <c r="I102" s="77">
        <f t="shared" si="43"/>
        <v>41.3</v>
      </c>
      <c r="J102" s="78">
        <f t="shared" si="43"/>
        <v>53288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1016</v>
      </c>
      <c r="D103" s="78">
        <v>371597</v>
      </c>
      <c r="E103" s="172">
        <v>1424</v>
      </c>
      <c r="F103" s="173">
        <v>200479</v>
      </c>
      <c r="G103" s="172">
        <v>1735</v>
      </c>
      <c r="H103" s="174">
        <v>239288</v>
      </c>
      <c r="I103" s="77">
        <f t="shared" si="43"/>
        <v>705</v>
      </c>
      <c r="J103" s="78">
        <f t="shared" si="43"/>
        <v>332788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2223</v>
      </c>
      <c r="D104" s="78">
        <v>1507629.11627907</v>
      </c>
      <c r="E104" s="172">
        <v>1321</v>
      </c>
      <c r="F104" s="173">
        <v>1001773.0697674418</v>
      </c>
      <c r="G104" s="172">
        <v>1381</v>
      </c>
      <c r="H104" s="174">
        <v>1045691.5348837209</v>
      </c>
      <c r="I104" s="77">
        <f t="shared" si="43"/>
        <v>2163</v>
      </c>
      <c r="J104" s="78">
        <f t="shared" si="43"/>
        <v>1463710.6511627911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12970</v>
      </c>
      <c r="D105" s="78">
        <v>159045.60804195795</v>
      </c>
      <c r="E105" s="172">
        <v>21326.2</v>
      </c>
      <c r="F105" s="173">
        <v>4628800.8432867127</v>
      </c>
      <c r="G105" s="172">
        <v>9380.2000000000007</v>
      </c>
      <c r="H105" s="174">
        <v>1263519.9932867133</v>
      </c>
      <c r="I105" s="81">
        <f t="shared" si="43"/>
        <v>24915.999999999996</v>
      </c>
      <c r="J105" s="82">
        <f t="shared" si="43"/>
        <v>3524326.4580419576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7101.0466999999999</v>
      </c>
      <c r="D107" s="147">
        <v>1145867</v>
      </c>
      <c r="E107" s="176">
        <v>5557.1869999999999</v>
      </c>
      <c r="F107" s="177">
        <v>646065</v>
      </c>
      <c r="G107" s="176">
        <v>5672.1270000000004</v>
      </c>
      <c r="H107" s="178">
        <v>653092</v>
      </c>
      <c r="I107" s="85">
        <f t="shared" si="43"/>
        <v>6986.1067000000003</v>
      </c>
      <c r="J107" s="148">
        <f t="shared" si="43"/>
        <v>1138840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157976.8927</v>
      </c>
      <c r="D108" s="150">
        <f t="shared" ref="D108:J108" si="45">SUM(D68:D107)</f>
        <v>27462572.36928466</v>
      </c>
      <c r="E108" s="149">
        <f>SUM(E68:E107)</f>
        <v>192250.74600000001</v>
      </c>
      <c r="F108" s="150">
        <f t="shared" si="45"/>
        <v>31925152.487599608</v>
      </c>
      <c r="G108" s="151">
        <f t="shared" si="45"/>
        <v>164091.04400000002</v>
      </c>
      <c r="H108" s="150">
        <f t="shared" si="45"/>
        <v>27654226.446352251</v>
      </c>
      <c r="I108" s="151">
        <f t="shared" si="45"/>
        <v>186136.59470000002</v>
      </c>
      <c r="J108" s="135">
        <f t="shared" si="45"/>
        <v>31733498.41053202</v>
      </c>
      <c r="K108" s="2"/>
      <c r="L108" s="206" t="s">
        <v>57</v>
      </c>
      <c r="M108" s="207"/>
      <c r="N108" s="37">
        <f t="shared" ref="N108:S108" si="46">SUM(N68:N107)</f>
        <v>2334.288</v>
      </c>
      <c r="O108" s="35">
        <f t="shared" si="46"/>
        <v>852720</v>
      </c>
      <c r="P108" s="38">
        <f t="shared" si="46"/>
        <v>1237.1079999999999</v>
      </c>
      <c r="Q108" s="53">
        <f t="shared" si="46"/>
        <v>459975</v>
      </c>
      <c r="R108" s="36">
        <f t="shared" si="46"/>
        <v>1018.088</v>
      </c>
      <c r="S108" s="53">
        <f t="shared" si="46"/>
        <v>377725</v>
      </c>
      <c r="T108" s="36">
        <f>SUM(T68:T107)</f>
        <v>2553.308</v>
      </c>
      <c r="U108" s="35">
        <f>SUM(U68:U107)</f>
        <v>934970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126918.6637</v>
      </c>
      <c r="D109" s="163">
        <v>27682751.371094711</v>
      </c>
      <c r="E109" s="162">
        <v>91313.788</v>
      </c>
      <c r="F109" s="164">
        <v>24728294.970190272</v>
      </c>
      <c r="G109" s="165">
        <v>93275.096999999994</v>
      </c>
      <c r="H109" s="166">
        <v>24147782.943340376</v>
      </c>
      <c r="I109" s="167">
        <v>124957.35470000001</v>
      </c>
      <c r="J109" s="168">
        <v>28263263.397944611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124.47097069459612</v>
      </c>
      <c r="D110" s="95">
        <f t="shared" ref="D110:J110" si="47">+D108/D109*100</f>
        <v>99.204634688010259</v>
      </c>
      <c r="E110" s="94">
        <f t="shared" si="47"/>
        <v>210.53857277282157</v>
      </c>
      <c r="F110" s="95">
        <f t="shared" si="47"/>
        <v>129.10373532055112</v>
      </c>
      <c r="G110" s="96">
        <f t="shared" si="47"/>
        <v>175.92160102497672</v>
      </c>
      <c r="H110" s="95">
        <f t="shared" si="47"/>
        <v>114.52076785367538</v>
      </c>
      <c r="I110" s="97">
        <f t="shared" si="47"/>
        <v>148.96009534363165</v>
      </c>
      <c r="J110" s="98">
        <f t="shared" si="47"/>
        <v>112.27825309387229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7年 9月分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7年 9月分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592</v>
      </c>
      <c r="D128" s="129">
        <v>36423</v>
      </c>
      <c r="E128" s="172">
        <v>724</v>
      </c>
      <c r="F128" s="173">
        <v>44333</v>
      </c>
      <c r="G128" s="172">
        <v>787</v>
      </c>
      <c r="H128" s="174">
        <v>48367</v>
      </c>
      <c r="I128" s="126">
        <f t="shared" ref="I128:J166" si="48">+C128+E128-G128</f>
        <v>529</v>
      </c>
      <c r="J128" s="129">
        <f t="shared" si="48"/>
        <v>32389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592</v>
      </c>
      <c r="D167" s="135">
        <f t="shared" si="50"/>
        <v>36423</v>
      </c>
      <c r="E167" s="134">
        <f t="shared" si="50"/>
        <v>724</v>
      </c>
      <c r="F167" s="135">
        <f t="shared" si="50"/>
        <v>44333</v>
      </c>
      <c r="G167" s="134">
        <f t="shared" si="50"/>
        <v>787</v>
      </c>
      <c r="H167" s="135">
        <f t="shared" si="50"/>
        <v>48367</v>
      </c>
      <c r="I167" s="134">
        <f t="shared" si="50"/>
        <v>529</v>
      </c>
      <c r="J167" s="135">
        <f t="shared" si="50"/>
        <v>32389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2025-10-17T07:11:27Z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