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66F5C402-EB67-462F-BBD0-7D4BD18687F1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<sst xmlns="http://schemas.openxmlformats.org/spreadsheetml/2006/main" count="51" uniqueCount="34">
  <si>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</si>
  <si>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</si>
  <si>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</si>
  <si>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</si>
  <si>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</si>
  <si>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</si>
  <si>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</si>
  <si>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</si>
  <si>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</si>
  <si>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</si>
  <si>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</si>
  <si>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</si>
  <si>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</si>
  <si>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</si>
  <si>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</si>
  <si>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</si>
  <si>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</si>
  <si>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</si>
  <si>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</si>
  <si>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</si>
  <si>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</si>
  <si>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</si>
  <si>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</si>
  <si>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</si>
  <si>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</si>
  <si>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</si>
  <si>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</si>
  <si>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</si>
  <si>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</si>
  <si>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</si>
  <si>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</si>
  <si>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</si>
  <si>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</si>
  <si>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8年 2月末現在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</si>
</sst>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K9" sqref="K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207937</v>
      </c>
      <c r="F9" s="12">
        <v>22509</v>
      </c>
      <c r="G9" s="12">
        <f>E9+F9</f>
        <v>230446</v>
      </c>
      <c r="H9" s="13"/>
      <c r="I9" s="12">
        <f>151828+910</f>
        <v>152738</v>
      </c>
      <c r="J9" s="12">
        <v>8993</v>
      </c>
      <c r="K9" s="12">
        <f>G9-I9-J9</f>
        <v>68715</v>
      </c>
      <c r="L9" s="14">
        <f>(I9+J9)/G9*100</f>
        <v>70.1817345495257</v>
      </c>
      <c r="M9" s="15"/>
      <c r="N9" s="26">
        <v>238541</v>
      </c>
      <c r="O9" s="12">
        <f t="shared" ref="O9:O20" si="0">G9-N9</f>
        <v>-8095</v>
      </c>
      <c r="P9" s="14">
        <f>G9/N9*100</f>
        <v>96.606453397948371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207937</v>
      </c>
      <c r="F12" s="12">
        <f>SUM(F9:F11)</f>
        <v>22509</v>
      </c>
      <c r="G12" s="12">
        <f t="shared" si="1"/>
        <v>230446</v>
      </c>
      <c r="H12" s="13"/>
      <c r="I12" s="12">
        <f>SUM(I9:I11)</f>
        <v>152738</v>
      </c>
      <c r="J12" s="12">
        <f>SUM(J9:J11)</f>
        <v>8993</v>
      </c>
      <c r="K12" s="12">
        <f>SUM(K9:K11)</f>
        <v>68715</v>
      </c>
      <c r="L12" s="14">
        <f>(I12+J12)/G12*100</f>
        <v>70.1817345495257</v>
      </c>
      <c r="M12" s="15"/>
      <c r="N12" s="26">
        <f>SUM(N9:N11)</f>
        <v>238541</v>
      </c>
      <c r="O12" s="12">
        <f t="shared" si="0"/>
        <v>-8095</v>
      </c>
      <c r="P12" s="14">
        <f>G12/N12*100</f>
        <v>96.606453397948371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725</v>
      </c>
      <c r="J18" s="12">
        <v>324</v>
      </c>
      <c r="K18" s="12">
        <f>G18-I18-J18</f>
        <v>773</v>
      </c>
      <c r="L18" s="14">
        <f>(I18+J18)/G18*100</f>
        <v>57.574094401756312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2026-03-23T07:56:20Z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