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倉庫統計 他\2019年度\"/>
    </mc:Choice>
  </mc:AlternateContent>
  <xr:revisionPtr revIDLastSave="0" documentId="13_ncr:1_{0CBBCF43-6CF8-46E5-BD5A-84D1F2E8855C}" xr6:coauthVersionLast="47" xr6:coauthVersionMax="47" xr10:uidLastSave="{00000000-0000-0000-0000-000000000000}"/>
  <bookViews>
    <workbookView xWindow="-120" yWindow="-120" windowWidth="29040" windowHeight="15720" xr2:uid="{84FDDB98-E64C-4E3E-86A4-EC46A992606D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Sheet1!$B$1:$M$28</definedName>
  </definedNames>
  <calcPr calcId="191029"/>
</workbook>
</file>

<file path=xl/calcChain.xml><?xml version="1.0" encoding="utf-8"?>
<calcChain xmlns="http://schemas.openxmlformats.org/spreadsheetml/2006/main">
  <c r="J8" i="1" l="1"/>
  <c r="M8" i="1" s="1"/>
  <c r="J13" i="1"/>
  <c r="M13" i="1"/>
  <c r="J12" i="1"/>
  <c r="M12" i="1"/>
  <c r="J11" i="1"/>
  <c r="M11" i="1" s="1"/>
  <c r="J10" i="1"/>
  <c r="L10" i="1"/>
  <c r="J9" i="1"/>
  <c r="M9" i="1"/>
  <c r="E17" i="1"/>
  <c r="F17" i="1"/>
  <c r="G17" i="1"/>
  <c r="H17" i="1"/>
  <c r="I17" i="1"/>
  <c r="E22" i="1"/>
  <c r="I21" i="1"/>
  <c r="H21" i="1"/>
  <c r="F21" i="1"/>
  <c r="I22" i="1"/>
  <c r="H19" i="1"/>
  <c r="F15" i="1"/>
  <c r="E15" i="1"/>
  <c r="I15" i="1"/>
  <c r="I19" i="1"/>
  <c r="G21" i="1"/>
  <c r="G22" i="1"/>
  <c r="G19" i="1"/>
  <c r="G15" i="1"/>
  <c r="E21" i="1"/>
  <c r="F19" i="1"/>
  <c r="E19" i="1"/>
  <c r="H15" i="1"/>
  <c r="H22" i="1"/>
  <c r="F22" i="1"/>
  <c r="J19" i="1"/>
  <c r="L12" i="1"/>
  <c r="M10" i="1"/>
  <c r="L13" i="1"/>
  <c r="J15" i="1"/>
  <c r="L9" i="1"/>
  <c r="J17" i="1"/>
  <c r="J21" i="1"/>
  <c r="J22" i="1" l="1"/>
  <c r="L8" i="1"/>
  <c r="L11" i="1"/>
</calcChain>
</file>

<file path=xl/sharedStrings.xml><?xml version="1.0" encoding="utf-8"?>
<sst xmlns="http://schemas.openxmlformats.org/spreadsheetml/2006/main" count="40" uniqueCount="30">
  <si>
    <t>％</t>
    <phoneticPr fontId="2"/>
  </si>
  <si>
    <t>％</t>
    <phoneticPr fontId="2"/>
  </si>
  <si>
    <t>.</t>
    <phoneticPr fontId="2"/>
  </si>
  <si>
    <t>前年比</t>
    <rPh sb="0" eb="2">
      <t>ゼンネン</t>
    </rPh>
    <rPh sb="2" eb="3">
      <t>ヒ</t>
    </rPh>
    <phoneticPr fontId="2"/>
  </si>
  <si>
    <t>全品目対比</t>
    <rPh sb="0" eb="1">
      <t>ゼン</t>
    </rPh>
    <rPh sb="1" eb="3">
      <t>ヒンモク</t>
    </rPh>
    <rPh sb="3" eb="5">
      <t>タイヒ</t>
    </rPh>
    <phoneticPr fontId="2"/>
  </si>
  <si>
    <t>(当月実績)</t>
    <rPh sb="1" eb="3">
      <t>トウゲツ</t>
    </rPh>
    <rPh sb="3" eb="5">
      <t>ジッセキ</t>
    </rPh>
    <phoneticPr fontId="2"/>
  </si>
  <si>
    <t xml:space="preserve">                                石川県倉庫協会</t>
    <rPh sb="32" eb="35">
      <t>イシカワケン</t>
    </rPh>
    <rPh sb="35" eb="37">
      <t>ソウコ</t>
    </rPh>
    <rPh sb="37" eb="39">
      <t>キョウカイ</t>
    </rPh>
    <phoneticPr fontId="2"/>
  </si>
  <si>
    <t>繊維５品目残高調査表</t>
    <rPh sb="0" eb="2">
      <t>センイ</t>
    </rPh>
    <rPh sb="3" eb="5">
      <t>ヒンモク</t>
    </rPh>
    <rPh sb="5" eb="7">
      <t>ザンダカ</t>
    </rPh>
    <rPh sb="7" eb="9">
      <t>チョウサ</t>
    </rPh>
    <rPh sb="9" eb="10">
      <t>ヒョウ</t>
    </rPh>
    <phoneticPr fontId="2"/>
  </si>
  <si>
    <t>合計</t>
    <rPh sb="0" eb="2">
      <t>ゴウケイ</t>
    </rPh>
    <phoneticPr fontId="2"/>
  </si>
  <si>
    <t>前年実績</t>
    <rPh sb="0" eb="2">
      <t>ゼンネン</t>
    </rPh>
    <rPh sb="2" eb="4">
      <t>ジッセキ</t>
    </rPh>
    <phoneticPr fontId="2"/>
  </si>
  <si>
    <t>化学繊維糸</t>
    <rPh sb="0" eb="2">
      <t>カガク</t>
    </rPh>
    <rPh sb="2" eb="4">
      <t>センイ</t>
    </rPh>
    <rPh sb="4" eb="5">
      <t>イト</t>
    </rPh>
    <phoneticPr fontId="2"/>
  </si>
  <si>
    <t>その他の糸</t>
    <rPh sb="0" eb="3">
      <t>ソノタ</t>
    </rPh>
    <rPh sb="4" eb="5">
      <t>イト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</si>
  <si>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2"/>
  </si>
  <si>
    <t>その他の織物</t>
    <rPh sb="0" eb="3">
      <t>ソノタ</t>
    </rPh>
    <rPh sb="4" eb="6">
      <t>オリモノ</t>
    </rPh>
    <phoneticPr fontId="2"/>
  </si>
  <si>
    <t>織物製品</t>
    <rPh sb="0" eb="2">
      <t>オリモノ</t>
    </rPh>
    <rPh sb="2" eb="4">
      <t>セイヒン</t>
    </rPh>
    <phoneticPr fontId="2"/>
  </si>
  <si>
    <t>入庫</t>
    <rPh sb="0" eb="2">
      <t>ニュウコ</t>
    </rPh>
    <phoneticPr fontId="2"/>
  </si>
  <si>
    <t>トン数</t>
    <rPh sb="2" eb="3">
      <t>スウ</t>
    </rPh>
    <phoneticPr fontId="2"/>
  </si>
  <si>
    <t>金額</t>
    <rPh sb="0" eb="2">
      <t>キンガク</t>
    </rPh>
    <phoneticPr fontId="2"/>
  </si>
  <si>
    <t>出庫</t>
    <rPh sb="0" eb="1">
      <t>デ</t>
    </rPh>
    <rPh sb="1" eb="2">
      <t>クラ</t>
    </rPh>
    <phoneticPr fontId="2"/>
  </si>
  <si>
    <t>残高</t>
    <rPh sb="0" eb="2">
      <t>ザンダカ</t>
    </rPh>
    <phoneticPr fontId="2"/>
  </si>
  <si>
    <t>前月残高</t>
    <rPh sb="0" eb="1">
      <t>ゼン</t>
    </rPh>
    <rPh sb="1" eb="2">
      <t>ツキ</t>
    </rPh>
    <phoneticPr fontId="2"/>
  </si>
  <si>
    <t>対　　比</t>
    <rPh sb="0" eb="1">
      <t>タイ</t>
    </rPh>
    <rPh sb="3" eb="4">
      <t>ヒ</t>
    </rPh>
    <phoneticPr fontId="2"/>
  </si>
  <si>
    <t>前年同月残高</t>
    <rPh sb="0" eb="2">
      <t>ゼンネン</t>
    </rPh>
    <rPh sb="2" eb="3">
      <t>ドウ</t>
    </rPh>
    <rPh sb="3" eb="4">
      <t>ツキ</t>
    </rPh>
    <phoneticPr fontId="2"/>
  </si>
  <si>
    <t>対　　比</t>
    <rPh sb="0" eb="4">
      <t>タイヒ</t>
    </rPh>
    <phoneticPr fontId="2"/>
  </si>
  <si>
    <t xml:space="preserve">  　　回転率 当　　　月</t>
    <rPh sb="4" eb="6">
      <t>カイテン</t>
    </rPh>
    <rPh sb="6" eb="7">
      <t>リツ</t>
    </rPh>
    <rPh sb="12" eb="13">
      <t>ツキ</t>
    </rPh>
    <phoneticPr fontId="2"/>
  </si>
  <si>
    <t xml:space="preserve">  　　回転率 前  　　月</t>
    <rPh sb="4" eb="6">
      <t>カイテン</t>
    </rPh>
    <rPh sb="6" eb="7">
      <t>リツ</t>
    </rPh>
    <phoneticPr fontId="2"/>
  </si>
  <si>
    <t xml:space="preserve">      回転率 前年同月</t>
    <rPh sb="6" eb="8">
      <t>カイテン</t>
    </rPh>
    <rPh sb="8" eb="9">
      <t>リツ</t>
    </rPh>
    <phoneticPr fontId="2"/>
  </si>
  <si>
    <r>
      <t xml:space="preserve">                      （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単位：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Ｔ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千円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％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）</t>
    </r>
    <rPh sb="25" eb="27">
      <t>タンイ</t>
    </rPh>
    <rPh sb="34" eb="36">
      <t>センエン</t>
    </rPh>
    <phoneticPr fontId="2"/>
  </si>
  <si>
    <t>当月</t>
    <rPh sb="0" eb="2">
      <t>トウゲツ</t>
    </rPh>
    <phoneticPr fontId="2"/>
  </si>
  <si>
    <t>（令和 2年 1月分）</t>
    <rPh sb="1" eb="3">
      <t>レイワ</t>
    </rPh>
    <rPh sb="5" eb="6">
      <t>ネン</t>
    </rPh>
    <rPh sb="8" eb="9">
      <t>ツキ</t>
    </rPh>
    <rPh sb="9" eb="10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</si>
</sst>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[Red]\-#,##0.0"/>
    <numFmt numFmtId="178" formatCode="0.0%"/>
    <numFmt numFmtId="179" formatCode="#,##0.0_);[Red]\(#,##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</cellStyleXfs>
  <cellXfs count="98">
    <xf numFmtId="0" fontId="0" fillId="0" borderId="0" xfId="0"/>
    <xf numFmtId="176" fontId="3" fillId="0" borderId="0" xfId="0" applyNumberFormat="1" applyFont="1"/>
    <xf numFmtId="0" fontId="6" fillId="0" borderId="0" xfId="0" applyFont="1"/>
    <xf numFmtId="0" fontId="4" fillId="0" borderId="0" xfId="0" applyFont="1"/>
    <xf numFmtId="176" fontId="8" fillId="0" borderId="0" xfId="0" applyNumberFormat="1" applyFont="1" applyAlignment="1">
      <alignment horizontal="center"/>
    </xf>
    <xf numFmtId="38" fontId="8" fillId="0" borderId="0" xfId="1" applyFont="1"/>
    <xf numFmtId="38" fontId="0" fillId="0" borderId="0" xfId="1" applyFont="1"/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4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/>
    </xf>
    <xf numFmtId="38" fontId="8" fillId="0" borderId="30" xfId="1" applyFont="1" applyBorder="1" applyAlignment="1">
      <alignment vertical="center"/>
    </xf>
    <xf numFmtId="38" fontId="8" fillId="0" borderId="7" xfId="1" applyFont="1" applyBorder="1" applyAlignment="1">
      <alignment vertical="center"/>
    </xf>
    <xf numFmtId="178" fontId="8" fillId="0" borderId="7" xfId="1" applyNumberFormat="1" applyFont="1" applyBorder="1" applyAlignment="1">
      <alignment vertical="center"/>
    </xf>
    <xf numFmtId="179" fontId="8" fillId="0" borderId="8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/>
    </xf>
    <xf numFmtId="38" fontId="8" fillId="0" borderId="32" xfId="1" applyFont="1" applyBorder="1" applyAlignment="1">
      <alignment vertical="center"/>
    </xf>
    <xf numFmtId="38" fontId="8" fillId="0" borderId="2" xfId="1" applyFont="1" applyBorder="1" applyAlignment="1">
      <alignment vertical="center"/>
    </xf>
    <xf numFmtId="178" fontId="8" fillId="0" borderId="2" xfId="1" applyNumberFormat="1" applyFont="1" applyBorder="1" applyAlignment="1">
      <alignment vertical="center"/>
    </xf>
    <xf numFmtId="179" fontId="8" fillId="0" borderId="9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/>
    </xf>
    <xf numFmtId="38" fontId="8" fillId="0" borderId="33" xfId="1" applyFont="1" applyBorder="1" applyAlignment="1">
      <alignment vertical="center"/>
    </xf>
    <xf numFmtId="38" fontId="8" fillId="0" borderId="18" xfId="1" applyFont="1" applyBorder="1" applyAlignment="1">
      <alignment vertical="center"/>
    </xf>
    <xf numFmtId="178" fontId="8" fillId="0" borderId="18" xfId="1" applyNumberFormat="1" applyFont="1" applyBorder="1" applyAlignment="1">
      <alignment vertical="center"/>
    </xf>
    <xf numFmtId="179" fontId="8" fillId="0" borderId="1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38" fontId="8" fillId="0" borderId="34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1" fontId="8" fillId="0" borderId="3" xfId="0" applyNumberFormat="1" applyFont="1" applyBorder="1" applyAlignment="1">
      <alignment vertical="center"/>
    </xf>
    <xf numFmtId="177" fontId="8" fillId="0" borderId="4" xfId="1" applyNumberFormat="1" applyFont="1" applyBorder="1" applyAlignment="1">
      <alignment vertical="center"/>
    </xf>
    <xf numFmtId="178" fontId="8" fillId="0" borderId="32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38" fontId="8" fillId="0" borderId="3" xfId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8" fontId="8" fillId="0" borderId="31" xfId="0" applyNumberFormat="1" applyFont="1" applyBorder="1" applyAlignment="1">
      <alignment vertical="center"/>
    </xf>
    <xf numFmtId="178" fontId="8" fillId="0" borderId="1" xfId="0" applyNumberFormat="1" applyFont="1" applyBorder="1" applyAlignment="1">
      <alignment vertical="center"/>
    </xf>
    <xf numFmtId="179" fontId="8" fillId="0" borderId="41" xfId="0" applyNumberFormat="1" applyFont="1" applyBorder="1" applyAlignment="1">
      <alignment horizontal="center" vertical="center"/>
    </xf>
    <xf numFmtId="38" fontId="8" fillId="0" borderId="21" xfId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176" fontId="8" fillId="0" borderId="4" xfId="0" applyNumberFormat="1" applyFont="1" applyBorder="1" applyAlignment="1">
      <alignment vertical="center"/>
    </xf>
    <xf numFmtId="179" fontId="8" fillId="0" borderId="10" xfId="0" applyNumberFormat="1" applyFont="1" applyBorder="1" applyAlignment="1">
      <alignment horizontal="center" vertical="center"/>
    </xf>
    <xf numFmtId="38" fontId="8" fillId="0" borderId="4" xfId="1" applyFont="1" applyBorder="1" applyAlignment="1">
      <alignment vertical="center"/>
    </xf>
    <xf numFmtId="178" fontId="8" fillId="0" borderId="33" xfId="0" applyNumberFormat="1" applyFont="1" applyBorder="1" applyAlignment="1">
      <alignment vertical="center"/>
    </xf>
    <xf numFmtId="178" fontId="8" fillId="0" borderId="18" xfId="0" applyNumberFormat="1" applyFont="1" applyBorder="1" applyAlignment="1">
      <alignment vertical="center"/>
    </xf>
    <xf numFmtId="176" fontId="8" fillId="0" borderId="12" xfId="0" applyNumberFormat="1" applyFont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179" fontId="8" fillId="0" borderId="23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8" fontId="8" fillId="0" borderId="35" xfId="0" applyNumberFormat="1" applyFont="1" applyBorder="1" applyAlignment="1">
      <alignment horizontal="center" vertical="center"/>
    </xf>
    <xf numFmtId="178" fontId="8" fillId="0" borderId="24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vertical="center"/>
    </xf>
    <xf numFmtId="176" fontId="8" fillId="0" borderId="20" xfId="0" applyNumberFormat="1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178" fontId="8" fillId="0" borderId="37" xfId="0" applyNumberFormat="1" applyFont="1" applyBorder="1" applyAlignment="1">
      <alignment horizontal="center" vertical="center"/>
    </xf>
    <xf numFmtId="178" fontId="8" fillId="0" borderId="38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8" fontId="8" fillId="0" borderId="39" xfId="0" applyNumberFormat="1" applyFont="1" applyBorder="1" applyAlignment="1">
      <alignment horizontal="center" vertical="center"/>
    </xf>
    <xf numFmtId="178" fontId="8" fillId="0" borderId="40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</cellXfs>
  <cellStyles count="4">
    <cellStyle name="桁区切り" xfId="1" builtinId="6"/>
    <cellStyle name="桁区切り 2" xfId="2" xr:uid="{00BC5243-8232-47B9-9FCA-4F3F66196E7E}"/>
    <cellStyle name="標準" xfId="0" builtinId="0"/>
    <cellStyle name="標準 2" xfId="3" xr:uid="{3FD3F2DF-6F7A-4D4E-A786-1C0C7D1EC49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EFF33-1325-4985-87BB-2DD08273075F}">
  <dimension ref="B1:O28"/>
  <sheetViews>
    <sheetView tabSelected="1" zoomScaleNormal="100" zoomScaleSheetLayoutView="75" workbookViewId="0">
      <selection activeCell="C1" sqref="C1:G1"/>
    </sheetView>
  </sheetViews>
  <sheetFormatPr defaultRowHeight="13.5" x14ac:dyDescent="0.15"/>
  <cols>
    <col min="1" max="1" width="1.25" customWidth="1"/>
    <col min="2" max="2" width="4.25" customWidth="1"/>
    <col min="3" max="3" width="9.875" customWidth="1"/>
    <col min="5" max="9" width="12.625" customWidth="1"/>
    <col min="10" max="10" width="13.625" customWidth="1"/>
    <col min="11" max="11" width="13.75" customWidth="1"/>
    <col min="12" max="12" width="7" customWidth="1"/>
    <col min="13" max="13" width="12.625" customWidth="1"/>
    <col min="15" max="15" width="10.625" bestFit="1" customWidth="1"/>
  </cols>
  <sheetData>
    <row r="1" spans="2:15" ht="21" x14ac:dyDescent="0.2">
      <c r="B1" s="2"/>
      <c r="C1" s="21" t="s">
        <v>7</v>
      </c>
      <c r="D1" s="21"/>
      <c r="E1" s="21"/>
      <c r="F1" s="21"/>
      <c r="G1" s="21"/>
      <c r="H1" s="15" t="s">
        <v>29</v>
      </c>
      <c r="I1" s="16"/>
      <c r="J1" s="2"/>
    </row>
    <row r="2" spans="2:15" ht="17.25" x14ac:dyDescent="0.2">
      <c r="B2" s="2"/>
      <c r="C2" s="25"/>
      <c r="D2" s="25"/>
      <c r="E2" s="2"/>
      <c r="F2" s="2"/>
      <c r="G2" s="2"/>
      <c r="H2" s="2"/>
      <c r="I2" s="2"/>
      <c r="J2" s="3" t="s">
        <v>6</v>
      </c>
    </row>
    <row r="3" spans="2:15" x14ac:dyDescent="0.15">
      <c r="B3" s="2"/>
      <c r="C3" s="2"/>
      <c r="D3" s="2"/>
      <c r="E3" s="2"/>
      <c r="F3" s="2"/>
      <c r="G3" s="2"/>
      <c r="H3" s="2"/>
      <c r="I3" s="2"/>
      <c r="J3" s="2"/>
    </row>
    <row r="4" spans="2:15" x14ac:dyDescent="0.15">
      <c r="B4" s="2"/>
      <c r="C4" s="2"/>
      <c r="D4" s="2"/>
      <c r="E4" s="2"/>
      <c r="F4" s="2"/>
      <c r="G4" s="2"/>
      <c r="H4" s="2"/>
      <c r="I4" s="2"/>
      <c r="J4" s="2"/>
    </row>
    <row r="5" spans="2:15" ht="14.25" thickBot="1" x14ac:dyDescent="0.2">
      <c r="B5" s="2"/>
      <c r="C5" s="2"/>
      <c r="D5" s="2"/>
      <c r="E5" s="2"/>
      <c r="F5" s="2"/>
      <c r="G5" s="2"/>
      <c r="H5" s="2"/>
      <c r="I5" s="2"/>
      <c r="J5" s="22" t="s">
        <v>27</v>
      </c>
      <c r="K5" s="22"/>
      <c r="L5" s="22"/>
      <c r="M5" s="22"/>
    </row>
    <row r="6" spans="2:15" x14ac:dyDescent="0.15">
      <c r="B6" s="29"/>
      <c r="C6" s="30"/>
      <c r="D6" s="30"/>
      <c r="E6" s="31">
        <v>27</v>
      </c>
      <c r="F6" s="14">
        <v>28</v>
      </c>
      <c r="G6" s="14">
        <v>29</v>
      </c>
      <c r="H6" s="14">
        <v>30</v>
      </c>
      <c r="I6" s="14">
        <v>35</v>
      </c>
      <c r="J6" s="17" t="s">
        <v>8</v>
      </c>
      <c r="K6" s="17" t="s">
        <v>9</v>
      </c>
      <c r="L6" s="19" t="s">
        <v>3</v>
      </c>
      <c r="M6" s="7" t="s">
        <v>4</v>
      </c>
    </row>
    <row r="7" spans="2:15" ht="14.25" thickBot="1" x14ac:dyDescent="0.2">
      <c r="B7" s="32"/>
      <c r="C7" s="33"/>
      <c r="D7" s="33"/>
      <c r="E7" s="34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8"/>
      <c r="K7" s="18"/>
      <c r="L7" s="20"/>
      <c r="M7" s="8" t="s">
        <v>5</v>
      </c>
    </row>
    <row r="8" spans="2:15" ht="20.100000000000001" customHeight="1" x14ac:dyDescent="0.15">
      <c r="B8" s="35" t="s">
        <v>28</v>
      </c>
      <c r="C8" s="26" t="s">
        <v>15</v>
      </c>
      <c r="D8" s="36" t="s">
        <v>16</v>
      </c>
      <c r="E8" s="37">
        <v>19360</v>
      </c>
      <c r="F8" s="38">
        <v>437</v>
      </c>
      <c r="G8" s="38">
        <v>7810</v>
      </c>
      <c r="H8" s="38">
        <v>161</v>
      </c>
      <c r="I8" s="38">
        <v>19</v>
      </c>
      <c r="J8" s="38">
        <f t="shared" ref="J8:J13" si="0">SUM(E8:I8)</f>
        <v>27787</v>
      </c>
      <c r="K8" s="38">
        <v>27275</v>
      </c>
      <c r="L8" s="39">
        <f t="shared" ref="L8:L13" si="1">J8/K8</f>
        <v>1.0187717690192484</v>
      </c>
      <c r="M8" s="40">
        <f>+J8/80169*100</f>
        <v>34.660529631154184</v>
      </c>
      <c r="O8" s="5"/>
    </row>
    <row r="9" spans="2:15" ht="20.100000000000001" customHeight="1" x14ac:dyDescent="0.15">
      <c r="B9" s="41"/>
      <c r="C9" s="27"/>
      <c r="D9" s="42" t="s">
        <v>17</v>
      </c>
      <c r="E9" s="43">
        <v>2784620</v>
      </c>
      <c r="F9" s="44">
        <v>865584</v>
      </c>
      <c r="G9" s="44">
        <v>2277858</v>
      </c>
      <c r="H9" s="44">
        <v>73636</v>
      </c>
      <c r="I9" s="44">
        <v>31167</v>
      </c>
      <c r="J9" s="44">
        <f t="shared" si="0"/>
        <v>6032865</v>
      </c>
      <c r="K9" s="44">
        <v>5581376</v>
      </c>
      <c r="L9" s="45">
        <f t="shared" si="1"/>
        <v>1.0808920595924734</v>
      </c>
      <c r="M9" s="46">
        <f>+J9/24128255*100</f>
        <v>25.003320795474021</v>
      </c>
      <c r="O9" s="6"/>
    </row>
    <row r="10" spans="2:15" ht="20.100000000000001" customHeight="1" x14ac:dyDescent="0.15">
      <c r="B10" s="41"/>
      <c r="C10" s="18" t="s">
        <v>18</v>
      </c>
      <c r="D10" s="42" t="s">
        <v>16</v>
      </c>
      <c r="E10" s="43">
        <v>18245</v>
      </c>
      <c r="F10" s="44">
        <v>180</v>
      </c>
      <c r="G10" s="44">
        <v>8180</v>
      </c>
      <c r="H10" s="44">
        <v>104</v>
      </c>
      <c r="I10" s="44">
        <v>15</v>
      </c>
      <c r="J10" s="44">
        <f t="shared" si="0"/>
        <v>26724</v>
      </c>
      <c r="K10" s="44">
        <v>26663</v>
      </c>
      <c r="L10" s="45">
        <f t="shared" si="1"/>
        <v>1.002287814574504</v>
      </c>
      <c r="M10" s="46">
        <f>+J10/78737*100</f>
        <v>33.940841027725213</v>
      </c>
      <c r="O10" s="6"/>
    </row>
    <row r="11" spans="2:15" ht="20.100000000000001" customHeight="1" x14ac:dyDescent="0.15">
      <c r="B11" s="41"/>
      <c r="C11" s="27"/>
      <c r="D11" s="42" t="s">
        <v>17</v>
      </c>
      <c r="E11" s="43">
        <v>2639975</v>
      </c>
      <c r="F11" s="44">
        <v>292442</v>
      </c>
      <c r="G11" s="44">
        <v>2380724</v>
      </c>
      <c r="H11" s="44">
        <v>36299</v>
      </c>
      <c r="I11" s="44">
        <v>24986</v>
      </c>
      <c r="J11" s="44">
        <f t="shared" si="0"/>
        <v>5374426</v>
      </c>
      <c r="K11" s="44">
        <v>5457156</v>
      </c>
      <c r="L11" s="45">
        <f t="shared" si="1"/>
        <v>0.98484008886680163</v>
      </c>
      <c r="M11" s="46">
        <f>+J11/22422719*100</f>
        <v>23.968663211629242</v>
      </c>
      <c r="O11" s="6"/>
    </row>
    <row r="12" spans="2:15" ht="20.100000000000001" customHeight="1" x14ac:dyDescent="0.15">
      <c r="B12" s="41"/>
      <c r="C12" s="18" t="s">
        <v>19</v>
      </c>
      <c r="D12" s="42" t="s">
        <v>16</v>
      </c>
      <c r="E12" s="43">
        <v>50150</v>
      </c>
      <c r="F12" s="44">
        <v>585</v>
      </c>
      <c r="G12" s="44">
        <v>14055</v>
      </c>
      <c r="H12" s="44">
        <v>391</v>
      </c>
      <c r="I12" s="44">
        <v>145</v>
      </c>
      <c r="J12" s="44">
        <f t="shared" si="0"/>
        <v>65326</v>
      </c>
      <c r="K12" s="44">
        <v>60918</v>
      </c>
      <c r="L12" s="45">
        <f t="shared" si="1"/>
        <v>1.0723595653173117</v>
      </c>
      <c r="M12" s="46">
        <f>+J12/157751*100</f>
        <v>41.410830993147428</v>
      </c>
      <c r="O12" s="6"/>
    </row>
    <row r="13" spans="2:15" ht="20.100000000000001" customHeight="1" thickBot="1" x14ac:dyDescent="0.2">
      <c r="B13" s="47"/>
      <c r="C13" s="28"/>
      <c r="D13" s="48" t="s">
        <v>17</v>
      </c>
      <c r="E13" s="49">
        <v>6993490.1999999993</v>
      </c>
      <c r="F13" s="50">
        <v>1204327</v>
      </c>
      <c r="G13" s="50">
        <v>3950740</v>
      </c>
      <c r="H13" s="50">
        <v>218392</v>
      </c>
      <c r="I13" s="50">
        <v>192067</v>
      </c>
      <c r="J13" s="50">
        <f t="shared" si="0"/>
        <v>12559016.199999999</v>
      </c>
      <c r="K13" s="50">
        <v>11436397.199999999</v>
      </c>
      <c r="L13" s="51">
        <f t="shared" si="1"/>
        <v>1.0981619456169291</v>
      </c>
      <c r="M13" s="52">
        <f>+J13/26326017*100</f>
        <v>47.705720922386398</v>
      </c>
      <c r="O13" s="6"/>
    </row>
    <row r="14" spans="2:15" ht="20.100000000000001" customHeight="1" x14ac:dyDescent="0.15">
      <c r="B14" s="32"/>
      <c r="C14" s="53"/>
      <c r="D14" s="54" t="s">
        <v>16</v>
      </c>
      <c r="E14" s="55">
        <v>49035</v>
      </c>
      <c r="F14" s="56">
        <v>328</v>
      </c>
      <c r="G14" s="56">
        <v>14425</v>
      </c>
      <c r="H14" s="56">
        <v>334</v>
      </c>
      <c r="I14" s="56">
        <v>141</v>
      </c>
      <c r="J14" s="56">
        <v>64263</v>
      </c>
      <c r="K14" s="57"/>
      <c r="L14" s="58"/>
      <c r="M14" s="46">
        <v>41.1</v>
      </c>
    </row>
    <row r="15" spans="2:15" ht="20.100000000000001" customHeight="1" x14ac:dyDescent="0.15">
      <c r="B15" s="23" t="s">
        <v>20</v>
      </c>
      <c r="C15" s="24"/>
      <c r="D15" s="42" t="s">
        <v>0</v>
      </c>
      <c r="E15" s="59">
        <f t="shared" ref="E15:J15" si="2">E12/E14</f>
        <v>1.0227388599979605</v>
      </c>
      <c r="F15" s="60">
        <f t="shared" si="2"/>
        <v>1.7835365853658536</v>
      </c>
      <c r="G15" s="60">
        <f t="shared" si="2"/>
        <v>0.97435008665511269</v>
      </c>
      <c r="H15" s="60">
        <f t="shared" si="2"/>
        <v>1.1706586826347305</v>
      </c>
      <c r="I15" s="60">
        <f t="shared" si="2"/>
        <v>1.0283687943262412</v>
      </c>
      <c r="J15" s="60">
        <f t="shared" si="2"/>
        <v>1.0165414001836204</v>
      </c>
      <c r="K15" s="61"/>
      <c r="L15" s="58"/>
      <c r="M15" s="62"/>
    </row>
    <row r="16" spans="2:15" ht="20.100000000000001" customHeight="1" x14ac:dyDescent="0.15">
      <c r="B16" s="23" t="s">
        <v>21</v>
      </c>
      <c r="C16" s="24"/>
      <c r="D16" s="42" t="s">
        <v>17</v>
      </c>
      <c r="E16" s="43">
        <v>6848845.1999999993</v>
      </c>
      <c r="F16" s="44">
        <v>631185</v>
      </c>
      <c r="G16" s="44">
        <v>4053606</v>
      </c>
      <c r="H16" s="44">
        <v>181055</v>
      </c>
      <c r="I16" s="44">
        <v>185886</v>
      </c>
      <c r="J16" s="44">
        <v>11900577.199999999</v>
      </c>
      <c r="K16" s="63"/>
      <c r="L16" s="58"/>
      <c r="M16" s="46">
        <v>48.3</v>
      </c>
    </row>
    <row r="17" spans="2:13" ht="20.100000000000001" customHeight="1" thickBot="1" x14ac:dyDescent="0.2">
      <c r="B17" s="32"/>
      <c r="C17" s="53"/>
      <c r="D17" s="64" t="s">
        <v>1</v>
      </c>
      <c r="E17" s="65">
        <f t="shared" ref="E17:J17" si="3">E13/E16</f>
        <v>1.0211196188227469</v>
      </c>
      <c r="F17" s="66">
        <f t="shared" si="3"/>
        <v>1.9080412240468325</v>
      </c>
      <c r="G17" s="66">
        <f t="shared" si="3"/>
        <v>0.97462358206495647</v>
      </c>
      <c r="H17" s="66">
        <f t="shared" si="3"/>
        <v>1.2062191046919444</v>
      </c>
      <c r="I17" s="66">
        <f t="shared" si="3"/>
        <v>1.0332515627857934</v>
      </c>
      <c r="J17" s="66">
        <f t="shared" si="3"/>
        <v>1.0553283247471392</v>
      </c>
      <c r="K17" s="61"/>
      <c r="L17" s="58"/>
      <c r="M17" s="67"/>
    </row>
    <row r="18" spans="2:13" ht="20.100000000000001" customHeight="1" x14ac:dyDescent="0.15">
      <c r="B18" s="9"/>
      <c r="C18" s="10"/>
      <c r="D18" s="36" t="s">
        <v>16</v>
      </c>
      <c r="E18" s="37">
        <v>47456</v>
      </c>
      <c r="F18" s="38">
        <v>104</v>
      </c>
      <c r="G18" s="38">
        <v>13013</v>
      </c>
      <c r="H18" s="38">
        <v>192</v>
      </c>
      <c r="I18" s="38">
        <v>153</v>
      </c>
      <c r="J18" s="38">
        <v>60918</v>
      </c>
      <c r="K18" s="68"/>
      <c r="L18" s="69"/>
      <c r="M18" s="40">
        <v>48.5</v>
      </c>
    </row>
    <row r="19" spans="2:13" ht="20.100000000000001" customHeight="1" x14ac:dyDescent="0.15">
      <c r="B19" s="23" t="s">
        <v>22</v>
      </c>
      <c r="C19" s="24"/>
      <c r="D19" s="42" t="s">
        <v>0</v>
      </c>
      <c r="E19" s="59">
        <f t="shared" ref="E19:J19" si="4">E12/E18</f>
        <v>1.0567683749157113</v>
      </c>
      <c r="F19" s="60">
        <f t="shared" si="4"/>
        <v>5.625</v>
      </c>
      <c r="G19" s="60">
        <f t="shared" si="4"/>
        <v>1.0800737723814646</v>
      </c>
      <c r="H19" s="60">
        <f t="shared" si="4"/>
        <v>2.0364583333333335</v>
      </c>
      <c r="I19" s="60">
        <f t="shared" si="4"/>
        <v>0.94771241830065356</v>
      </c>
      <c r="J19" s="60">
        <f t="shared" si="4"/>
        <v>1.0723595653173117</v>
      </c>
      <c r="K19" s="61"/>
      <c r="L19" s="70"/>
      <c r="M19" s="71"/>
    </row>
    <row r="20" spans="2:13" ht="20.100000000000001" customHeight="1" x14ac:dyDescent="0.15">
      <c r="B20" s="23" t="s">
        <v>23</v>
      </c>
      <c r="C20" s="24"/>
      <c r="D20" s="42" t="s">
        <v>17</v>
      </c>
      <c r="E20" s="43">
        <v>7175012.1999999993</v>
      </c>
      <c r="F20" s="44">
        <v>121174</v>
      </c>
      <c r="G20" s="44">
        <v>3777941</v>
      </c>
      <c r="H20" s="44">
        <v>192440</v>
      </c>
      <c r="I20" s="44">
        <v>169830</v>
      </c>
      <c r="J20" s="44">
        <v>11436397.199999999</v>
      </c>
      <c r="K20" s="63"/>
      <c r="L20" s="72"/>
      <c r="M20" s="46">
        <v>44.8</v>
      </c>
    </row>
    <row r="21" spans="2:13" ht="20.100000000000001" customHeight="1" thickBot="1" x14ac:dyDescent="0.2">
      <c r="B21" s="11"/>
      <c r="C21" s="12"/>
      <c r="D21" s="48" t="s">
        <v>1</v>
      </c>
      <c r="E21" s="73">
        <f t="shared" ref="E21:J21" si="5">E13/E20</f>
        <v>0.97470080956796146</v>
      </c>
      <c r="F21" s="74">
        <f t="shared" si="5"/>
        <v>9.9388235099938935</v>
      </c>
      <c r="G21" s="74">
        <f t="shared" si="5"/>
        <v>1.0457389355736366</v>
      </c>
      <c r="H21" s="74">
        <f t="shared" si="5"/>
        <v>1.1348576179588443</v>
      </c>
      <c r="I21" s="74">
        <f t="shared" si="5"/>
        <v>1.1309368191721132</v>
      </c>
      <c r="J21" s="74">
        <f t="shared" si="5"/>
        <v>1.0981619456169291</v>
      </c>
      <c r="K21" s="75"/>
      <c r="L21" s="76"/>
      <c r="M21" s="77"/>
    </row>
    <row r="22" spans="2:13" ht="19.5" customHeight="1" thickBot="1" x14ac:dyDescent="0.2">
      <c r="B22" s="78" t="s">
        <v>24</v>
      </c>
      <c r="C22" s="79"/>
      <c r="D22" s="80"/>
      <c r="E22" s="81">
        <f t="shared" ref="E22:J22" si="6">(E8+E10)/(E12+E14)</f>
        <v>0.37913999092604728</v>
      </c>
      <c r="F22" s="82">
        <f t="shared" si="6"/>
        <v>0.67579408543263964</v>
      </c>
      <c r="G22" s="82">
        <f t="shared" si="6"/>
        <v>0.56144662921348309</v>
      </c>
      <c r="H22" s="82">
        <f t="shared" si="6"/>
        <v>0.36551724137931035</v>
      </c>
      <c r="I22" s="82">
        <f t="shared" si="6"/>
        <v>0.11888111888111888</v>
      </c>
      <c r="J22" s="82">
        <f t="shared" si="6"/>
        <v>0.42064527081773917</v>
      </c>
      <c r="K22" s="83"/>
      <c r="L22" s="84"/>
      <c r="M22" s="85"/>
    </row>
    <row r="23" spans="2:13" ht="17.25" customHeight="1" thickBot="1" x14ac:dyDescent="0.2">
      <c r="B23" s="86" t="s">
        <v>25</v>
      </c>
      <c r="C23" s="87"/>
      <c r="D23" s="88"/>
      <c r="E23" s="89">
        <v>0.45961751756125435</v>
      </c>
      <c r="F23" s="90">
        <v>0.3401360544217687</v>
      </c>
      <c r="G23" s="90">
        <v>0.34743870631194573</v>
      </c>
      <c r="H23" s="90">
        <v>0.15032679738562091</v>
      </c>
      <c r="I23" s="90">
        <v>0.67532467532467533</v>
      </c>
      <c r="J23" s="90">
        <v>0.42052646459666954</v>
      </c>
      <c r="K23" s="61"/>
      <c r="L23" s="70"/>
      <c r="M23" s="91"/>
    </row>
    <row r="24" spans="2:13" ht="20.100000000000001" customHeight="1" thickBot="1" x14ac:dyDescent="0.2">
      <c r="B24" s="92" t="s">
        <v>26</v>
      </c>
      <c r="C24" s="93"/>
      <c r="D24" s="94"/>
      <c r="E24" s="95">
        <v>0.48408621644760036</v>
      </c>
      <c r="F24" s="96">
        <v>0.64133738601823709</v>
      </c>
      <c r="G24" s="96">
        <v>0.5204408817635271</v>
      </c>
      <c r="H24" s="96">
        <v>0.11377245508982035</v>
      </c>
      <c r="I24" s="96">
        <v>0.82872928176795579</v>
      </c>
      <c r="J24" s="96">
        <v>0.49500117939506105</v>
      </c>
      <c r="K24" s="75"/>
      <c r="L24" s="76"/>
      <c r="M24" s="97"/>
    </row>
    <row r="25" spans="2:13" ht="14.25" x14ac:dyDescent="0.15">
      <c r="E25" t="s">
        <v>2</v>
      </c>
      <c r="F25" s="4"/>
      <c r="G25" s="1"/>
      <c r="H25" s="1"/>
    </row>
    <row r="26" spans="2:13" ht="14.25" x14ac:dyDescent="0.15">
      <c r="F26" s="4"/>
    </row>
    <row r="27" spans="2:13" ht="14.25" x14ac:dyDescent="0.15">
      <c r="F27" s="4"/>
    </row>
    <row r="28" spans="2:13" ht="14.25" x14ac:dyDescent="0.15">
      <c r="F28" s="4"/>
    </row>
  </sheetData>
  <mergeCells count="18">
    <mergeCell ref="B23:D23"/>
    <mergeCell ref="C1:G1"/>
    <mergeCell ref="J5:M5"/>
    <mergeCell ref="B24:D24"/>
    <mergeCell ref="B19:C19"/>
    <mergeCell ref="B20:C20"/>
    <mergeCell ref="B15:C15"/>
    <mergeCell ref="B16:C16"/>
    <mergeCell ref="C2:D2"/>
    <mergeCell ref="B8:B13"/>
    <mergeCell ref="C8:C9"/>
    <mergeCell ref="C10:C11"/>
    <mergeCell ref="C12:C13"/>
    <mergeCell ref="H1:I1"/>
    <mergeCell ref="J6:J7"/>
    <mergeCell ref="K6:K7"/>
    <mergeCell ref="L6:L7"/>
    <mergeCell ref="B22:D22"/>
  </mergeCells>
  <phoneticPr fontId="2"/>
  <pageMargins left="0.78700000000000003" right="0.78700000000000003" top="0.98399999999999999" bottom="0.98399999999999999" header="0.51200000000000001" footer="0.51200000000000001"/>
  <pageSetup paperSize="9" scale="97" orientation="landscape" r:id="rId1"/>
  <headerFooter alignWithMargins="0"/>
  <ignoredErrors>
    <ignoredError sqref="E15:I15 E21:J22 E19:I19" evalError="1"/>
    <ignoredError sqref="J15 J19" evalError="1" formula="1"/>
    <ignoredError sqref="J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C4ED2-7026-4EBA-A6CF-582C608FA1D3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D7FAC-E5C1-4996-80D2-68652F50620A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倉庫協会 石川県</cp:lastModifiedBy>
  <cp:lastPrinted>2015-07-17T01:15:34Z</cp:lastPrinted>
  <dcterms:created xsi:type="dcterms:W3CDTF">1999-04-12T07:07:16Z</dcterms:created>
  <dcterms:modified xsi:type="dcterms:W3CDTF">2026-03-11T06:29:17Z</dcterms:modified>
</cp:coreProperties>
</file>