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倉庫統計 他\2020年度\"/>
    </mc:Choice>
  </mc:AlternateContent>
  <xr:revisionPtr revIDLastSave="0" documentId="8_{4842DE17-0826-4964-B6BC-6FCF14FB41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Sheet1!$B$1:$M$28</definedName>
  </definedNames>
  <calcPr calcId="191029"/>
</workbook>
</file>

<file path=xl/calcChain.xml><?xml version="1.0" encoding="utf-8"?>
<calcChain xmlns="http://schemas.openxmlformats.org/spreadsheetml/2006/main">
  <c r="M20" i="1" l="1"/>
  <c r="M18" i="1"/>
  <c r="M16" i="1"/>
  <c r="M14" i="1"/>
  <c r="M13" i="1"/>
  <c r="M12" i="1"/>
  <c r="M11" i="1"/>
  <c r="M10" i="1"/>
  <c r="M9" i="1"/>
  <c r="M8" i="1"/>
  <c r="G13" i="1" l="1"/>
  <c r="G21" i="1" s="1"/>
  <c r="J20" i="1"/>
  <c r="J18" i="1"/>
  <c r="G12" i="1"/>
  <c r="G19" i="1" s="1"/>
  <c r="J16" i="1"/>
  <c r="J14" i="1"/>
  <c r="E12" i="1"/>
  <c r="I13" i="1"/>
  <c r="I17" i="1" s="1"/>
  <c r="H13" i="1"/>
  <c r="H21" i="1" s="1"/>
  <c r="F13" i="1"/>
  <c r="F17" i="1" s="1"/>
  <c r="E13" i="1"/>
  <c r="E21" i="1" s="1"/>
  <c r="I12" i="1"/>
  <c r="I15" i="1" s="1"/>
  <c r="H12" i="1"/>
  <c r="H19" i="1" s="1"/>
  <c r="F12" i="1"/>
  <c r="F15" i="1" s="1"/>
  <c r="J11" i="1"/>
  <c r="L11" i="1" s="1"/>
  <c r="J10" i="1"/>
  <c r="L10" i="1" s="1"/>
  <c r="J9" i="1"/>
  <c r="L9" i="1" s="1"/>
  <c r="J8" i="1"/>
  <c r="I21" i="1" l="1"/>
  <c r="H22" i="1"/>
  <c r="I22" i="1"/>
  <c r="I19" i="1"/>
  <c r="H15" i="1"/>
  <c r="G22" i="1"/>
  <c r="G15" i="1"/>
  <c r="H17" i="1"/>
  <c r="G17" i="1"/>
  <c r="F21" i="1"/>
  <c r="J12" i="1"/>
  <c r="L12" i="1" s="1"/>
  <c r="F19" i="1"/>
  <c r="F22" i="1"/>
  <c r="E19" i="1"/>
  <c r="E17" i="1"/>
  <c r="J13" i="1"/>
  <c r="E15" i="1"/>
  <c r="E22" i="1"/>
  <c r="L8" i="1"/>
  <c r="J22" i="1" l="1"/>
  <c r="J15" i="1"/>
  <c r="J19" i="1"/>
  <c r="J17" i="1"/>
  <c r="L13" i="1"/>
  <c r="J21" i="1"/>
</calcChain>
</file>

<file path=xl/sharedStrings.xml><?xml version="1.0" encoding="utf-8"?>
<sst xmlns="http://schemas.openxmlformats.org/spreadsheetml/2006/main" count="40" uniqueCount="30">
  <si>
    <t>％</t>
    <phoneticPr fontId="2"/>
  </si>
  <si>
    <t>％</t>
    <phoneticPr fontId="2"/>
  </si>
  <si>
    <t>.</t>
    <phoneticPr fontId="2"/>
  </si>
  <si>
    <t>前年比</t>
    <rPh sb="0" eb="2">
      <t>ゼンネン</t>
    </rPh>
    <rPh sb="2" eb="3">
      <t>ヒ</t>
    </rPh>
    <phoneticPr fontId="2"/>
  </si>
  <si>
    <t>全品目対比</t>
    <rPh sb="0" eb="1">
      <t>ゼン</t>
    </rPh>
    <rPh sb="1" eb="3">
      <t>ヒンモク</t>
    </rPh>
    <rPh sb="3" eb="5">
      <t>タイヒ</t>
    </rPh>
    <phoneticPr fontId="2"/>
  </si>
  <si>
    <t>(当月実績)</t>
    <rPh sb="1" eb="3">
      <t>トウゲツ</t>
    </rPh>
    <rPh sb="3" eb="5">
      <t>ジッセキ</t>
    </rPh>
    <phoneticPr fontId="2"/>
  </si>
  <si>
    <t xml:space="preserve">                                石川県倉庫協会</t>
    <rPh sb="32" eb="35">
      <t>イシカワケン</t>
    </rPh>
    <rPh sb="35" eb="37">
      <t>ソウコ</t>
    </rPh>
    <rPh sb="37" eb="39">
      <t>キョウカイ</t>
    </rPh>
    <phoneticPr fontId="2"/>
  </si>
  <si>
    <t>繊維５品目残高調査表</t>
    <rPh sb="0" eb="2">
      <t>センイ</t>
    </rPh>
    <rPh sb="3" eb="5">
      <t>ヒンモク</t>
    </rPh>
    <rPh sb="5" eb="7">
      <t>ザンダカ</t>
    </rPh>
    <rPh sb="7" eb="9">
      <t>チョウサ</t>
    </rPh>
    <rPh sb="9" eb="10">
      <t>ヒョウ</t>
    </rPh>
    <phoneticPr fontId="2"/>
  </si>
  <si>
    <t>合計</t>
    <rPh sb="0" eb="2">
      <t>ゴウケイ</t>
    </rPh>
    <phoneticPr fontId="2"/>
  </si>
  <si>
    <t>前年実績</t>
    <rPh sb="0" eb="2">
      <t>ゼンネン</t>
    </rPh>
    <rPh sb="2" eb="4">
      <t>ジッセキ</t>
    </rPh>
    <phoneticPr fontId="2"/>
  </si>
  <si>
    <t>化学繊維糸</t>
    <rPh sb="0" eb="2">
      <t>カガク</t>
    </rPh>
    <rPh sb="2" eb="4">
      <t>センイ</t>
    </rPh>
    <rPh sb="4" eb="5">
      <t>イト</t>
    </rPh>
    <phoneticPr fontId="2"/>
  </si>
  <si>
    <t>その他の糸</t>
    <rPh sb="0" eb="3">
      <t>ソノタ</t>
    </rPh>
    <rPh sb="4" eb="5">
      <t>イト</t>
    </rPh>
    <phoneticPr fontId="2"/>
  </si>
  <si>
    <t>化学繊維織物</t>
    <rPh sb="0" eb="2">
      <t>カガク</t>
    </rPh>
    <rPh sb="2" eb="4">
      <t>センイ</t>
    </rPh>
    <rPh sb="4" eb="6">
      <t>オリモノ</t>
    </rPh>
    <phoneticPr fontId="2"/>
  </si>
  <si>
    <t>その他の織物</t>
    <rPh sb="0" eb="3">
      <t>ソノタ</t>
    </rPh>
    <rPh sb="4" eb="6">
      <t>オリモノ</t>
    </rPh>
    <phoneticPr fontId="2"/>
  </si>
  <si>
    <t>織物製品</t>
    <rPh sb="0" eb="2">
      <t>オリモノ</t>
    </rPh>
    <rPh sb="2" eb="4">
      <t>セイヒン</t>
    </rPh>
    <phoneticPr fontId="2"/>
  </si>
  <si>
    <t>入庫</t>
    <rPh sb="0" eb="2">
      <t>ニュウコ</t>
    </rPh>
    <phoneticPr fontId="2"/>
  </si>
  <si>
    <t>トン数</t>
    <rPh sb="2" eb="3">
      <t>スウ</t>
    </rPh>
    <phoneticPr fontId="2"/>
  </si>
  <si>
    <t>金額</t>
    <rPh sb="0" eb="2">
      <t>キンガク</t>
    </rPh>
    <phoneticPr fontId="2"/>
  </si>
  <si>
    <t>出庫</t>
    <rPh sb="0" eb="1">
      <t>デ</t>
    </rPh>
    <rPh sb="1" eb="2">
      <t>クラ</t>
    </rPh>
    <phoneticPr fontId="2"/>
  </si>
  <si>
    <t>残高</t>
    <rPh sb="0" eb="2">
      <t>ザンダカ</t>
    </rPh>
    <phoneticPr fontId="2"/>
  </si>
  <si>
    <t>前月残高</t>
    <rPh sb="0" eb="1">
      <t>ゼン</t>
    </rPh>
    <rPh sb="1" eb="2">
      <t>ツキ</t>
    </rPh>
    <phoneticPr fontId="2"/>
  </si>
  <si>
    <t>対　　比</t>
    <rPh sb="0" eb="1">
      <t>タイ</t>
    </rPh>
    <rPh sb="3" eb="4">
      <t>ヒ</t>
    </rPh>
    <phoneticPr fontId="2"/>
  </si>
  <si>
    <t>前年同月残高</t>
    <rPh sb="0" eb="2">
      <t>ゼンネン</t>
    </rPh>
    <rPh sb="2" eb="3">
      <t>ドウ</t>
    </rPh>
    <rPh sb="3" eb="4">
      <t>ツキ</t>
    </rPh>
    <phoneticPr fontId="2"/>
  </si>
  <si>
    <t>対　　比</t>
    <rPh sb="0" eb="4">
      <t>タイヒ</t>
    </rPh>
    <phoneticPr fontId="2"/>
  </si>
  <si>
    <t xml:space="preserve">  　　回転率 当　　　月</t>
    <rPh sb="4" eb="6">
      <t>カイテン</t>
    </rPh>
    <rPh sb="6" eb="7">
      <t>リツ</t>
    </rPh>
    <rPh sb="12" eb="13">
      <t>ツキ</t>
    </rPh>
    <phoneticPr fontId="2"/>
  </si>
  <si>
    <t xml:space="preserve">  　　回転率 前  　　月</t>
    <rPh sb="4" eb="6">
      <t>カイテン</t>
    </rPh>
    <rPh sb="6" eb="7">
      <t>リツ</t>
    </rPh>
    <phoneticPr fontId="2"/>
  </si>
  <si>
    <t xml:space="preserve">      回転率 前年同月</t>
    <rPh sb="6" eb="8">
      <t>カイテン</t>
    </rPh>
    <rPh sb="8" eb="9">
      <t>リツ</t>
    </rPh>
    <phoneticPr fontId="2"/>
  </si>
  <si>
    <t>当月</t>
    <rPh sb="0" eb="2">
      <t>トウゲツ</t>
    </rPh>
    <phoneticPr fontId="2"/>
  </si>
  <si>
    <t xml:space="preserve">                      （  単位：  トン,  千円,  ％  ）</t>
    <rPh sb="25" eb="27">
      <t>タンイ</t>
    </rPh>
    <rPh sb="35" eb="37">
      <t>センエン</t>
    </rPh>
    <phoneticPr fontId="2"/>
  </si>
  <si>
    <t>（令和 2年12月分）</t>
    <rPh sb="1" eb="3">
      <t>レイワ</t>
    </rPh>
    <rPh sb="5" eb="6">
      <t>ネン</t>
    </rPh>
    <rPh sb="8" eb="9">
      <t>ツキ</t>
    </rPh>
    <rPh sb="9" eb="10">
      <t>ブン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</si>
</sst>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"/>
    <numFmt numFmtId="177" formatCode="#,##0.0;[Red]\-#,##0.0"/>
    <numFmt numFmtId="178" formatCode="0.0%"/>
    <numFmt numFmtId="179" formatCode="#,##0.0_);[Red]\(#,##0.0\)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b/>
      <u/>
      <sz val="18"/>
      <name val="ＭＳ Ｐゴシック"/>
      <family val="3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38" fontId="6" fillId="0" borderId="0" applyFont="0" applyFill="0" applyBorder="0" applyAlignment="0" applyProtection="0"/>
    <xf numFmtId="0" fontId="6" fillId="0" borderId="0"/>
    <xf numFmtId="9" fontId="1" fillId="0" borderId="0" applyFont="0" applyFill="0" applyBorder="0" applyAlignment="0" applyProtection="0">
      <alignment vertical="center"/>
    </xf>
  </cellStyleXfs>
  <cellXfs count="100">
    <xf numFmtId="0" fontId="0" fillId="0" borderId="0" xfId="0"/>
    <xf numFmtId="176" fontId="3" fillId="0" borderId="0" xfId="0" applyNumberFormat="1" applyFont="1"/>
    <xf numFmtId="0" fontId="6" fillId="0" borderId="0" xfId="0" applyFont="1"/>
    <xf numFmtId="0" fontId="6" fillId="0" borderId="1" xfId="0" applyFont="1" applyBorder="1" applyAlignment="1">
      <alignment horizontal="center"/>
    </xf>
    <xf numFmtId="0" fontId="4" fillId="0" borderId="0" xfId="0" applyFont="1"/>
    <xf numFmtId="38" fontId="8" fillId="0" borderId="2" xfId="1" applyFont="1" applyBorder="1"/>
    <xf numFmtId="176" fontId="8" fillId="0" borderId="0" xfId="0" applyNumberFormat="1" applyFont="1" applyAlignment="1">
      <alignment horizontal="center"/>
    </xf>
    <xf numFmtId="176" fontId="8" fillId="0" borderId="3" xfId="0" applyNumberFormat="1" applyFont="1" applyBorder="1"/>
    <xf numFmtId="177" fontId="8" fillId="0" borderId="4" xfId="1" applyNumberFormat="1" applyFont="1" applyBorder="1"/>
    <xf numFmtId="38" fontId="8" fillId="0" borderId="3" xfId="1" applyFont="1" applyBorder="1"/>
    <xf numFmtId="176" fontId="8" fillId="0" borderId="4" xfId="0" applyNumberFormat="1" applyFont="1" applyBorder="1"/>
    <xf numFmtId="38" fontId="8" fillId="0" borderId="4" xfId="1" applyFont="1" applyBorder="1"/>
    <xf numFmtId="38" fontId="8" fillId="0" borderId="0" xfId="1" applyFont="1"/>
    <xf numFmtId="38" fontId="0" fillId="0" borderId="0" xfId="1" applyFont="1"/>
    <xf numFmtId="178" fontId="8" fillId="0" borderId="2" xfId="1" applyNumberFormat="1" applyFont="1" applyBorder="1"/>
    <xf numFmtId="178" fontId="8" fillId="0" borderId="2" xfId="0" applyNumberFormat="1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179" fontId="8" fillId="0" borderId="10" xfId="0" applyNumberFormat="1" applyFont="1" applyBorder="1" applyAlignment="1">
      <alignment horizontal="center"/>
    </xf>
    <xf numFmtId="179" fontId="0" fillId="0" borderId="13" xfId="0" applyNumberFormat="1" applyBorder="1"/>
    <xf numFmtId="179" fontId="8" fillId="0" borderId="13" xfId="0" applyNumberFormat="1" applyFont="1" applyBorder="1" applyAlignment="1">
      <alignment horizontal="center"/>
    </xf>
    <xf numFmtId="0" fontId="8" fillId="0" borderId="14" xfId="0" applyFont="1" applyBorder="1"/>
    <xf numFmtId="176" fontId="8" fillId="0" borderId="15" xfId="0" applyNumberFormat="1" applyFont="1" applyBorder="1"/>
    <xf numFmtId="176" fontId="8" fillId="0" borderId="16" xfId="0" applyNumberFormat="1" applyFont="1" applyBorder="1"/>
    <xf numFmtId="0" fontId="8" fillId="0" borderId="17" xfId="0" applyFont="1" applyBorder="1"/>
    <xf numFmtId="0" fontId="6" fillId="0" borderId="12" xfId="0" applyFont="1" applyBorder="1"/>
    <xf numFmtId="0" fontId="6" fillId="0" borderId="4" xfId="0" applyFont="1" applyBorder="1"/>
    <xf numFmtId="0" fontId="6" fillId="0" borderId="18" xfId="0" applyFont="1" applyBorder="1" applyAlignment="1">
      <alignment horizontal="center" vertical="center"/>
    </xf>
    <xf numFmtId="38" fontId="8" fillId="0" borderId="5" xfId="1" applyFont="1" applyBorder="1"/>
    <xf numFmtId="1" fontId="8" fillId="0" borderId="3" xfId="0" applyNumberFormat="1" applyFont="1" applyBorder="1"/>
    <xf numFmtId="179" fontId="8" fillId="0" borderId="19" xfId="0" applyNumberFormat="1" applyFont="1" applyBorder="1" applyAlignment="1">
      <alignment horizontal="center"/>
    </xf>
    <xf numFmtId="38" fontId="8" fillId="0" borderId="8" xfId="1" applyFont="1" applyBorder="1"/>
    <xf numFmtId="178" fontId="8" fillId="0" borderId="8" xfId="1" applyNumberFormat="1" applyFont="1" applyBorder="1"/>
    <xf numFmtId="179" fontId="8" fillId="0" borderId="9" xfId="0" applyNumberFormat="1" applyFont="1" applyBorder="1" applyAlignment="1">
      <alignment horizontal="center"/>
    </xf>
    <xf numFmtId="38" fontId="8" fillId="0" borderId="24" xfId="1" applyFont="1" applyBorder="1"/>
    <xf numFmtId="178" fontId="8" fillId="0" borderId="24" xfId="1" applyNumberFormat="1" applyFont="1" applyBorder="1"/>
    <xf numFmtId="179" fontId="8" fillId="0" borderId="25" xfId="0" applyNumberFormat="1" applyFont="1" applyBorder="1" applyAlignment="1">
      <alignment horizontal="center"/>
    </xf>
    <xf numFmtId="178" fontId="8" fillId="0" borderId="1" xfId="0" applyNumberFormat="1" applyFont="1" applyBorder="1"/>
    <xf numFmtId="179" fontId="8" fillId="0" borderId="26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38" fontId="8" fillId="0" borderId="28" xfId="1" applyFont="1" applyBorder="1"/>
    <xf numFmtId="38" fontId="8" fillId="0" borderId="27" xfId="1" applyFont="1" applyBorder="1"/>
    <xf numFmtId="0" fontId="6" fillId="0" borderId="29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178" fontId="8" fillId="0" borderId="24" xfId="0" applyNumberFormat="1" applyFont="1" applyBorder="1"/>
    <xf numFmtId="179" fontId="8" fillId="0" borderId="30" xfId="0" applyNumberFormat="1" applyFont="1" applyBorder="1" applyAlignment="1">
      <alignment horizontal="center"/>
    </xf>
    <xf numFmtId="178" fontId="8" fillId="0" borderId="31" xfId="0" applyNumberFormat="1" applyFont="1" applyBorder="1" applyAlignment="1">
      <alignment horizontal="center"/>
    </xf>
    <xf numFmtId="176" fontId="8" fillId="0" borderId="34" xfId="0" applyNumberFormat="1" applyFont="1" applyBorder="1"/>
    <xf numFmtId="176" fontId="8" fillId="0" borderId="35" xfId="0" applyNumberFormat="1" applyFont="1" applyBorder="1"/>
    <xf numFmtId="0" fontId="8" fillId="0" borderId="36" xfId="0" applyFont="1" applyBorder="1"/>
    <xf numFmtId="0" fontId="6" fillId="0" borderId="37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6" fillId="0" borderId="39" xfId="0" applyFont="1" applyBorder="1" applyAlignment="1">
      <alignment horizontal="center"/>
    </xf>
    <xf numFmtId="0" fontId="6" fillId="0" borderId="40" xfId="0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6" fillId="0" borderId="42" xfId="0" applyFont="1" applyBorder="1" applyAlignment="1">
      <alignment horizontal="center"/>
    </xf>
    <xf numFmtId="0" fontId="6" fillId="0" borderId="43" xfId="0" applyFont="1" applyBorder="1" applyAlignment="1">
      <alignment horizontal="center"/>
    </xf>
    <xf numFmtId="38" fontId="8" fillId="0" borderId="42" xfId="1" applyFont="1" applyBorder="1"/>
    <xf numFmtId="38" fontId="8" fillId="0" borderId="44" xfId="1" applyFont="1" applyBorder="1"/>
    <xf numFmtId="38" fontId="8" fillId="0" borderId="45" xfId="1" applyFont="1" applyBorder="1"/>
    <xf numFmtId="38" fontId="8" fillId="0" borderId="46" xfId="1" applyFont="1" applyBorder="1"/>
    <xf numFmtId="178" fontId="8" fillId="0" borderId="44" xfId="0" applyNumberFormat="1" applyFont="1" applyBorder="1"/>
    <xf numFmtId="178" fontId="8" fillId="0" borderId="43" xfId="0" applyNumberFormat="1" applyFont="1" applyBorder="1"/>
    <xf numFmtId="178" fontId="8" fillId="0" borderId="45" xfId="0" applyNumberFormat="1" applyFont="1" applyBorder="1"/>
    <xf numFmtId="178" fontId="8" fillId="0" borderId="11" xfId="0" applyNumberFormat="1" applyFont="1" applyBorder="1" applyAlignment="1">
      <alignment horizontal="center"/>
    </xf>
    <xf numFmtId="178" fontId="8" fillId="0" borderId="32" xfId="4" applyNumberFormat="1" applyFont="1" applyBorder="1" applyAlignment="1">
      <alignment horizontal="center"/>
    </xf>
    <xf numFmtId="178" fontId="8" fillId="0" borderId="33" xfId="4" applyNumberFormat="1" applyFont="1" applyBorder="1" applyAlignment="1">
      <alignment horizontal="center"/>
    </xf>
    <xf numFmtId="178" fontId="8" fillId="0" borderId="22" xfId="4" applyNumberFormat="1" applyFont="1" applyBorder="1" applyAlignment="1">
      <alignment horizontal="center"/>
    </xf>
    <xf numFmtId="178" fontId="8" fillId="0" borderId="23" xfId="4" applyNumberFormat="1" applyFont="1" applyBorder="1" applyAlignment="1">
      <alignment horizontal="center"/>
    </xf>
    <xf numFmtId="0" fontId="6" fillId="0" borderId="32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6" fillId="0" borderId="22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/>
    <xf numFmtId="0" fontId="0" fillId="0" borderId="20" xfId="0" applyBorder="1" applyAlignment="1">
      <alignment horizontal="center" vertical="distributed" textRotation="255" indent="3"/>
    </xf>
    <xf numFmtId="0" fontId="0" fillId="0" borderId="11" xfId="0" applyBorder="1" applyAlignment="1">
      <alignment horizontal="center" vertical="distributed" textRotation="255" indent="3"/>
    </xf>
    <xf numFmtId="0" fontId="0" fillId="0" borderId="22" xfId="0" applyBorder="1" applyAlignment="1">
      <alignment horizontal="center" vertical="distributed" textRotation="255" indent="3"/>
    </xf>
    <xf numFmtId="0" fontId="6" fillId="0" borderId="2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6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1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6" fillId="0" borderId="3" xfId="0" applyFont="1" applyBorder="1" applyAlignment="1">
      <alignment horizontal="center"/>
    </xf>
  </cellXfs>
  <cellStyles count="5">
    <cellStyle name="パーセント" xfId="4" builtinId="5"/>
    <cellStyle name="桁区切り" xfId="1" builtinId="6"/>
    <cellStyle name="桁区切り 2" xfId="2" xr:uid="{00000000-0005-0000-0000-000001000000}"/>
    <cellStyle name="標準" xfId="0" builtinId="0"/>
    <cellStyle name="標準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28"/>
  <sheetViews>
    <sheetView tabSelected="1" zoomScaleNormal="100" zoomScaleSheetLayoutView="75" workbookViewId="0">
      <selection activeCell="C1" sqref="C1:G1"/>
    </sheetView>
  </sheetViews>
  <sheetFormatPr defaultRowHeight="13.5" x14ac:dyDescent="0.15"/>
  <cols>
    <col min="1" max="1" width="1.25" customWidth="1"/>
    <col min="2" max="2" width="4.25" customWidth="1"/>
    <col min="3" max="3" width="9.875" customWidth="1"/>
    <col min="5" max="9" width="12.625" customWidth="1"/>
    <col min="10" max="10" width="13.625" customWidth="1"/>
    <col min="11" max="11" width="13.75" customWidth="1"/>
    <col min="12" max="12" width="7" customWidth="1"/>
    <col min="13" max="13" width="12.625" customWidth="1"/>
    <col min="15" max="15" width="10.625" bestFit="1" customWidth="1"/>
  </cols>
  <sheetData>
    <row r="1" spans="2:15" ht="21" x14ac:dyDescent="0.2">
      <c r="B1" s="2"/>
      <c r="C1" s="75" t="s">
        <v>7</v>
      </c>
      <c r="D1" s="75"/>
      <c r="E1" s="75"/>
      <c r="F1" s="75"/>
      <c r="G1" s="75"/>
      <c r="H1" s="92" t="s">
        <v>29</v>
      </c>
      <c r="I1" s="93"/>
      <c r="J1" s="2"/>
    </row>
    <row r="2" spans="2:15" ht="17.25" x14ac:dyDescent="0.2">
      <c r="B2" s="2"/>
      <c r="C2" s="84"/>
      <c r="D2" s="84"/>
      <c r="E2" s="2"/>
      <c r="F2" s="2"/>
      <c r="G2" s="2"/>
      <c r="H2" s="2"/>
      <c r="I2" s="2"/>
      <c r="J2" s="4" t="s">
        <v>6</v>
      </c>
    </row>
    <row r="3" spans="2:15" x14ac:dyDescent="0.15">
      <c r="B3" s="2"/>
      <c r="C3" s="2"/>
      <c r="D3" s="2"/>
      <c r="E3" s="2"/>
      <c r="F3" s="2"/>
      <c r="G3" s="2"/>
      <c r="H3" s="2"/>
      <c r="I3" s="2"/>
      <c r="J3" s="2"/>
    </row>
    <row r="4" spans="2:15" x14ac:dyDescent="0.15">
      <c r="B4" s="2"/>
      <c r="C4" s="2"/>
      <c r="D4" s="2"/>
      <c r="E4" s="2"/>
      <c r="F4" s="2"/>
      <c r="G4" s="2"/>
      <c r="H4" s="2"/>
      <c r="I4" s="2"/>
      <c r="J4" s="2"/>
    </row>
    <row r="5" spans="2:15" ht="14.25" thickBot="1" x14ac:dyDescent="0.2">
      <c r="B5" s="2"/>
      <c r="C5" s="2"/>
      <c r="D5" s="2"/>
      <c r="E5" s="2"/>
      <c r="F5" s="2"/>
      <c r="G5" s="2"/>
      <c r="H5" s="2"/>
      <c r="I5" s="2"/>
      <c r="J5" s="76" t="s">
        <v>28</v>
      </c>
      <c r="K5" s="76"/>
      <c r="L5" s="76"/>
      <c r="M5" s="76"/>
    </row>
    <row r="6" spans="2:15" x14ac:dyDescent="0.15">
      <c r="B6" s="16"/>
      <c r="C6" s="17"/>
      <c r="D6" s="17"/>
      <c r="E6" s="58">
        <v>27</v>
      </c>
      <c r="F6" s="18">
        <v>28</v>
      </c>
      <c r="G6" s="18">
        <v>29</v>
      </c>
      <c r="H6" s="18">
        <v>30</v>
      </c>
      <c r="I6" s="18">
        <v>35</v>
      </c>
      <c r="J6" s="94" t="s">
        <v>8</v>
      </c>
      <c r="K6" s="94" t="s">
        <v>9</v>
      </c>
      <c r="L6" s="95" t="s">
        <v>3</v>
      </c>
      <c r="M6" s="19" t="s">
        <v>4</v>
      </c>
    </row>
    <row r="7" spans="2:15" ht="14.25" thickBot="1" x14ac:dyDescent="0.2">
      <c r="B7" s="27"/>
      <c r="C7" s="2"/>
      <c r="D7" s="2"/>
      <c r="E7" s="59" t="s">
        <v>10</v>
      </c>
      <c r="F7" s="3" t="s">
        <v>11</v>
      </c>
      <c r="G7" s="3" t="s">
        <v>12</v>
      </c>
      <c r="H7" s="3" t="s">
        <v>13</v>
      </c>
      <c r="I7" s="3" t="s">
        <v>14</v>
      </c>
      <c r="J7" s="90"/>
      <c r="K7" s="90"/>
      <c r="L7" s="96"/>
      <c r="M7" s="29" t="s">
        <v>5</v>
      </c>
    </row>
    <row r="8" spans="2:15" ht="20.100000000000001" customHeight="1" x14ac:dyDescent="0.15">
      <c r="B8" s="85" t="s">
        <v>27</v>
      </c>
      <c r="C8" s="88" t="s">
        <v>15</v>
      </c>
      <c r="D8" s="53" t="s">
        <v>16</v>
      </c>
      <c r="E8" s="60">
        <v>18832</v>
      </c>
      <c r="F8" s="33">
        <v>14</v>
      </c>
      <c r="G8" s="33">
        <v>6923</v>
      </c>
      <c r="H8" s="33">
        <v>61</v>
      </c>
      <c r="I8" s="33">
        <v>31</v>
      </c>
      <c r="J8" s="33">
        <f t="shared" ref="J8:J20" si="0">SUM(E8:I8)</f>
        <v>25861</v>
      </c>
      <c r="K8" s="33">
        <v>26354</v>
      </c>
      <c r="L8" s="34">
        <f t="shared" ref="L8:L13" si="1">J8/K8</f>
        <v>0.98129316232829933</v>
      </c>
      <c r="M8" s="35">
        <f>+J8/114319*100</f>
        <v>22.621786404709628</v>
      </c>
      <c r="O8" s="12"/>
    </row>
    <row r="9" spans="2:15" ht="20.100000000000001" customHeight="1" x14ac:dyDescent="0.15">
      <c r="B9" s="86"/>
      <c r="C9" s="89"/>
      <c r="D9" s="54" t="s">
        <v>17</v>
      </c>
      <c r="E9" s="61">
        <v>2852570</v>
      </c>
      <c r="F9" s="5">
        <v>2268</v>
      </c>
      <c r="G9" s="5">
        <v>1678579</v>
      </c>
      <c r="H9" s="5">
        <v>27617</v>
      </c>
      <c r="I9" s="5">
        <v>53778</v>
      </c>
      <c r="J9" s="5">
        <f t="shared" si="0"/>
        <v>4614812</v>
      </c>
      <c r="K9" s="5">
        <v>5076678</v>
      </c>
      <c r="L9" s="14">
        <f t="shared" si="1"/>
        <v>0.90902200218331752</v>
      </c>
      <c r="M9" s="20">
        <f>+J9/31207254*100</f>
        <v>14.787625979523863</v>
      </c>
      <c r="O9" s="13"/>
    </row>
    <row r="10" spans="2:15" ht="20.100000000000001" customHeight="1" x14ac:dyDescent="0.15">
      <c r="B10" s="86"/>
      <c r="C10" s="90" t="s">
        <v>18</v>
      </c>
      <c r="D10" s="54" t="s">
        <v>16</v>
      </c>
      <c r="E10" s="61">
        <v>17680</v>
      </c>
      <c r="F10" s="5">
        <v>108</v>
      </c>
      <c r="G10" s="5">
        <v>6788</v>
      </c>
      <c r="H10" s="5">
        <v>67</v>
      </c>
      <c r="I10" s="5">
        <v>75</v>
      </c>
      <c r="J10" s="5">
        <f t="shared" si="0"/>
        <v>24718</v>
      </c>
      <c r="K10" s="5">
        <v>24889</v>
      </c>
      <c r="L10" s="14">
        <f t="shared" si="1"/>
        <v>0.99312949495761182</v>
      </c>
      <c r="M10" s="20">
        <f>+J10/114954*100</f>
        <v>21.502514049097901</v>
      </c>
      <c r="O10" s="13"/>
    </row>
    <row r="11" spans="2:15" ht="20.100000000000001" customHeight="1" x14ac:dyDescent="0.15">
      <c r="B11" s="86"/>
      <c r="C11" s="89"/>
      <c r="D11" s="54" t="s">
        <v>17</v>
      </c>
      <c r="E11" s="61">
        <v>2701716</v>
      </c>
      <c r="F11" s="5">
        <v>243042</v>
      </c>
      <c r="G11" s="5">
        <v>1765014</v>
      </c>
      <c r="H11" s="5">
        <v>23571</v>
      </c>
      <c r="I11" s="5">
        <v>74036</v>
      </c>
      <c r="J11" s="5">
        <f t="shared" si="0"/>
        <v>4807379</v>
      </c>
      <c r="K11" s="5">
        <v>5024548</v>
      </c>
      <c r="L11" s="14">
        <f t="shared" si="1"/>
        <v>0.95677840076361098</v>
      </c>
      <c r="M11" s="20">
        <f>+J11/31531585*100</f>
        <v>15.24623326103017</v>
      </c>
      <c r="O11" s="13"/>
    </row>
    <row r="12" spans="2:15" ht="20.100000000000001" customHeight="1" x14ac:dyDescent="0.15">
      <c r="B12" s="86"/>
      <c r="C12" s="90" t="s">
        <v>19</v>
      </c>
      <c r="D12" s="54" t="s">
        <v>16</v>
      </c>
      <c r="E12" s="61">
        <f>E14+E8-E10</f>
        <v>43872</v>
      </c>
      <c r="F12" s="5">
        <f>F14+F8-F10</f>
        <v>376</v>
      </c>
      <c r="G12" s="5">
        <f>G14+G8-G10</f>
        <v>12871</v>
      </c>
      <c r="H12" s="5">
        <f>H14+H8-H10</f>
        <v>237</v>
      </c>
      <c r="I12" s="5">
        <f>I14+I8-I10</f>
        <v>155</v>
      </c>
      <c r="J12" s="5">
        <f>SUM(E12:I12)</f>
        <v>57511</v>
      </c>
      <c r="K12" s="5">
        <v>64263</v>
      </c>
      <c r="L12" s="14">
        <f t="shared" si="1"/>
        <v>0.89493176477911085</v>
      </c>
      <c r="M12" s="20">
        <f>+J12/126141*100</f>
        <v>45.592630469078252</v>
      </c>
      <c r="O12" s="13"/>
    </row>
    <row r="13" spans="2:15" ht="20.100000000000001" customHeight="1" thickBot="1" x14ac:dyDescent="0.2">
      <c r="B13" s="87"/>
      <c r="C13" s="91"/>
      <c r="D13" s="55" t="s">
        <v>17</v>
      </c>
      <c r="E13" s="62">
        <f>E16+E9-E11</f>
        <v>6081541</v>
      </c>
      <c r="F13" s="36">
        <f>F16+F9-F11</f>
        <v>709436</v>
      </c>
      <c r="G13" s="36">
        <f>G16+G9-G11</f>
        <v>3966200</v>
      </c>
      <c r="H13" s="36">
        <f>H16+H9-H11</f>
        <v>152403</v>
      </c>
      <c r="I13" s="36">
        <f>I16+I9-I11</f>
        <v>179869</v>
      </c>
      <c r="J13" s="36">
        <f t="shared" si="0"/>
        <v>11089449</v>
      </c>
      <c r="K13" s="36">
        <v>11900577</v>
      </c>
      <c r="L13" s="37">
        <f t="shared" si="1"/>
        <v>0.93184128803166433</v>
      </c>
      <c r="M13" s="38">
        <f>+J13/25711379*100</f>
        <v>43.130510424975647</v>
      </c>
      <c r="O13" s="13"/>
    </row>
    <row r="14" spans="2:15" ht="20.100000000000001" customHeight="1" x14ac:dyDescent="0.15">
      <c r="B14" s="27"/>
      <c r="C14" s="28"/>
      <c r="D14" s="56" t="s">
        <v>16</v>
      </c>
      <c r="E14" s="63">
        <v>42720</v>
      </c>
      <c r="F14" s="30">
        <v>470</v>
      </c>
      <c r="G14" s="30">
        <v>12736</v>
      </c>
      <c r="H14" s="30">
        <v>243</v>
      </c>
      <c r="I14" s="30">
        <v>199</v>
      </c>
      <c r="J14" s="30">
        <f t="shared" si="0"/>
        <v>56368</v>
      </c>
      <c r="K14" s="31"/>
      <c r="L14" s="8"/>
      <c r="M14" s="32">
        <f>+J14/127987*100</f>
        <v>44.041973012884121</v>
      </c>
    </row>
    <row r="15" spans="2:15" ht="20.100000000000001" customHeight="1" x14ac:dyDescent="0.15">
      <c r="B15" s="82" t="s">
        <v>20</v>
      </c>
      <c r="C15" s="83"/>
      <c r="D15" s="54" t="s">
        <v>0</v>
      </c>
      <c r="E15" s="64">
        <f t="shared" ref="E15:J15" si="2">E12/E14</f>
        <v>1.0269662921348315</v>
      </c>
      <c r="F15" s="15">
        <f t="shared" si="2"/>
        <v>0.8</v>
      </c>
      <c r="G15" s="15">
        <f t="shared" si="2"/>
        <v>1.0105998743718594</v>
      </c>
      <c r="H15" s="15">
        <f t="shared" si="2"/>
        <v>0.97530864197530864</v>
      </c>
      <c r="I15" s="15">
        <f t="shared" si="2"/>
        <v>0.77889447236180909</v>
      </c>
      <c r="J15" s="15">
        <f t="shared" si="2"/>
        <v>1.0202774623900086</v>
      </c>
      <c r="K15" s="7"/>
      <c r="L15" s="8"/>
      <c r="M15" s="21"/>
    </row>
    <row r="16" spans="2:15" ht="20.100000000000001" customHeight="1" x14ac:dyDescent="0.15">
      <c r="B16" s="82" t="s">
        <v>21</v>
      </c>
      <c r="C16" s="83"/>
      <c r="D16" s="54" t="s">
        <v>17</v>
      </c>
      <c r="E16" s="61">
        <v>5930687</v>
      </c>
      <c r="F16" s="5">
        <v>950210</v>
      </c>
      <c r="G16" s="5">
        <v>4052635</v>
      </c>
      <c r="H16" s="5">
        <v>148357</v>
      </c>
      <c r="I16" s="5">
        <v>200127</v>
      </c>
      <c r="J16" s="5">
        <f t="shared" si="0"/>
        <v>11282016</v>
      </c>
      <c r="K16" s="9"/>
      <c r="L16" s="8"/>
      <c r="M16" s="20">
        <f>+J16/26036105*100</f>
        <v>43.332195810394836</v>
      </c>
    </row>
    <row r="17" spans="2:13" ht="20.100000000000001" customHeight="1" thickBot="1" x14ac:dyDescent="0.2">
      <c r="B17" s="27"/>
      <c r="C17" s="28"/>
      <c r="D17" s="57" t="s">
        <v>1</v>
      </c>
      <c r="E17" s="65">
        <f t="shared" ref="E17:J17" si="3">E13/E16</f>
        <v>1.0254361762810953</v>
      </c>
      <c r="F17" s="39">
        <f t="shared" si="3"/>
        <v>0.74660969680386446</v>
      </c>
      <c r="G17" s="39">
        <f t="shared" si="3"/>
        <v>0.97867190112112246</v>
      </c>
      <c r="H17" s="39">
        <f t="shared" si="3"/>
        <v>1.0272720532229689</v>
      </c>
      <c r="I17" s="39">
        <f t="shared" si="3"/>
        <v>0.8987742783332584</v>
      </c>
      <c r="J17" s="39">
        <f t="shared" si="3"/>
        <v>0.98293150798580675</v>
      </c>
      <c r="K17" s="7"/>
      <c r="L17" s="8"/>
      <c r="M17" s="40"/>
    </row>
    <row r="18" spans="2:13" ht="20.100000000000001" customHeight="1" x14ac:dyDescent="0.15">
      <c r="B18" s="41"/>
      <c r="C18" s="42"/>
      <c r="D18" s="53" t="s">
        <v>16</v>
      </c>
      <c r="E18" s="60">
        <v>49035</v>
      </c>
      <c r="F18" s="33">
        <v>328</v>
      </c>
      <c r="G18" s="33">
        <v>14425</v>
      </c>
      <c r="H18" s="33">
        <v>334</v>
      </c>
      <c r="I18" s="33">
        <v>141</v>
      </c>
      <c r="J18" s="33">
        <f t="shared" si="0"/>
        <v>64263</v>
      </c>
      <c r="K18" s="43"/>
      <c r="L18" s="44"/>
      <c r="M18" s="35">
        <f>+J18/156319*100</f>
        <v>41.110165750804448</v>
      </c>
    </row>
    <row r="19" spans="2:13" ht="20.100000000000001" customHeight="1" x14ac:dyDescent="0.15">
      <c r="B19" s="80" t="s">
        <v>22</v>
      </c>
      <c r="C19" s="81"/>
      <c r="D19" s="54" t="s">
        <v>0</v>
      </c>
      <c r="E19" s="64">
        <f t="shared" ref="E19:J19" si="4">E12/E18</f>
        <v>0.89470786173141637</v>
      </c>
      <c r="F19" s="15">
        <f t="shared" si="4"/>
        <v>1.1463414634146341</v>
      </c>
      <c r="G19" s="15">
        <f t="shared" si="4"/>
        <v>0.89227036395147319</v>
      </c>
      <c r="H19" s="15">
        <f t="shared" si="4"/>
        <v>0.70958083832335328</v>
      </c>
      <c r="I19" s="15">
        <f t="shared" si="4"/>
        <v>1.0992907801418439</v>
      </c>
      <c r="J19" s="15">
        <f t="shared" si="4"/>
        <v>0.89493176477911085</v>
      </c>
      <c r="K19" s="7"/>
      <c r="L19" s="10"/>
      <c r="M19" s="22"/>
    </row>
    <row r="20" spans="2:13" ht="20.100000000000001" customHeight="1" x14ac:dyDescent="0.15">
      <c r="B20" s="80" t="s">
        <v>23</v>
      </c>
      <c r="C20" s="81"/>
      <c r="D20" s="54" t="s">
        <v>17</v>
      </c>
      <c r="E20" s="61">
        <v>6848845</v>
      </c>
      <c r="F20" s="5">
        <v>631185</v>
      </c>
      <c r="G20" s="5">
        <v>4053606</v>
      </c>
      <c r="H20" s="5">
        <v>181055</v>
      </c>
      <c r="I20" s="5">
        <v>185886</v>
      </c>
      <c r="J20" s="5">
        <f t="shared" si="0"/>
        <v>11900577</v>
      </c>
      <c r="K20" s="9"/>
      <c r="L20" s="11"/>
      <c r="M20" s="20">
        <f>+J20/24620481*100</f>
        <v>48.336086528934999</v>
      </c>
    </row>
    <row r="21" spans="2:13" ht="20.100000000000001" customHeight="1" thickBot="1" x14ac:dyDescent="0.2">
      <c r="B21" s="45"/>
      <c r="C21" s="46"/>
      <c r="D21" s="55" t="s">
        <v>1</v>
      </c>
      <c r="E21" s="66">
        <f t="shared" ref="E21:J21" si="5">E13/E20</f>
        <v>0.88796592710157696</v>
      </c>
      <c r="F21" s="47">
        <f t="shared" si="5"/>
        <v>1.1239747459144307</v>
      </c>
      <c r="G21" s="47">
        <f t="shared" si="5"/>
        <v>0.97843747024254457</v>
      </c>
      <c r="H21" s="47">
        <f t="shared" si="5"/>
        <v>0.84174974455276019</v>
      </c>
      <c r="I21" s="47">
        <f t="shared" si="5"/>
        <v>0.96763069838503168</v>
      </c>
      <c r="J21" s="47">
        <f t="shared" si="5"/>
        <v>0.93184128803166433</v>
      </c>
      <c r="K21" s="24"/>
      <c r="L21" s="25"/>
      <c r="M21" s="48"/>
    </row>
    <row r="22" spans="2:13" ht="19.5" customHeight="1" thickBot="1" x14ac:dyDescent="0.2">
      <c r="B22" s="97" t="s">
        <v>24</v>
      </c>
      <c r="C22" s="98"/>
      <c r="D22" s="99"/>
      <c r="E22" s="67">
        <f t="shared" ref="E22:J22" si="6">(E8+E10)/(E12+E14)</f>
        <v>0.42165558019216554</v>
      </c>
      <c r="F22" s="49">
        <f t="shared" si="6"/>
        <v>0.14420803782505912</v>
      </c>
      <c r="G22" s="49">
        <f t="shared" si="6"/>
        <v>0.5354395282539931</v>
      </c>
      <c r="H22" s="49">
        <f t="shared" si="6"/>
        <v>0.26666666666666666</v>
      </c>
      <c r="I22" s="49">
        <f t="shared" si="6"/>
        <v>0.29943502824858759</v>
      </c>
      <c r="J22" s="49">
        <f t="shared" si="6"/>
        <v>0.44414685762958928</v>
      </c>
      <c r="K22" s="7"/>
      <c r="L22" s="10"/>
      <c r="M22" s="23"/>
    </row>
    <row r="23" spans="2:13" ht="17.25" customHeight="1" thickBot="1" x14ac:dyDescent="0.2">
      <c r="B23" s="72" t="s">
        <v>25</v>
      </c>
      <c r="C23" s="73"/>
      <c r="D23" s="74"/>
      <c r="E23" s="68">
        <v>0.35199999999999998</v>
      </c>
      <c r="F23" s="69">
        <v>0.13500000000000001</v>
      </c>
      <c r="G23" s="69">
        <v>0.55600000000000005</v>
      </c>
      <c r="H23" s="69">
        <v>0.35199999999999998</v>
      </c>
      <c r="I23" s="69">
        <v>0.437</v>
      </c>
      <c r="J23" s="69">
        <v>0.39600000000000002</v>
      </c>
      <c r="K23" s="50"/>
      <c r="L23" s="51"/>
      <c r="M23" s="52"/>
    </row>
    <row r="24" spans="2:13" ht="20.100000000000001" customHeight="1" thickBot="1" x14ac:dyDescent="0.2">
      <c r="B24" s="77" t="s">
        <v>26</v>
      </c>
      <c r="C24" s="78"/>
      <c r="D24" s="79"/>
      <c r="E24" s="70">
        <v>0.36799999999999999</v>
      </c>
      <c r="F24" s="71">
        <v>0.65500000000000003</v>
      </c>
      <c r="G24" s="71">
        <v>0.52600000000000002</v>
      </c>
      <c r="H24" s="71">
        <v>0.249</v>
      </c>
      <c r="I24" s="71">
        <v>1.6E-2</v>
      </c>
      <c r="J24" s="71">
        <v>0.39200000000000002</v>
      </c>
      <c r="K24" s="24"/>
      <c r="L24" s="25"/>
      <c r="M24" s="26"/>
    </row>
    <row r="25" spans="2:13" ht="14.25" x14ac:dyDescent="0.15">
      <c r="E25" t="s">
        <v>2</v>
      </c>
      <c r="F25" s="6"/>
      <c r="G25" s="1"/>
      <c r="H25" s="1"/>
    </row>
    <row r="26" spans="2:13" ht="14.25" x14ac:dyDescent="0.15">
      <c r="F26" s="6"/>
    </row>
    <row r="27" spans="2:13" ht="14.25" x14ac:dyDescent="0.15">
      <c r="F27" s="6"/>
    </row>
    <row r="28" spans="2:13" ht="14.25" x14ac:dyDescent="0.15">
      <c r="F28" s="6"/>
    </row>
  </sheetData>
  <mergeCells count="18">
    <mergeCell ref="L6:L7"/>
    <mergeCell ref="B22:D22"/>
    <mergeCell ref="B23:D23"/>
    <mergeCell ref="C1:G1"/>
    <mergeCell ref="J5:M5"/>
    <mergeCell ref="B24:D24"/>
    <mergeCell ref="B19:C19"/>
    <mergeCell ref="B20:C20"/>
    <mergeCell ref="B15:C15"/>
    <mergeCell ref="B16:C16"/>
    <mergeCell ref="C2:D2"/>
    <mergeCell ref="B8:B13"/>
    <mergeCell ref="C8:C9"/>
    <mergeCell ref="C10:C11"/>
    <mergeCell ref="C12:C13"/>
    <mergeCell ref="H1:I1"/>
    <mergeCell ref="J6:J7"/>
    <mergeCell ref="K6:K7"/>
  </mergeCells>
  <phoneticPr fontId="2"/>
  <pageMargins left="0.78700000000000003" right="0.78700000000000003" top="0.98399999999999999" bottom="0.98399999999999999" header="0.51200000000000001" footer="0.51200000000000001"/>
  <pageSetup paperSize="9" scale="97" orientation="landscape" r:id="rId1"/>
  <headerFooter alignWithMargins="0"/>
  <ignoredErrors>
    <ignoredError sqref="J16 E15:I15 E21:J22 E17:I17 E19:I19 J20" evalError="1"/>
    <ignoredError sqref="J15 J17:J19" evalError="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NEC-PCuser</dc:creator>
  <cp:lastModifiedBy>倉庫協会 石川県</cp:lastModifiedBy>
  <cp:lastPrinted>2012-09-11T00:26:00Z</cp:lastPrinted>
  <dcterms:created xsi:type="dcterms:W3CDTF">1999-04-12T07:07:16Z</dcterms:created>
  <dcterms:modified xsi:type="dcterms:W3CDTF">2026-03-11T06:07:50Z</dcterms:modified>
</cp:coreProperties>
</file>