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1年度\"/>
    </mc:Choice>
  </mc:AlternateContent>
  <xr:revisionPtr revIDLastSave="0" documentId="8_{2CCA6D78-5F87-4AEB-B000-F68F457FB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品目別管理表 (令和3年10月) " sheetId="9" r:id="rId1"/>
    <sheet name="(令和3年9月) " sheetId="11" r:id="rId2"/>
    <sheet name="(令和3年8月) " sheetId="10" r:id="rId3"/>
    <sheet name="(令和3年7月) " sheetId="5" r:id="rId4"/>
    <sheet name="(令和3年6月) " sheetId="8" r:id="rId5"/>
    <sheet name="(令和3年5月) " sheetId="7" r:id="rId6"/>
    <sheet name="(令和3年4月) " sheetId="6" r:id="rId7"/>
    <sheet name="(令和3年3月) " sheetId="4" r:id="rId8"/>
    <sheet name="(令和3年2月) " sheetId="3" r:id="rId9"/>
  </sheets>
  <definedNames>
    <definedName name="_xlnm.Print_Area" localSheetId="8">'(令和3年2月) '!$A$1:$Z$49</definedName>
    <definedName name="_xlnm.Print_Area" localSheetId="7">'(令和3年3月) '!$A$1:$Z$49</definedName>
    <definedName name="_xlnm.Print_Area" localSheetId="6">'(令和3年4月) '!$A$1:$Z$49</definedName>
    <definedName name="_xlnm.Print_Area" localSheetId="5">'(令和3年5月) '!$A$1:$Z$49</definedName>
    <definedName name="_xlnm.Print_Area" localSheetId="4">'(令和3年6月) '!$A$1:$Z$49</definedName>
    <definedName name="_xlnm.Print_Area" localSheetId="3">'(令和3年7月) '!$A$1:$Z$49</definedName>
    <definedName name="_xlnm.Print_Area" localSheetId="2">'(令和3年8月) '!$A$1:$Z$49</definedName>
    <definedName name="_xlnm.Print_Area" localSheetId="1">'(令和3年9月) '!$A$1:$Z$49</definedName>
    <definedName name="_xlnm.Print_Area" localSheetId="0">'10品目別管理表 (令和3年10月) '!$A$1:$Z$49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9" l="1"/>
  <c r="M21" i="9"/>
  <c r="G20" i="9"/>
  <c r="G21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E42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S49" i="11"/>
  <c r="K49" i="11"/>
  <c r="Q48" i="11"/>
  <c r="I48" i="11"/>
  <c r="W47" i="11"/>
  <c r="O47" i="11"/>
  <c r="G47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R37" i="11"/>
  <c r="J37" i="11"/>
  <c r="X36" i="11"/>
  <c r="P36" i="11"/>
  <c r="H36" i="11"/>
  <c r="V35" i="11"/>
  <c r="N35" i="11"/>
  <c r="F35" i="11"/>
  <c r="W33" i="11"/>
  <c r="O33" i="11"/>
  <c r="G33" i="11"/>
  <c r="U32" i="11"/>
  <c r="M32" i="11"/>
  <c r="E32" i="11"/>
  <c r="S31" i="11"/>
  <c r="K31" i="11"/>
  <c r="Z29" i="11"/>
  <c r="Y29" i="11"/>
  <c r="Z28" i="11"/>
  <c r="Y28" i="11"/>
  <c r="Z27" i="11"/>
  <c r="Y27" i="11"/>
  <c r="I24" i="11"/>
  <c r="O23" i="11"/>
  <c r="O46" i="11" s="1"/>
  <c r="X22" i="11"/>
  <c r="W24" i="11" s="1"/>
  <c r="W22" i="11"/>
  <c r="W45" i="11" s="1"/>
  <c r="V22" i="11"/>
  <c r="V33" i="11" s="1"/>
  <c r="U22" i="11"/>
  <c r="U33" i="11" s="1"/>
  <c r="T22" i="11"/>
  <c r="T33" i="11" s="1"/>
  <c r="S22" i="11"/>
  <c r="S24" i="11" s="1"/>
  <c r="R22" i="11"/>
  <c r="R49" i="11" s="1"/>
  <c r="Q22" i="11"/>
  <c r="Q37" i="11" s="1"/>
  <c r="P22" i="11"/>
  <c r="P37" i="11" s="1"/>
  <c r="O22" i="11"/>
  <c r="O45" i="11" s="1"/>
  <c r="N22" i="11"/>
  <c r="N33" i="11" s="1"/>
  <c r="M22" i="11"/>
  <c r="M33" i="11" s="1"/>
  <c r="L22" i="11"/>
  <c r="L33" i="11" s="1"/>
  <c r="K22" i="11"/>
  <c r="K33" i="11" s="1"/>
  <c r="J22" i="11"/>
  <c r="J49" i="11" s="1"/>
  <c r="I22" i="11"/>
  <c r="I37" i="11" s="1"/>
  <c r="H22" i="11"/>
  <c r="G24" i="11" s="1"/>
  <c r="G22" i="11"/>
  <c r="G45" i="11" s="1"/>
  <c r="F22" i="11"/>
  <c r="F33" i="11" s="1"/>
  <c r="E22" i="11"/>
  <c r="E33" i="11" s="1"/>
  <c r="X21" i="11"/>
  <c r="X48" i="11" s="1"/>
  <c r="W21" i="11"/>
  <c r="W36" i="11" s="1"/>
  <c r="V21" i="11"/>
  <c r="V36" i="11" s="1"/>
  <c r="U21" i="11"/>
  <c r="U44" i="11" s="1"/>
  <c r="T21" i="11"/>
  <c r="T32" i="11" s="1"/>
  <c r="S21" i="11"/>
  <c r="S32" i="11" s="1"/>
  <c r="R21" i="11"/>
  <c r="R32" i="11" s="1"/>
  <c r="Q21" i="11"/>
  <c r="Q32" i="11" s="1"/>
  <c r="P21" i="11"/>
  <c r="P48" i="11" s="1"/>
  <c r="O21" i="11"/>
  <c r="O36" i="11" s="1"/>
  <c r="N21" i="11"/>
  <c r="N44" i="11" s="1"/>
  <c r="M21" i="11"/>
  <c r="M44" i="11" s="1"/>
  <c r="L21" i="11"/>
  <c r="L32" i="11" s="1"/>
  <c r="K21" i="11"/>
  <c r="K32" i="11" s="1"/>
  <c r="J21" i="11"/>
  <c r="J32" i="11" s="1"/>
  <c r="I21" i="11"/>
  <c r="I32" i="11" s="1"/>
  <c r="H21" i="11"/>
  <c r="H48" i="11" s="1"/>
  <c r="G21" i="11"/>
  <c r="G36" i="11" s="1"/>
  <c r="F21" i="11"/>
  <c r="F36" i="11" s="1"/>
  <c r="E21" i="11"/>
  <c r="E44" i="11" s="1"/>
  <c r="X20" i="11"/>
  <c r="X31" i="11" s="1"/>
  <c r="W20" i="11"/>
  <c r="W31" i="11" s="1"/>
  <c r="V20" i="11"/>
  <c r="V47" i="11" s="1"/>
  <c r="U20" i="11"/>
  <c r="U35" i="11" s="1"/>
  <c r="T20" i="11"/>
  <c r="T35" i="11" s="1"/>
  <c r="S20" i="11"/>
  <c r="S43" i="11" s="1"/>
  <c r="R20" i="11"/>
  <c r="R31" i="11" s="1"/>
  <c r="Q20" i="11"/>
  <c r="Q31" i="11" s="1"/>
  <c r="P20" i="11"/>
  <c r="P31" i="11" s="1"/>
  <c r="O20" i="11"/>
  <c r="O31" i="11" s="1"/>
  <c r="N20" i="11"/>
  <c r="N47" i="11" s="1"/>
  <c r="M20" i="11"/>
  <c r="M35" i="11" s="1"/>
  <c r="L20" i="11"/>
  <c r="L35" i="11" s="1"/>
  <c r="K20" i="11"/>
  <c r="K43" i="11" s="1"/>
  <c r="J20" i="11"/>
  <c r="J31" i="11" s="1"/>
  <c r="I20" i="11"/>
  <c r="I31" i="11" s="1"/>
  <c r="H20" i="11"/>
  <c r="H31" i="11" s="1"/>
  <c r="G20" i="11"/>
  <c r="G31" i="11" s="1"/>
  <c r="F20" i="11"/>
  <c r="F47" i="11" s="1"/>
  <c r="E20" i="11"/>
  <c r="E35" i="11" s="1"/>
  <c r="Z19" i="11"/>
  <c r="Z22" i="11" s="1"/>
  <c r="Y19" i="11"/>
  <c r="Y22" i="11" s="1"/>
  <c r="Z18" i="11"/>
  <c r="Z21" i="11" s="1"/>
  <c r="Y18" i="11"/>
  <c r="Y21" i="11" s="1"/>
  <c r="Z17" i="11"/>
  <c r="Z20" i="11" s="1"/>
  <c r="Y17" i="11"/>
  <c r="Y20" i="11" s="1"/>
  <c r="Z16" i="11"/>
  <c r="Y16" i="11"/>
  <c r="Z15" i="11"/>
  <c r="Y15" i="11"/>
  <c r="Z14" i="11"/>
  <c r="Y14" i="11"/>
  <c r="Z13" i="11"/>
  <c r="Y13" i="11"/>
  <c r="Z12" i="11"/>
  <c r="Y12" i="11"/>
  <c r="Z11" i="11"/>
  <c r="Y11" i="11"/>
  <c r="Z10" i="11"/>
  <c r="Y10" i="11"/>
  <c r="Z9" i="11"/>
  <c r="Y9" i="11"/>
  <c r="Z8" i="11"/>
  <c r="Y8" i="11"/>
  <c r="Z7" i="11"/>
  <c r="Y7" i="11"/>
  <c r="Z6" i="11"/>
  <c r="Y6" i="11"/>
  <c r="Z5" i="11"/>
  <c r="Y5" i="11"/>
  <c r="Y32" i="11" l="1"/>
  <c r="Y44" i="11"/>
  <c r="Y36" i="11"/>
  <c r="Y48" i="11"/>
  <c r="Y37" i="11"/>
  <c r="Y49" i="11"/>
  <c r="Y33" i="11"/>
  <c r="Y45" i="11"/>
  <c r="S25" i="11"/>
  <c r="Z31" i="11"/>
  <c r="Z43" i="11"/>
  <c r="Z35" i="11"/>
  <c r="Z47" i="11"/>
  <c r="Z32" i="11"/>
  <c r="Z44" i="11"/>
  <c r="Z36" i="11"/>
  <c r="Z48" i="11"/>
  <c r="Z49" i="11"/>
  <c r="Y24" i="11"/>
  <c r="Z33" i="11"/>
  <c r="Z45" i="11"/>
  <c r="Z37" i="11"/>
  <c r="Y31" i="11"/>
  <c r="Y43" i="11"/>
  <c r="Y23" i="11"/>
  <c r="Y35" i="11"/>
  <c r="Y47" i="11"/>
  <c r="T43" i="11"/>
  <c r="H45" i="11"/>
  <c r="Q23" i="11"/>
  <c r="K24" i="11"/>
  <c r="E25" i="11"/>
  <c r="U25" i="11"/>
  <c r="L31" i="11"/>
  <c r="T31" i="11"/>
  <c r="F32" i="11"/>
  <c r="N32" i="11"/>
  <c r="V32" i="11"/>
  <c r="H33" i="11"/>
  <c r="P33" i="11"/>
  <c r="X33" i="11"/>
  <c r="O34" i="11"/>
  <c r="G35" i="11"/>
  <c r="O35" i="11"/>
  <c r="W35" i="11"/>
  <c r="I36" i="11"/>
  <c r="Q36" i="11"/>
  <c r="K37" i="11"/>
  <c r="S37" i="11"/>
  <c r="E43" i="11"/>
  <c r="M43" i="11"/>
  <c r="U43" i="11"/>
  <c r="G44" i="11"/>
  <c r="O44" i="11"/>
  <c r="W44" i="11"/>
  <c r="I45" i="11"/>
  <c r="Q45" i="11"/>
  <c r="H47" i="11"/>
  <c r="P47" i="11"/>
  <c r="X47" i="11"/>
  <c r="J48" i="11"/>
  <c r="R48" i="11"/>
  <c r="L49" i="11"/>
  <c r="T49" i="11"/>
  <c r="L43" i="11"/>
  <c r="X45" i="11"/>
  <c r="S23" i="11"/>
  <c r="M24" i="11"/>
  <c r="G25" i="11"/>
  <c r="W25" i="11"/>
  <c r="E31" i="11"/>
  <c r="M31" i="11"/>
  <c r="U31" i="11"/>
  <c r="G32" i="11"/>
  <c r="O32" i="11"/>
  <c r="W32" i="11"/>
  <c r="I33" i="11"/>
  <c r="Q33" i="11"/>
  <c r="H35" i="11"/>
  <c r="P35" i="11"/>
  <c r="X35" i="11"/>
  <c r="J36" i="11"/>
  <c r="R36" i="11"/>
  <c r="L37" i="11"/>
  <c r="T37" i="11"/>
  <c r="F43" i="11"/>
  <c r="N43" i="11"/>
  <c r="V43" i="11"/>
  <c r="H44" i="11"/>
  <c r="P44" i="11"/>
  <c r="X44" i="11"/>
  <c r="J45" i="11"/>
  <c r="R45" i="11"/>
  <c r="I47" i="11"/>
  <c r="Q47" i="11"/>
  <c r="K48" i="11"/>
  <c r="S48" i="11"/>
  <c r="E49" i="11"/>
  <c r="M49" i="11"/>
  <c r="U49" i="11"/>
  <c r="F44" i="11"/>
  <c r="E23" i="11"/>
  <c r="U23" i="11"/>
  <c r="O24" i="11"/>
  <c r="I25" i="11"/>
  <c r="F31" i="11"/>
  <c r="N31" i="11"/>
  <c r="V31" i="11"/>
  <c r="H32" i="11"/>
  <c r="P32" i="11"/>
  <c r="X32" i="11"/>
  <c r="J33" i="11"/>
  <c r="R33" i="11"/>
  <c r="I35" i="11"/>
  <c r="Q35" i="11"/>
  <c r="K36" i="11"/>
  <c r="S36" i="11"/>
  <c r="E37" i="11"/>
  <c r="M37" i="11"/>
  <c r="U37" i="11"/>
  <c r="G43" i="11"/>
  <c r="O43" i="11"/>
  <c r="W43" i="11"/>
  <c r="I44" i="11"/>
  <c r="Q44" i="11"/>
  <c r="K45" i="11"/>
  <c r="S45" i="11"/>
  <c r="J47" i="11"/>
  <c r="R47" i="11"/>
  <c r="L48" i="11"/>
  <c r="T48" i="11"/>
  <c r="F49" i="11"/>
  <c r="N49" i="11"/>
  <c r="V49" i="11"/>
  <c r="G23" i="11"/>
  <c r="W23" i="11"/>
  <c r="Q24" i="11"/>
  <c r="K25" i="11"/>
  <c r="S33" i="11"/>
  <c r="J35" i="11"/>
  <c r="R35" i="11"/>
  <c r="L36" i="11"/>
  <c r="T36" i="11"/>
  <c r="F37" i="11"/>
  <c r="N37" i="11"/>
  <c r="V37" i="11"/>
  <c r="H43" i="11"/>
  <c r="P43" i="11"/>
  <c r="X43" i="11"/>
  <c r="J44" i="11"/>
  <c r="R44" i="11"/>
  <c r="L45" i="11"/>
  <c r="T45" i="11"/>
  <c r="K47" i="11"/>
  <c r="S47" i="11"/>
  <c r="E48" i="11"/>
  <c r="M48" i="11"/>
  <c r="U48" i="11"/>
  <c r="G49" i="11"/>
  <c r="O49" i="11"/>
  <c r="W49" i="11"/>
  <c r="V44" i="11"/>
  <c r="I23" i="11"/>
  <c r="M25" i="11"/>
  <c r="K35" i="11"/>
  <c r="S35" i="11"/>
  <c r="E36" i="11"/>
  <c r="M36" i="11"/>
  <c r="U36" i="11"/>
  <c r="G37" i="11"/>
  <c r="O37" i="11"/>
  <c r="W37" i="11"/>
  <c r="I43" i="11"/>
  <c r="Q43" i="11"/>
  <c r="K44" i="11"/>
  <c r="S44" i="11"/>
  <c r="E45" i="11"/>
  <c r="M45" i="11"/>
  <c r="U45" i="11"/>
  <c r="L47" i="11"/>
  <c r="T47" i="11"/>
  <c r="F48" i="11"/>
  <c r="N48" i="11"/>
  <c r="V48" i="11"/>
  <c r="H49" i="11"/>
  <c r="P49" i="11"/>
  <c r="X49" i="11"/>
  <c r="P45" i="11"/>
  <c r="K23" i="11"/>
  <c r="E24" i="11"/>
  <c r="U24" i="11"/>
  <c r="O25" i="11"/>
  <c r="N36" i="11"/>
  <c r="H37" i="11"/>
  <c r="X37" i="11"/>
  <c r="J43" i="11"/>
  <c r="R43" i="11"/>
  <c r="L44" i="11"/>
  <c r="T44" i="11"/>
  <c r="F45" i="11"/>
  <c r="N45" i="11"/>
  <c r="V45" i="11"/>
  <c r="E47" i="11"/>
  <c r="M47" i="11"/>
  <c r="U47" i="11"/>
  <c r="G48" i="11"/>
  <c r="O48" i="11"/>
  <c r="W48" i="11"/>
  <c r="I49" i="11"/>
  <c r="Q49" i="11"/>
  <c r="M23" i="11"/>
  <c r="Q25" i="11"/>
  <c r="Z42" i="10"/>
  <c r="X42" i="10"/>
  <c r="V42" i="10"/>
  <c r="T42" i="10"/>
  <c r="R42" i="10"/>
  <c r="P42" i="10"/>
  <c r="N42" i="10"/>
  <c r="L42" i="10"/>
  <c r="J42" i="10"/>
  <c r="H42" i="10"/>
  <c r="F42" i="10"/>
  <c r="R37" i="10"/>
  <c r="J37" i="10"/>
  <c r="V35" i="10"/>
  <c r="F35" i="10"/>
  <c r="Z29" i="10"/>
  <c r="Y29" i="10"/>
  <c r="Z28" i="10"/>
  <c r="Y28" i="10"/>
  <c r="Z27" i="10"/>
  <c r="Y27" i="10"/>
  <c r="X22" i="10"/>
  <c r="W22" i="10"/>
  <c r="V22" i="10"/>
  <c r="V33" i="10" s="1"/>
  <c r="U22" i="10"/>
  <c r="U33" i="10" s="1"/>
  <c r="T22" i="10"/>
  <c r="T33" i="10" s="1"/>
  <c r="S22" i="10"/>
  <c r="S33" i="10" s="1"/>
  <c r="R22" i="10"/>
  <c r="Q22" i="10"/>
  <c r="Q37" i="10" s="1"/>
  <c r="P22" i="10"/>
  <c r="P37" i="10" s="1"/>
  <c r="O22" i="10"/>
  <c r="N22" i="10"/>
  <c r="N33" i="10" s="1"/>
  <c r="M22" i="10"/>
  <c r="M33" i="10" s="1"/>
  <c r="L22" i="10"/>
  <c r="L33" i="10" s="1"/>
  <c r="K22" i="10"/>
  <c r="K33" i="10" s="1"/>
  <c r="J22" i="10"/>
  <c r="I22" i="10"/>
  <c r="I37" i="10" s="1"/>
  <c r="H22" i="10"/>
  <c r="G22" i="10"/>
  <c r="G33" i="10" s="1"/>
  <c r="F22" i="10"/>
  <c r="F33" i="10" s="1"/>
  <c r="E22" i="10"/>
  <c r="E33" i="10" s="1"/>
  <c r="X21" i="10"/>
  <c r="W21" i="10"/>
  <c r="W36" i="10" s="1"/>
  <c r="V21" i="10"/>
  <c r="V36" i="10" s="1"/>
  <c r="U21" i="10"/>
  <c r="T21" i="10"/>
  <c r="T32" i="10" s="1"/>
  <c r="S21" i="10"/>
  <c r="S32" i="10" s="1"/>
  <c r="R21" i="10"/>
  <c r="R32" i="10" s="1"/>
  <c r="Q21" i="10"/>
  <c r="Q32" i="10" s="1"/>
  <c r="P21" i="10"/>
  <c r="O21" i="10"/>
  <c r="O36" i="10" s="1"/>
  <c r="N21" i="10"/>
  <c r="N36" i="10" s="1"/>
  <c r="M21" i="10"/>
  <c r="L21" i="10"/>
  <c r="L32" i="10" s="1"/>
  <c r="K21" i="10"/>
  <c r="K32" i="10" s="1"/>
  <c r="J21" i="10"/>
  <c r="J32" i="10" s="1"/>
  <c r="I21" i="10"/>
  <c r="I32" i="10" s="1"/>
  <c r="H21" i="10"/>
  <c r="G21" i="10"/>
  <c r="G36" i="10" s="1"/>
  <c r="F21" i="10"/>
  <c r="F36" i="10" s="1"/>
  <c r="E21" i="10"/>
  <c r="X20" i="10"/>
  <c r="X31" i="10" s="1"/>
  <c r="W20" i="10"/>
  <c r="W31" i="10" s="1"/>
  <c r="V20" i="10"/>
  <c r="U20" i="10"/>
  <c r="U35" i="10" s="1"/>
  <c r="T20" i="10"/>
  <c r="T35" i="10" s="1"/>
  <c r="S20" i="10"/>
  <c r="S31" i="10" s="1"/>
  <c r="R20" i="10"/>
  <c r="R31" i="10" s="1"/>
  <c r="Q20" i="10"/>
  <c r="Q31" i="10" s="1"/>
  <c r="P20" i="10"/>
  <c r="P31" i="10" s="1"/>
  <c r="O20" i="10"/>
  <c r="O31" i="10" s="1"/>
  <c r="N20" i="10"/>
  <c r="N35" i="10" s="1"/>
  <c r="M20" i="10"/>
  <c r="M35" i="10" s="1"/>
  <c r="L20" i="10"/>
  <c r="K20" i="10"/>
  <c r="K31" i="10" s="1"/>
  <c r="J20" i="10"/>
  <c r="J31" i="10" s="1"/>
  <c r="I20" i="10"/>
  <c r="I31" i="10" s="1"/>
  <c r="H20" i="10"/>
  <c r="H31" i="10" s="1"/>
  <c r="G20" i="10"/>
  <c r="G31" i="10" s="1"/>
  <c r="F20" i="10"/>
  <c r="E20" i="10"/>
  <c r="E35" i="10" s="1"/>
  <c r="Z19" i="10"/>
  <c r="Y19" i="10"/>
  <c r="Z18" i="10"/>
  <c r="Y18" i="10"/>
  <c r="Y21" i="10" s="1"/>
  <c r="Z17" i="10"/>
  <c r="Y17" i="10"/>
  <c r="Z16" i="10"/>
  <c r="Y16" i="10"/>
  <c r="Z15" i="10"/>
  <c r="Y15" i="10"/>
  <c r="Z14" i="10"/>
  <c r="Y14" i="10"/>
  <c r="Z13" i="10"/>
  <c r="Y13" i="10"/>
  <c r="Z12" i="10"/>
  <c r="Y12" i="10"/>
  <c r="Z11" i="10"/>
  <c r="Y11" i="10"/>
  <c r="Z10" i="10"/>
  <c r="Y10" i="10"/>
  <c r="Z9" i="10"/>
  <c r="Y9" i="10"/>
  <c r="Z8" i="10"/>
  <c r="Y8" i="10"/>
  <c r="Z7" i="10"/>
  <c r="Y7" i="10"/>
  <c r="Z6" i="10"/>
  <c r="Y6" i="10"/>
  <c r="Z5" i="10"/>
  <c r="Y5" i="10"/>
  <c r="U34" i="11" l="1"/>
  <c r="U46" i="11"/>
  <c r="E34" i="11"/>
  <c r="E46" i="11"/>
  <c r="Q34" i="11"/>
  <c r="Q46" i="11"/>
  <c r="G34" i="11"/>
  <c r="G46" i="11"/>
  <c r="K34" i="11"/>
  <c r="K46" i="11"/>
  <c r="Y25" i="11"/>
  <c r="I34" i="11"/>
  <c r="I46" i="11"/>
  <c r="S34" i="11"/>
  <c r="S46" i="11"/>
  <c r="M46" i="11"/>
  <c r="M34" i="11"/>
  <c r="W34" i="11"/>
  <c r="W46" i="11"/>
  <c r="Y34" i="11"/>
  <c r="Y46" i="11"/>
  <c r="Z21" i="10"/>
  <c r="I24" i="10"/>
  <c r="Y22" i="10"/>
  <c r="S25" i="10" s="1"/>
  <c r="E32" i="10"/>
  <c r="M32" i="10"/>
  <c r="H36" i="10"/>
  <c r="Z22" i="10"/>
  <c r="U32" i="10"/>
  <c r="P36" i="10"/>
  <c r="X36" i="10"/>
  <c r="Y20" i="10"/>
  <c r="O33" i="10"/>
  <c r="Z20" i="10"/>
  <c r="Z31" i="10" s="1"/>
  <c r="G24" i="10"/>
  <c r="W24" i="10"/>
  <c r="W33" i="10"/>
  <c r="Y32" i="10"/>
  <c r="Y36" i="10"/>
  <c r="Y37" i="10"/>
  <c r="Z37" i="10"/>
  <c r="Z33" i="10"/>
  <c r="Y24" i="10"/>
  <c r="Z32" i="10"/>
  <c r="Z36" i="10"/>
  <c r="Y31" i="10"/>
  <c r="Y35" i="10"/>
  <c r="K24" i="10"/>
  <c r="E25" i="10"/>
  <c r="L31" i="10"/>
  <c r="T31" i="10"/>
  <c r="F32" i="10"/>
  <c r="N32" i="10"/>
  <c r="V32" i="10"/>
  <c r="H33" i="10"/>
  <c r="P33" i="10"/>
  <c r="X33" i="10"/>
  <c r="G35" i="10"/>
  <c r="O35" i="10"/>
  <c r="W35" i="10"/>
  <c r="I36" i="10"/>
  <c r="Q36" i="10"/>
  <c r="K37" i="10"/>
  <c r="S37" i="10"/>
  <c r="M24" i="10"/>
  <c r="E31" i="10"/>
  <c r="M31" i="10"/>
  <c r="U31" i="10"/>
  <c r="G32" i="10"/>
  <c r="O32" i="10"/>
  <c r="W32" i="10"/>
  <c r="I33" i="10"/>
  <c r="Q33" i="10"/>
  <c r="H35" i="10"/>
  <c r="P35" i="10"/>
  <c r="X35" i="10"/>
  <c r="J36" i="10"/>
  <c r="R36" i="10"/>
  <c r="L37" i="10"/>
  <c r="T37" i="10"/>
  <c r="O24" i="10"/>
  <c r="I25" i="10"/>
  <c r="F31" i="10"/>
  <c r="N31" i="10"/>
  <c r="V31" i="10"/>
  <c r="H32" i="10"/>
  <c r="P32" i="10"/>
  <c r="X32" i="10"/>
  <c r="J33" i="10"/>
  <c r="R33" i="10"/>
  <c r="I35" i="10"/>
  <c r="Q35" i="10"/>
  <c r="K36" i="10"/>
  <c r="S36" i="10"/>
  <c r="E37" i="10"/>
  <c r="M37" i="10"/>
  <c r="U37" i="10"/>
  <c r="Q24" i="10"/>
  <c r="J35" i="10"/>
  <c r="R35" i="10"/>
  <c r="L36" i="10"/>
  <c r="T36" i="10"/>
  <c r="F37" i="10"/>
  <c r="N37" i="10"/>
  <c r="V37" i="10"/>
  <c r="S24" i="10"/>
  <c r="K35" i="10"/>
  <c r="S35" i="10"/>
  <c r="E36" i="10"/>
  <c r="M36" i="10"/>
  <c r="U36" i="10"/>
  <c r="G37" i="10"/>
  <c r="O37" i="10"/>
  <c r="W37" i="10"/>
  <c r="E24" i="10"/>
  <c r="U24" i="10"/>
  <c r="L35" i="10"/>
  <c r="H37" i="10"/>
  <c r="X37" i="10"/>
  <c r="F42" i="9"/>
  <c r="Z29" i="9"/>
  <c r="Y29" i="9"/>
  <c r="Z28" i="9"/>
  <c r="Y28" i="9"/>
  <c r="Z27" i="9"/>
  <c r="Y27" i="9"/>
  <c r="X22" i="9"/>
  <c r="W22" i="9"/>
  <c r="V22" i="9"/>
  <c r="V33" i="9" s="1"/>
  <c r="U22" i="9"/>
  <c r="U33" i="9" s="1"/>
  <c r="T22" i="9"/>
  <c r="T33" i="9" s="1"/>
  <c r="S22" i="9"/>
  <c r="S33" i="9" s="1"/>
  <c r="R22" i="9"/>
  <c r="R49" i="9" s="1"/>
  <c r="Q22" i="9"/>
  <c r="Q37" i="9" s="1"/>
  <c r="P22" i="9"/>
  <c r="P37" i="9" s="1"/>
  <c r="O22" i="9"/>
  <c r="N22" i="9"/>
  <c r="N33" i="9" s="1"/>
  <c r="M22" i="9"/>
  <c r="M33" i="9" s="1"/>
  <c r="L22" i="9"/>
  <c r="L33" i="9" s="1"/>
  <c r="K22" i="9"/>
  <c r="K33" i="9" s="1"/>
  <c r="J22" i="9"/>
  <c r="J49" i="9" s="1"/>
  <c r="I22" i="9"/>
  <c r="I37" i="9" s="1"/>
  <c r="H22" i="9"/>
  <c r="G22" i="9"/>
  <c r="G33" i="9" s="1"/>
  <c r="F22" i="9"/>
  <c r="F33" i="9" s="1"/>
  <c r="E22" i="9"/>
  <c r="E33" i="9" s="1"/>
  <c r="X21" i="9"/>
  <c r="X36" i="9" s="1"/>
  <c r="W21" i="9"/>
  <c r="W36" i="9" s="1"/>
  <c r="V21" i="9"/>
  <c r="V36" i="9" s="1"/>
  <c r="U21" i="9"/>
  <c r="T21" i="9"/>
  <c r="T32" i="9" s="1"/>
  <c r="S21" i="9"/>
  <c r="S32" i="9" s="1"/>
  <c r="R21" i="9"/>
  <c r="R32" i="9" s="1"/>
  <c r="Q21" i="9"/>
  <c r="Q32" i="9" s="1"/>
  <c r="P21" i="9"/>
  <c r="O21" i="9"/>
  <c r="O36" i="9" s="1"/>
  <c r="N21" i="9"/>
  <c r="N36" i="9" s="1"/>
  <c r="L21" i="9"/>
  <c r="L32" i="9" s="1"/>
  <c r="K21" i="9"/>
  <c r="K32" i="9" s="1"/>
  <c r="J21" i="9"/>
  <c r="J32" i="9" s="1"/>
  <c r="I21" i="9"/>
  <c r="I32" i="9" s="1"/>
  <c r="H21" i="9"/>
  <c r="G36" i="9"/>
  <c r="F21" i="9"/>
  <c r="F44" i="9" s="1"/>
  <c r="E21" i="9"/>
  <c r="E44" i="9" s="1"/>
  <c r="X20" i="9"/>
  <c r="X31" i="9" s="1"/>
  <c r="W20" i="9"/>
  <c r="W31" i="9" s="1"/>
  <c r="V20" i="9"/>
  <c r="V47" i="9" s="1"/>
  <c r="U20" i="9"/>
  <c r="U35" i="9" s="1"/>
  <c r="T20" i="9"/>
  <c r="T35" i="9" s="1"/>
  <c r="S20" i="9"/>
  <c r="S43" i="9" s="1"/>
  <c r="R20" i="9"/>
  <c r="R31" i="9" s="1"/>
  <c r="Q20" i="9"/>
  <c r="Q31" i="9" s="1"/>
  <c r="P20" i="9"/>
  <c r="P31" i="9" s="1"/>
  <c r="O20" i="9"/>
  <c r="O31" i="9" s="1"/>
  <c r="N20" i="9"/>
  <c r="N47" i="9" s="1"/>
  <c r="M35" i="9"/>
  <c r="L20" i="9"/>
  <c r="L35" i="9" s="1"/>
  <c r="K20" i="9"/>
  <c r="K43" i="9" s="1"/>
  <c r="J20" i="9"/>
  <c r="J31" i="9" s="1"/>
  <c r="I20" i="9"/>
  <c r="I31" i="9" s="1"/>
  <c r="H20" i="9"/>
  <c r="H31" i="9" s="1"/>
  <c r="G31" i="9"/>
  <c r="F20" i="9"/>
  <c r="F47" i="9" s="1"/>
  <c r="E20" i="9"/>
  <c r="E35" i="9" s="1"/>
  <c r="Z19" i="9"/>
  <c r="Y19" i="9"/>
  <c r="Z18" i="9"/>
  <c r="Y18" i="9"/>
  <c r="Z17" i="9"/>
  <c r="Y17" i="9"/>
  <c r="Z16" i="9"/>
  <c r="Y16" i="9"/>
  <c r="Z15" i="9"/>
  <c r="Y15" i="9"/>
  <c r="Z14" i="9"/>
  <c r="Y14" i="9"/>
  <c r="Z13" i="9"/>
  <c r="Y13" i="9"/>
  <c r="Z12" i="9"/>
  <c r="Y12" i="9"/>
  <c r="Z11" i="9"/>
  <c r="Y11" i="9"/>
  <c r="Z10" i="9"/>
  <c r="Y10" i="9"/>
  <c r="Z9" i="9"/>
  <c r="Y9" i="9"/>
  <c r="Z8" i="9"/>
  <c r="Y8" i="9"/>
  <c r="Z7" i="9"/>
  <c r="Y7" i="9"/>
  <c r="Z6" i="9"/>
  <c r="Y6" i="9"/>
  <c r="Z5" i="9"/>
  <c r="Y5" i="9"/>
  <c r="Q25" i="10" l="1"/>
  <c r="W25" i="10"/>
  <c r="M44" i="9"/>
  <c r="U44" i="9"/>
  <c r="G25" i="10"/>
  <c r="M25" i="10"/>
  <c r="Z35" i="10"/>
  <c r="O25" i="10"/>
  <c r="K25" i="10"/>
  <c r="Y25" i="10" s="1"/>
  <c r="Y33" i="10"/>
  <c r="U25" i="10"/>
  <c r="S49" i="9"/>
  <c r="R37" i="9"/>
  <c r="K49" i="9"/>
  <c r="J37" i="9"/>
  <c r="G45" i="9"/>
  <c r="O45" i="9"/>
  <c r="W45" i="9"/>
  <c r="H48" i="9"/>
  <c r="P48" i="9"/>
  <c r="X48" i="9"/>
  <c r="Y20" i="9"/>
  <c r="Y31" i="9" s="1"/>
  <c r="W24" i="9"/>
  <c r="Y21" i="9"/>
  <c r="Y32" i="9" s="1"/>
  <c r="O23" i="9"/>
  <c r="K31" i="9"/>
  <c r="F35" i="9"/>
  <c r="G47" i="9"/>
  <c r="Z21" i="9"/>
  <c r="Z32" i="9" s="1"/>
  <c r="I24" i="9"/>
  <c r="S31" i="9"/>
  <c r="N35" i="9"/>
  <c r="O47" i="9"/>
  <c r="O33" i="9"/>
  <c r="G24" i="9"/>
  <c r="Y22" i="9"/>
  <c r="Y33" i="9" s="1"/>
  <c r="E32" i="9"/>
  <c r="Z22" i="9"/>
  <c r="M32" i="9"/>
  <c r="H36" i="9"/>
  <c r="I48" i="9"/>
  <c r="Z20" i="9"/>
  <c r="Z31" i="9" s="1"/>
  <c r="W33" i="9"/>
  <c r="V35" i="9"/>
  <c r="W47" i="9"/>
  <c r="U32" i="9"/>
  <c r="P36" i="9"/>
  <c r="Q48" i="9"/>
  <c r="P45" i="9"/>
  <c r="Q23" i="9"/>
  <c r="K24" i="9"/>
  <c r="L31" i="9"/>
  <c r="T31" i="9"/>
  <c r="F32" i="9"/>
  <c r="N32" i="9"/>
  <c r="V32" i="9"/>
  <c r="H33" i="9"/>
  <c r="P33" i="9"/>
  <c r="X33" i="9"/>
  <c r="G35" i="9"/>
  <c r="O35" i="9"/>
  <c r="W35" i="9"/>
  <c r="I36" i="9"/>
  <c r="Q36" i="9"/>
  <c r="K37" i="9"/>
  <c r="S37" i="9"/>
  <c r="E43" i="9"/>
  <c r="M43" i="9"/>
  <c r="U43" i="9"/>
  <c r="G44" i="9"/>
  <c r="O44" i="9"/>
  <c r="W44" i="9"/>
  <c r="I45" i="9"/>
  <c r="Q45" i="9"/>
  <c r="H47" i="9"/>
  <c r="P47" i="9"/>
  <c r="X47" i="9"/>
  <c r="J48" i="9"/>
  <c r="R48" i="9"/>
  <c r="L49" i="9"/>
  <c r="T49" i="9"/>
  <c r="S23" i="9"/>
  <c r="M24" i="9"/>
  <c r="E31" i="9"/>
  <c r="M31" i="9"/>
  <c r="U31" i="9"/>
  <c r="G32" i="9"/>
  <c r="O32" i="9"/>
  <c r="W32" i="9"/>
  <c r="I33" i="9"/>
  <c r="Q33" i="9"/>
  <c r="H35" i="9"/>
  <c r="P35" i="9"/>
  <c r="X35" i="9"/>
  <c r="J36" i="9"/>
  <c r="R36" i="9"/>
  <c r="L37" i="9"/>
  <c r="T37" i="9"/>
  <c r="F43" i="9"/>
  <c r="N43" i="9"/>
  <c r="V43" i="9"/>
  <c r="H44" i="9"/>
  <c r="P44" i="9"/>
  <c r="X44" i="9"/>
  <c r="J45" i="9"/>
  <c r="R45" i="9"/>
  <c r="I47" i="9"/>
  <c r="Q47" i="9"/>
  <c r="K48" i="9"/>
  <c r="S48" i="9"/>
  <c r="E49" i="9"/>
  <c r="M49" i="9"/>
  <c r="U49" i="9"/>
  <c r="T43" i="9"/>
  <c r="N44" i="9"/>
  <c r="H45" i="9"/>
  <c r="X45" i="9"/>
  <c r="E23" i="9"/>
  <c r="U23" i="9"/>
  <c r="O24" i="9"/>
  <c r="F31" i="9"/>
  <c r="N31" i="9"/>
  <c r="V31" i="9"/>
  <c r="H32" i="9"/>
  <c r="P32" i="9"/>
  <c r="X32" i="9"/>
  <c r="J33" i="9"/>
  <c r="R33" i="9"/>
  <c r="I35" i="9"/>
  <c r="Q35" i="9"/>
  <c r="K36" i="9"/>
  <c r="S36" i="9"/>
  <c r="E37" i="9"/>
  <c r="M37" i="9"/>
  <c r="U37" i="9"/>
  <c r="G43" i="9"/>
  <c r="O43" i="9"/>
  <c r="W43" i="9"/>
  <c r="I44" i="9"/>
  <c r="Q44" i="9"/>
  <c r="K45" i="9"/>
  <c r="S45" i="9"/>
  <c r="J47" i="9"/>
  <c r="R47" i="9"/>
  <c r="L48" i="9"/>
  <c r="T48" i="9"/>
  <c r="F49" i="9"/>
  <c r="N49" i="9"/>
  <c r="V49" i="9"/>
  <c r="G23" i="9"/>
  <c r="W23" i="9"/>
  <c r="Q24" i="9"/>
  <c r="J35" i="9"/>
  <c r="R35" i="9"/>
  <c r="L36" i="9"/>
  <c r="T36" i="9"/>
  <c r="F37" i="9"/>
  <c r="N37" i="9"/>
  <c r="V37" i="9"/>
  <c r="H43" i="9"/>
  <c r="P43" i="9"/>
  <c r="X43" i="9"/>
  <c r="J44" i="9"/>
  <c r="R44" i="9"/>
  <c r="L45" i="9"/>
  <c r="T45" i="9"/>
  <c r="K47" i="9"/>
  <c r="S47" i="9"/>
  <c r="E48" i="9"/>
  <c r="M48" i="9"/>
  <c r="U48" i="9"/>
  <c r="G49" i="9"/>
  <c r="O49" i="9"/>
  <c r="W49" i="9"/>
  <c r="L43" i="9"/>
  <c r="I23" i="9"/>
  <c r="S24" i="9"/>
  <c r="K35" i="9"/>
  <c r="S35" i="9"/>
  <c r="E36" i="9"/>
  <c r="M36" i="9"/>
  <c r="U36" i="9"/>
  <c r="G37" i="9"/>
  <c r="O37" i="9"/>
  <c r="W37" i="9"/>
  <c r="I43" i="9"/>
  <c r="Q43" i="9"/>
  <c r="K44" i="9"/>
  <c r="S44" i="9"/>
  <c r="E45" i="9"/>
  <c r="M45" i="9"/>
  <c r="U45" i="9"/>
  <c r="L47" i="9"/>
  <c r="T47" i="9"/>
  <c r="F48" i="9"/>
  <c r="N48" i="9"/>
  <c r="V48" i="9"/>
  <c r="H49" i="9"/>
  <c r="P49" i="9"/>
  <c r="X49" i="9"/>
  <c r="V44" i="9"/>
  <c r="K23" i="9"/>
  <c r="E24" i="9"/>
  <c r="U24" i="9"/>
  <c r="F36" i="9"/>
  <c r="H37" i="9"/>
  <c r="X37" i="9"/>
  <c r="J43" i="9"/>
  <c r="R43" i="9"/>
  <c r="L44" i="9"/>
  <c r="T44" i="9"/>
  <c r="F45" i="9"/>
  <c r="N45" i="9"/>
  <c r="V45" i="9"/>
  <c r="E47" i="9"/>
  <c r="M47" i="9"/>
  <c r="U47" i="9"/>
  <c r="G48" i="9"/>
  <c r="O48" i="9"/>
  <c r="W48" i="9"/>
  <c r="I49" i="9"/>
  <c r="Q49" i="9"/>
  <c r="M23" i="9"/>
  <c r="O34" i="9" l="1"/>
  <c r="M25" i="9"/>
  <c r="Y37" i="9"/>
  <c r="Z37" i="9"/>
  <c r="S25" i="9"/>
  <c r="Z36" i="9"/>
  <c r="Z35" i="9"/>
  <c r="E25" i="9"/>
  <c r="K25" i="9"/>
  <c r="I25" i="9"/>
  <c r="Q25" i="9"/>
  <c r="G25" i="9"/>
  <c r="W25" i="9"/>
  <c r="Y24" i="9"/>
  <c r="O25" i="9"/>
  <c r="U25" i="9"/>
  <c r="Y36" i="9"/>
  <c r="Z33" i="9"/>
  <c r="Y35" i="9"/>
  <c r="S34" i="9"/>
  <c r="G34" i="9"/>
  <c r="E34" i="9"/>
  <c r="K34" i="9"/>
  <c r="Q34" i="9"/>
  <c r="M34" i="9"/>
  <c r="U34" i="9"/>
  <c r="I34" i="9"/>
  <c r="W34" i="9"/>
  <c r="X42" i="5"/>
  <c r="V42" i="5"/>
  <c r="T42" i="5"/>
  <c r="R42" i="5"/>
  <c r="P42" i="5"/>
  <c r="N42" i="5"/>
  <c r="L42" i="5"/>
  <c r="J42" i="5"/>
  <c r="H42" i="5"/>
  <c r="Z42" i="8"/>
  <c r="X42" i="8"/>
  <c r="V42" i="8"/>
  <c r="T42" i="8"/>
  <c r="R42" i="8"/>
  <c r="P42" i="8"/>
  <c r="N42" i="8"/>
  <c r="L42" i="8"/>
  <c r="J42" i="8"/>
  <c r="H42" i="8"/>
  <c r="F42" i="8"/>
  <c r="Z41" i="8"/>
  <c r="Y41" i="8"/>
  <c r="Z40" i="8"/>
  <c r="Y40" i="8"/>
  <c r="Z39" i="8"/>
  <c r="Y39" i="8"/>
  <c r="V36" i="8"/>
  <c r="L35" i="8"/>
  <c r="F33" i="8"/>
  <c r="G32" i="8"/>
  <c r="Z29" i="8"/>
  <c r="Y29" i="8"/>
  <c r="Z28" i="8"/>
  <c r="Y28" i="8"/>
  <c r="Z27" i="8"/>
  <c r="Y27" i="8"/>
  <c r="X22" i="8"/>
  <c r="X41" i="5" s="1"/>
  <c r="W22" i="8"/>
  <c r="V22" i="8"/>
  <c r="V37" i="8" s="1"/>
  <c r="U22" i="8"/>
  <c r="T22" i="8"/>
  <c r="T33" i="8" s="1"/>
  <c r="S22" i="8"/>
  <c r="S33" i="8" s="1"/>
  <c r="R22" i="8"/>
  <c r="R33" i="8" s="1"/>
  <c r="Q22" i="8"/>
  <c r="P22" i="8"/>
  <c r="P41" i="5" s="1"/>
  <c r="O22" i="8"/>
  <c r="N22" i="8"/>
  <c r="N37" i="8" s="1"/>
  <c r="M22" i="8"/>
  <c r="L22" i="8"/>
  <c r="L33" i="8" s="1"/>
  <c r="K22" i="8"/>
  <c r="K33" i="8" s="1"/>
  <c r="J22" i="8"/>
  <c r="J33" i="8" s="1"/>
  <c r="I22" i="8"/>
  <c r="I37" i="8" s="1"/>
  <c r="H22" i="8"/>
  <c r="H41" i="5" s="1"/>
  <c r="G22" i="8"/>
  <c r="F22" i="8"/>
  <c r="F37" i="8" s="1"/>
  <c r="E22" i="8"/>
  <c r="X21" i="8"/>
  <c r="X32" i="8" s="1"/>
  <c r="W21" i="8"/>
  <c r="W36" i="8" s="1"/>
  <c r="V21" i="8"/>
  <c r="U21" i="8"/>
  <c r="U36" i="8" s="1"/>
  <c r="T21" i="8"/>
  <c r="T36" i="8" s="1"/>
  <c r="S21" i="8"/>
  <c r="S32" i="8" s="1"/>
  <c r="R21" i="8"/>
  <c r="R32" i="8" s="1"/>
  <c r="Q21" i="8"/>
  <c r="Q32" i="8" s="1"/>
  <c r="P21" i="8"/>
  <c r="P32" i="8" s="1"/>
  <c r="O21" i="8"/>
  <c r="N21" i="8"/>
  <c r="M21" i="8"/>
  <c r="M36" i="8" s="1"/>
  <c r="L21" i="8"/>
  <c r="L36" i="8" s="1"/>
  <c r="K21" i="8"/>
  <c r="J21" i="8"/>
  <c r="J32" i="8" s="1"/>
  <c r="I21" i="8"/>
  <c r="I32" i="8" s="1"/>
  <c r="H21" i="8"/>
  <c r="H32" i="8" s="1"/>
  <c r="G21" i="8"/>
  <c r="F21" i="8"/>
  <c r="E21" i="8"/>
  <c r="X20" i="8"/>
  <c r="X31" i="8" s="1"/>
  <c r="W20" i="8"/>
  <c r="V20" i="8"/>
  <c r="V31" i="8" s="1"/>
  <c r="U20" i="8"/>
  <c r="T20" i="8"/>
  <c r="T35" i="8" s="1"/>
  <c r="S20" i="8"/>
  <c r="R20" i="8"/>
  <c r="R35" i="8" s="1"/>
  <c r="Q20" i="8"/>
  <c r="P20" i="8"/>
  <c r="P31" i="8" s="1"/>
  <c r="O20" i="8"/>
  <c r="O31" i="8" s="1"/>
  <c r="N20" i="8"/>
  <c r="N31" i="8" s="1"/>
  <c r="M20" i="8"/>
  <c r="M31" i="8" s="1"/>
  <c r="L20" i="8"/>
  <c r="K20" i="8"/>
  <c r="K35" i="8" s="1"/>
  <c r="J20" i="8"/>
  <c r="J35" i="8" s="1"/>
  <c r="I20" i="8"/>
  <c r="H20" i="8"/>
  <c r="H31" i="8" s="1"/>
  <c r="G20" i="8"/>
  <c r="G31" i="8" s="1"/>
  <c r="F20" i="8"/>
  <c r="F31" i="8" s="1"/>
  <c r="E20" i="8"/>
  <c r="E31" i="8" s="1"/>
  <c r="Z19" i="8"/>
  <c r="Y19" i="8"/>
  <c r="Z18" i="8"/>
  <c r="Y18" i="8"/>
  <c r="Z17" i="8"/>
  <c r="Y17" i="8"/>
  <c r="Z16" i="8"/>
  <c r="Y16" i="8"/>
  <c r="Z15" i="8"/>
  <c r="Y15" i="8"/>
  <c r="Z14" i="8"/>
  <c r="Y14" i="8"/>
  <c r="Z13" i="8"/>
  <c r="Y13" i="8"/>
  <c r="Z12" i="8"/>
  <c r="Y12" i="8"/>
  <c r="Z11" i="8"/>
  <c r="Y11" i="8"/>
  <c r="Z10" i="8"/>
  <c r="Y10" i="8"/>
  <c r="Z9" i="8"/>
  <c r="Z21" i="8" s="1"/>
  <c r="Y9" i="8"/>
  <c r="Y21" i="8" s="1"/>
  <c r="Z8" i="8"/>
  <c r="Y8" i="8"/>
  <c r="Z7" i="8"/>
  <c r="Y7" i="8"/>
  <c r="Z6" i="8"/>
  <c r="Y6" i="8"/>
  <c r="Z5" i="8"/>
  <c r="Y5" i="8"/>
  <c r="L40" i="5" l="1"/>
  <c r="K32" i="8"/>
  <c r="I33" i="8"/>
  <c r="M35" i="8"/>
  <c r="I39" i="5"/>
  <c r="Q39" i="5"/>
  <c r="E40" i="5"/>
  <c r="M40" i="5"/>
  <c r="U40" i="5"/>
  <c r="I41" i="5"/>
  <c r="Q41" i="5"/>
  <c r="T40" i="5"/>
  <c r="I31" i="8"/>
  <c r="L32" i="8"/>
  <c r="M33" i="8"/>
  <c r="H37" i="8"/>
  <c r="J39" i="5"/>
  <c r="R39" i="5"/>
  <c r="F40" i="5"/>
  <c r="N40" i="5"/>
  <c r="V40" i="5"/>
  <c r="J41" i="5"/>
  <c r="R41" i="5"/>
  <c r="Y22" i="8"/>
  <c r="M25" i="8" s="1"/>
  <c r="J31" i="8"/>
  <c r="O32" i="8"/>
  <c r="N33" i="8"/>
  <c r="U35" i="8"/>
  <c r="K39" i="5"/>
  <c r="S39" i="5"/>
  <c r="G40" i="5"/>
  <c r="O40" i="5"/>
  <c r="W40" i="5"/>
  <c r="K41" i="5"/>
  <c r="S41" i="5"/>
  <c r="P39" i="5"/>
  <c r="Z22" i="8"/>
  <c r="Q33" i="8"/>
  <c r="F36" i="8"/>
  <c r="P37" i="8"/>
  <c r="L39" i="5"/>
  <c r="T39" i="5"/>
  <c r="H40" i="5"/>
  <c r="P40" i="5"/>
  <c r="X40" i="5"/>
  <c r="L41" i="5"/>
  <c r="T41" i="5"/>
  <c r="X39" i="5"/>
  <c r="E39" i="5"/>
  <c r="Q31" i="8"/>
  <c r="T32" i="8"/>
  <c r="U33" i="8"/>
  <c r="G36" i="8"/>
  <c r="Q37" i="8"/>
  <c r="M39" i="5"/>
  <c r="U39" i="5"/>
  <c r="I40" i="5"/>
  <c r="Q40" i="5"/>
  <c r="E41" i="5"/>
  <c r="M41" i="5"/>
  <c r="U41" i="5"/>
  <c r="H39" i="5"/>
  <c r="R31" i="8"/>
  <c r="W32" i="8"/>
  <c r="V33" i="8"/>
  <c r="N36" i="8"/>
  <c r="X37" i="8"/>
  <c r="F39" i="5"/>
  <c r="N39" i="5"/>
  <c r="V39" i="5"/>
  <c r="J40" i="5"/>
  <c r="R40" i="5"/>
  <c r="F41" i="5"/>
  <c r="N41" i="5"/>
  <c r="V41" i="5"/>
  <c r="Z20" i="8"/>
  <c r="Y20" i="8"/>
  <c r="Y23" i="8" s="1"/>
  <c r="Y42" i="5" s="1"/>
  <c r="U31" i="8"/>
  <c r="E33" i="8"/>
  <c r="E35" i="8"/>
  <c r="O36" i="8"/>
  <c r="G39" i="5"/>
  <c r="O39" i="5"/>
  <c r="W39" i="5"/>
  <c r="K40" i="5"/>
  <c r="S40" i="5"/>
  <c r="G41" i="5"/>
  <c r="O41" i="5"/>
  <c r="W41" i="5"/>
  <c r="Y25" i="9"/>
  <c r="Z43" i="8"/>
  <c r="Z35" i="8"/>
  <c r="Z47" i="8"/>
  <c r="Z31" i="8"/>
  <c r="Y32" i="8"/>
  <c r="Y44" i="8"/>
  <c r="Y36" i="8"/>
  <c r="Y48" i="8"/>
  <c r="Z32" i="8"/>
  <c r="Z36" i="8"/>
  <c r="Z44" i="8"/>
  <c r="Z48" i="8"/>
  <c r="O25" i="8"/>
  <c r="Z49" i="8"/>
  <c r="Z45" i="8"/>
  <c r="Z33" i="8"/>
  <c r="Z37" i="8"/>
  <c r="S25" i="8"/>
  <c r="K31" i="8"/>
  <c r="S31" i="8"/>
  <c r="E32" i="8"/>
  <c r="M32" i="8"/>
  <c r="U32" i="8"/>
  <c r="G33" i="8"/>
  <c r="O33" i="8"/>
  <c r="W33" i="8"/>
  <c r="F35" i="8"/>
  <c r="N35" i="8"/>
  <c r="V35" i="8"/>
  <c r="H36" i="8"/>
  <c r="P36" i="8"/>
  <c r="X36" i="8"/>
  <c r="J37" i="8"/>
  <c r="R37" i="8"/>
  <c r="L31" i="8"/>
  <c r="T31" i="8"/>
  <c r="F32" i="8"/>
  <c r="N32" i="8"/>
  <c r="V32" i="8"/>
  <c r="H33" i="8"/>
  <c r="P33" i="8"/>
  <c r="X33" i="8"/>
  <c r="G35" i="8"/>
  <c r="O35" i="8"/>
  <c r="W35" i="8"/>
  <c r="I36" i="8"/>
  <c r="Q36" i="8"/>
  <c r="K37" i="8"/>
  <c r="S37" i="8"/>
  <c r="R36" i="8"/>
  <c r="X35" i="8"/>
  <c r="I35" i="8"/>
  <c r="Q35" i="8"/>
  <c r="K36" i="8"/>
  <c r="S36" i="8"/>
  <c r="E37" i="8"/>
  <c r="M37" i="8"/>
  <c r="U37" i="8"/>
  <c r="H35" i="8"/>
  <c r="J36" i="8"/>
  <c r="L37" i="8"/>
  <c r="T37" i="8"/>
  <c r="W31" i="8"/>
  <c r="P35" i="8"/>
  <c r="S35" i="8"/>
  <c r="E36" i="8"/>
  <c r="G37" i="8"/>
  <c r="O37" i="8"/>
  <c r="W37" i="8"/>
  <c r="W20" i="5"/>
  <c r="W39" i="10" s="1"/>
  <c r="Q25" i="8" l="1"/>
  <c r="U25" i="8"/>
  <c r="Y37" i="8"/>
  <c r="Y43" i="8"/>
  <c r="G25" i="8"/>
  <c r="W25" i="8"/>
  <c r="E25" i="8"/>
  <c r="Y45" i="8"/>
  <c r="I25" i="8"/>
  <c r="Y25" i="8" s="1"/>
  <c r="Y33" i="8"/>
  <c r="W43" i="10"/>
  <c r="W47" i="10"/>
  <c r="Y49" i="8"/>
  <c r="Y47" i="8"/>
  <c r="Y35" i="8"/>
  <c r="K25" i="8"/>
  <c r="Y31" i="8"/>
  <c r="Y34" i="8"/>
  <c r="Z42" i="5"/>
  <c r="R48" i="7"/>
  <c r="H47" i="7"/>
  <c r="Z42" i="7"/>
  <c r="X42" i="7"/>
  <c r="V42" i="7"/>
  <c r="T42" i="7"/>
  <c r="R42" i="7"/>
  <c r="P42" i="7"/>
  <c r="N42" i="7"/>
  <c r="L42" i="7"/>
  <c r="J42" i="7"/>
  <c r="H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P36" i="7"/>
  <c r="I36" i="7"/>
  <c r="F35" i="7"/>
  <c r="X33" i="7"/>
  <c r="U32" i="7"/>
  <c r="N32" i="7"/>
  <c r="K31" i="7"/>
  <c r="Z29" i="7"/>
  <c r="Y29" i="7"/>
  <c r="Z28" i="7"/>
  <c r="Y28" i="7"/>
  <c r="Z27" i="7"/>
  <c r="Y27" i="7"/>
  <c r="X22" i="7"/>
  <c r="W22" i="7"/>
  <c r="W33" i="7" s="1"/>
  <c r="V22" i="7"/>
  <c r="U22" i="7"/>
  <c r="T22" i="7"/>
  <c r="T49" i="7" s="1"/>
  <c r="S22" i="7"/>
  <c r="S49" i="7" s="1"/>
  <c r="R22" i="7"/>
  <c r="Q22" i="7"/>
  <c r="P22" i="7"/>
  <c r="O22" i="7"/>
  <c r="N22" i="7"/>
  <c r="M22" i="7"/>
  <c r="L22" i="7"/>
  <c r="L49" i="7" s="1"/>
  <c r="K22" i="7"/>
  <c r="K49" i="7" s="1"/>
  <c r="J22" i="7"/>
  <c r="I22" i="7"/>
  <c r="H22" i="7"/>
  <c r="G22" i="7"/>
  <c r="G33" i="7" s="1"/>
  <c r="F22" i="7"/>
  <c r="E22" i="7"/>
  <c r="X21" i="7"/>
  <c r="X36" i="7" s="1"/>
  <c r="W21" i="7"/>
  <c r="V21" i="7"/>
  <c r="V32" i="7" s="1"/>
  <c r="U21" i="7"/>
  <c r="T21" i="7"/>
  <c r="S21" i="7"/>
  <c r="R21" i="7"/>
  <c r="Q21" i="7"/>
  <c r="Q36" i="7" s="1"/>
  <c r="P21" i="7"/>
  <c r="O21" i="7"/>
  <c r="N21" i="7"/>
  <c r="M21" i="7"/>
  <c r="L21" i="7"/>
  <c r="K21" i="7"/>
  <c r="J21" i="7"/>
  <c r="J48" i="7" s="1"/>
  <c r="I21" i="7"/>
  <c r="I48" i="7" s="1"/>
  <c r="H21" i="7"/>
  <c r="G21" i="7"/>
  <c r="F21" i="7"/>
  <c r="E21" i="7"/>
  <c r="X20" i="7"/>
  <c r="W20" i="7"/>
  <c r="W35" i="7" s="1"/>
  <c r="V20" i="7"/>
  <c r="V35" i="7" s="1"/>
  <c r="U20" i="7"/>
  <c r="T20" i="7"/>
  <c r="T31" i="7" s="1"/>
  <c r="S20" i="7"/>
  <c r="S31" i="7" s="1"/>
  <c r="R20" i="7"/>
  <c r="Q20" i="7"/>
  <c r="P20" i="7"/>
  <c r="O20" i="7"/>
  <c r="O47" i="7" s="1"/>
  <c r="N20" i="7"/>
  <c r="N35" i="7" s="1"/>
  <c r="M20" i="7"/>
  <c r="L20" i="7"/>
  <c r="L31" i="7" s="1"/>
  <c r="K20" i="7"/>
  <c r="J20" i="7"/>
  <c r="I20" i="7"/>
  <c r="H20" i="7"/>
  <c r="G20" i="7"/>
  <c r="G35" i="7" s="1"/>
  <c r="F20" i="7"/>
  <c r="E20" i="7"/>
  <c r="Z19" i="7"/>
  <c r="Y19" i="7"/>
  <c r="Z18" i="7"/>
  <c r="Y18" i="7"/>
  <c r="Z17" i="7"/>
  <c r="Y17" i="7"/>
  <c r="Z16" i="7"/>
  <c r="Y16" i="7"/>
  <c r="Z15" i="7"/>
  <c r="Y15" i="7"/>
  <c r="Z14" i="7"/>
  <c r="Y14" i="7"/>
  <c r="Z13" i="7"/>
  <c r="Y13" i="7"/>
  <c r="Z12" i="7"/>
  <c r="Y12" i="7"/>
  <c r="Z11" i="7"/>
  <c r="Y11" i="7"/>
  <c r="Z10" i="7"/>
  <c r="Y10" i="7"/>
  <c r="Z9" i="7"/>
  <c r="Y9" i="7"/>
  <c r="Z8" i="7"/>
  <c r="Y8" i="7"/>
  <c r="Z7" i="7"/>
  <c r="Y7" i="7"/>
  <c r="Z6" i="7"/>
  <c r="Y6" i="7"/>
  <c r="Z5" i="7"/>
  <c r="Y5" i="7"/>
  <c r="K32" i="7" l="1"/>
  <c r="K40" i="8"/>
  <c r="H31" i="7"/>
  <c r="H39" i="8"/>
  <c r="P31" i="7"/>
  <c r="P39" i="8"/>
  <c r="X31" i="7"/>
  <c r="X39" i="8"/>
  <c r="L32" i="7"/>
  <c r="L40" i="8"/>
  <c r="T32" i="7"/>
  <c r="T40" i="8"/>
  <c r="H37" i="7"/>
  <c r="H41" i="8"/>
  <c r="P37" i="7"/>
  <c r="P41" i="8"/>
  <c r="X37" i="7"/>
  <c r="X41" i="8"/>
  <c r="O31" i="7"/>
  <c r="O39" i="8"/>
  <c r="Y20" i="7"/>
  <c r="Y21" i="7"/>
  <c r="I31" i="7"/>
  <c r="I39" i="8"/>
  <c r="Q31" i="7"/>
  <c r="Q39" i="8"/>
  <c r="E44" i="7"/>
  <c r="E40" i="8"/>
  <c r="M44" i="7"/>
  <c r="M40" i="8"/>
  <c r="U44" i="7"/>
  <c r="U40" i="8"/>
  <c r="I37" i="7"/>
  <c r="I41" i="8"/>
  <c r="Q37" i="7"/>
  <c r="Q41" i="8"/>
  <c r="P47" i="7"/>
  <c r="G23" i="7"/>
  <c r="G42" i="8" s="1"/>
  <c r="G39" i="8"/>
  <c r="O45" i="7"/>
  <c r="O41" i="8"/>
  <c r="Z20" i="7"/>
  <c r="Z21" i="7"/>
  <c r="J31" i="7"/>
  <c r="J39" i="8"/>
  <c r="R31" i="7"/>
  <c r="R39" i="8"/>
  <c r="F36" i="7"/>
  <c r="F40" i="8"/>
  <c r="N36" i="7"/>
  <c r="N40" i="8"/>
  <c r="V36" i="7"/>
  <c r="V40" i="8"/>
  <c r="J49" i="7"/>
  <c r="J41" i="8"/>
  <c r="R49" i="7"/>
  <c r="R41" i="8"/>
  <c r="H33" i="7"/>
  <c r="O35" i="7"/>
  <c r="J37" i="7"/>
  <c r="W47" i="7"/>
  <c r="S32" i="7"/>
  <c r="S40" i="8"/>
  <c r="Y22" i="7"/>
  <c r="Y37" i="7" s="1"/>
  <c r="K43" i="7"/>
  <c r="K39" i="8"/>
  <c r="S43" i="7"/>
  <c r="S39" i="8"/>
  <c r="G36" i="7"/>
  <c r="G40" i="8"/>
  <c r="O36" i="7"/>
  <c r="O40" i="8"/>
  <c r="W36" i="7"/>
  <c r="W40" i="8"/>
  <c r="K33" i="7"/>
  <c r="K41" i="8"/>
  <c r="S33" i="7"/>
  <c r="S41" i="8"/>
  <c r="E32" i="7"/>
  <c r="O33" i="7"/>
  <c r="K37" i="7"/>
  <c r="X47" i="7"/>
  <c r="G45" i="7"/>
  <c r="G41" i="8"/>
  <c r="Z22" i="7"/>
  <c r="L35" i="7"/>
  <c r="L39" i="8"/>
  <c r="T35" i="7"/>
  <c r="T39" i="8"/>
  <c r="H48" i="7"/>
  <c r="H40" i="8"/>
  <c r="P48" i="7"/>
  <c r="P40" i="8"/>
  <c r="X48" i="7"/>
  <c r="X40" i="8"/>
  <c r="L33" i="7"/>
  <c r="L41" i="8"/>
  <c r="T33" i="7"/>
  <c r="T41" i="8"/>
  <c r="F32" i="7"/>
  <c r="P33" i="7"/>
  <c r="R37" i="7"/>
  <c r="W23" i="7"/>
  <c r="W42" i="8" s="1"/>
  <c r="W39" i="8"/>
  <c r="E35" i="7"/>
  <c r="E39" i="8"/>
  <c r="M35" i="7"/>
  <c r="M39" i="8"/>
  <c r="U35" i="7"/>
  <c r="U39" i="8"/>
  <c r="I32" i="7"/>
  <c r="I40" i="8"/>
  <c r="Q32" i="7"/>
  <c r="Q40" i="8"/>
  <c r="E33" i="7"/>
  <c r="E41" i="8"/>
  <c r="M33" i="7"/>
  <c r="M41" i="8"/>
  <c r="U33" i="7"/>
  <c r="U41" i="8"/>
  <c r="M32" i="7"/>
  <c r="H36" i="7"/>
  <c r="S37" i="7"/>
  <c r="L43" i="7"/>
  <c r="T43" i="7"/>
  <c r="F44" i="7"/>
  <c r="N44" i="7"/>
  <c r="V44" i="7"/>
  <c r="H45" i="7"/>
  <c r="P45" i="7"/>
  <c r="X45" i="7"/>
  <c r="W45" i="7"/>
  <c r="W41" i="8"/>
  <c r="F47" i="7"/>
  <c r="F39" i="8"/>
  <c r="N47" i="7"/>
  <c r="N39" i="8"/>
  <c r="V47" i="7"/>
  <c r="V39" i="8"/>
  <c r="J32" i="7"/>
  <c r="J40" i="8"/>
  <c r="R32" i="7"/>
  <c r="R40" i="8"/>
  <c r="F33" i="7"/>
  <c r="F41" i="8"/>
  <c r="N33" i="7"/>
  <c r="N41" i="8"/>
  <c r="V33" i="7"/>
  <c r="V41" i="8"/>
  <c r="E43" i="7"/>
  <c r="M43" i="7"/>
  <c r="U43" i="7"/>
  <c r="G44" i="7"/>
  <c r="O44" i="7"/>
  <c r="W44" i="7"/>
  <c r="I45" i="7"/>
  <c r="Q45" i="7"/>
  <c r="G47" i="7"/>
  <c r="Q48" i="7"/>
  <c r="G34" i="7"/>
  <c r="Z49" i="7"/>
  <c r="Z37" i="7"/>
  <c r="Z33" i="7"/>
  <c r="Z45" i="7"/>
  <c r="Y31" i="7"/>
  <c r="Y43" i="7"/>
  <c r="Y35" i="7"/>
  <c r="Y47" i="7"/>
  <c r="Y48" i="7"/>
  <c r="Y32" i="7"/>
  <c r="Y36" i="7"/>
  <c r="Y44" i="7"/>
  <c r="W34" i="7"/>
  <c r="Z31" i="7"/>
  <c r="Z43" i="7"/>
  <c r="Z35" i="7"/>
  <c r="Z47" i="7"/>
  <c r="Z48" i="7"/>
  <c r="Z32" i="7"/>
  <c r="Z44" i="7"/>
  <c r="Z36" i="7"/>
  <c r="M23" i="7"/>
  <c r="M42" i="8" s="1"/>
  <c r="W25" i="7"/>
  <c r="E31" i="7"/>
  <c r="M31" i="7"/>
  <c r="U31" i="7"/>
  <c r="G32" i="7"/>
  <c r="O32" i="7"/>
  <c r="W32" i="7"/>
  <c r="I33" i="7"/>
  <c r="Q33" i="7"/>
  <c r="H35" i="7"/>
  <c r="P35" i="7"/>
  <c r="X35" i="7"/>
  <c r="J36" i="7"/>
  <c r="R36" i="7"/>
  <c r="L37" i="7"/>
  <c r="T37" i="7"/>
  <c r="F43" i="7"/>
  <c r="N43" i="7"/>
  <c r="V43" i="7"/>
  <c r="H44" i="7"/>
  <c r="P44" i="7"/>
  <c r="X44" i="7"/>
  <c r="J45" i="7"/>
  <c r="R45" i="7"/>
  <c r="I47" i="7"/>
  <c r="Q47" i="7"/>
  <c r="K48" i="7"/>
  <c r="S48" i="7"/>
  <c r="E49" i="7"/>
  <c r="M49" i="7"/>
  <c r="U49" i="7"/>
  <c r="O23" i="7"/>
  <c r="O42" i="8" s="1"/>
  <c r="I25" i="7"/>
  <c r="F31" i="7"/>
  <c r="N31" i="7"/>
  <c r="V31" i="7"/>
  <c r="H32" i="7"/>
  <c r="P32" i="7"/>
  <c r="X32" i="7"/>
  <c r="J33" i="7"/>
  <c r="R33" i="7"/>
  <c r="I35" i="7"/>
  <c r="Q35" i="7"/>
  <c r="K36" i="7"/>
  <c r="S36" i="7"/>
  <c r="E37" i="7"/>
  <c r="M37" i="7"/>
  <c r="U37" i="7"/>
  <c r="G43" i="7"/>
  <c r="O43" i="7"/>
  <c r="W43" i="7"/>
  <c r="I44" i="7"/>
  <c r="Q44" i="7"/>
  <c r="K45" i="7"/>
  <c r="S45" i="7"/>
  <c r="J47" i="7"/>
  <c r="R47" i="7"/>
  <c r="L48" i="7"/>
  <c r="T48" i="7"/>
  <c r="F49" i="7"/>
  <c r="N49" i="7"/>
  <c r="V49" i="7"/>
  <c r="I23" i="7"/>
  <c r="I42" i="8" s="1"/>
  <c r="Q23" i="7"/>
  <c r="Q42" i="8" s="1"/>
  <c r="G31" i="7"/>
  <c r="W31" i="7"/>
  <c r="J35" i="7"/>
  <c r="R35" i="7"/>
  <c r="L36" i="7"/>
  <c r="T36" i="7"/>
  <c r="F37" i="7"/>
  <c r="N37" i="7"/>
  <c r="V37" i="7"/>
  <c r="H43" i="7"/>
  <c r="P43" i="7"/>
  <c r="X43" i="7"/>
  <c r="J44" i="7"/>
  <c r="R44" i="7"/>
  <c r="L45" i="7"/>
  <c r="T45" i="7"/>
  <c r="K47" i="7"/>
  <c r="S47" i="7"/>
  <c r="E48" i="7"/>
  <c r="M48" i="7"/>
  <c r="U48" i="7"/>
  <c r="G49" i="7"/>
  <c r="O49" i="7"/>
  <c r="W49" i="7"/>
  <c r="S23" i="7"/>
  <c r="S42" i="8" s="1"/>
  <c r="K35" i="7"/>
  <c r="S35" i="7"/>
  <c r="E36" i="7"/>
  <c r="M36" i="7"/>
  <c r="U36" i="7"/>
  <c r="G37" i="7"/>
  <c r="O37" i="7"/>
  <c r="W37" i="7"/>
  <c r="I43" i="7"/>
  <c r="Q43" i="7"/>
  <c r="K44" i="7"/>
  <c r="S44" i="7"/>
  <c r="E45" i="7"/>
  <c r="M45" i="7"/>
  <c r="U45" i="7"/>
  <c r="L47" i="7"/>
  <c r="T47" i="7"/>
  <c r="F48" i="7"/>
  <c r="N48" i="7"/>
  <c r="V48" i="7"/>
  <c r="H49" i="7"/>
  <c r="P49" i="7"/>
  <c r="X49" i="7"/>
  <c r="K23" i="7"/>
  <c r="K42" i="8" s="1"/>
  <c r="E23" i="7"/>
  <c r="E42" i="8" s="1"/>
  <c r="U23" i="7"/>
  <c r="U42" i="8" s="1"/>
  <c r="J43" i="7"/>
  <c r="R43" i="7"/>
  <c r="L44" i="7"/>
  <c r="T44" i="7"/>
  <c r="F45" i="7"/>
  <c r="N45" i="7"/>
  <c r="V45" i="7"/>
  <c r="E47" i="7"/>
  <c r="M47" i="7"/>
  <c r="U47" i="7"/>
  <c r="G48" i="7"/>
  <c r="O48" i="7"/>
  <c r="W48" i="7"/>
  <c r="I49" i="7"/>
  <c r="Q49" i="7"/>
  <c r="Z10" i="5"/>
  <c r="Y10" i="5"/>
  <c r="Z9" i="5"/>
  <c r="Y9" i="5"/>
  <c r="Z8" i="5"/>
  <c r="Y8" i="5"/>
  <c r="Z7" i="5"/>
  <c r="Y7" i="5"/>
  <c r="Z6" i="5"/>
  <c r="Y6" i="5"/>
  <c r="Z5" i="5"/>
  <c r="Y5" i="5"/>
  <c r="W43" i="8" l="1"/>
  <c r="W47" i="8"/>
  <c r="O44" i="8"/>
  <c r="O48" i="8"/>
  <c r="O25" i="7"/>
  <c r="F47" i="8"/>
  <c r="F43" i="8"/>
  <c r="X44" i="8"/>
  <c r="X48" i="8"/>
  <c r="J45" i="8"/>
  <c r="J49" i="8"/>
  <c r="M49" i="8"/>
  <c r="M45" i="8"/>
  <c r="M23" i="8"/>
  <c r="U47" i="8"/>
  <c r="U43" i="8"/>
  <c r="S45" i="8"/>
  <c r="S49" i="8"/>
  <c r="S23" i="8"/>
  <c r="G48" i="8"/>
  <c r="G44" i="8"/>
  <c r="M48" i="8"/>
  <c r="M44" i="8"/>
  <c r="H49" i="8"/>
  <c r="H45" i="8"/>
  <c r="P47" i="8"/>
  <c r="P43" i="8"/>
  <c r="I44" i="8"/>
  <c r="I48" i="8"/>
  <c r="I47" i="8"/>
  <c r="I43" i="8"/>
  <c r="Q25" i="7"/>
  <c r="R43" i="8"/>
  <c r="R47" i="8"/>
  <c r="Y33" i="7"/>
  <c r="V45" i="8"/>
  <c r="V49" i="8"/>
  <c r="J44" i="8"/>
  <c r="J48" i="8"/>
  <c r="W23" i="8"/>
  <c r="W49" i="8"/>
  <c r="W45" i="8"/>
  <c r="P48" i="8"/>
  <c r="P44" i="8"/>
  <c r="V48" i="8"/>
  <c r="V44" i="8"/>
  <c r="J43" i="8"/>
  <c r="J47" i="8"/>
  <c r="M25" i="7"/>
  <c r="S25" i="7"/>
  <c r="Y25" i="7" s="1"/>
  <c r="E23" i="8"/>
  <c r="E49" i="8"/>
  <c r="E45" i="8"/>
  <c r="M43" i="8"/>
  <c r="M47" i="8"/>
  <c r="G49" i="8"/>
  <c r="G45" i="8"/>
  <c r="G23" i="8"/>
  <c r="K45" i="8"/>
  <c r="K23" i="8"/>
  <c r="K49" i="8"/>
  <c r="S43" i="8"/>
  <c r="S47" i="8"/>
  <c r="Q45" i="8"/>
  <c r="Q49" i="8"/>
  <c r="Q23" i="8"/>
  <c r="E48" i="8"/>
  <c r="E44" i="8"/>
  <c r="O47" i="8"/>
  <c r="O43" i="8"/>
  <c r="T44" i="8"/>
  <c r="T48" i="8"/>
  <c r="H47" i="8"/>
  <c r="H43" i="8"/>
  <c r="U23" i="8"/>
  <c r="U45" i="8"/>
  <c r="U49" i="8"/>
  <c r="P49" i="8"/>
  <c r="P45" i="8"/>
  <c r="U25" i="7"/>
  <c r="G47" i="8"/>
  <c r="G43" i="8"/>
  <c r="Y49" i="7"/>
  <c r="N45" i="8"/>
  <c r="N49" i="8"/>
  <c r="V47" i="8"/>
  <c r="V43" i="8"/>
  <c r="T45" i="8"/>
  <c r="T49" i="8"/>
  <c r="H48" i="8"/>
  <c r="H44" i="8"/>
  <c r="N48" i="8"/>
  <c r="N44" i="8"/>
  <c r="X47" i="8"/>
  <c r="X43" i="8"/>
  <c r="R44" i="8"/>
  <c r="R48" i="8"/>
  <c r="S44" i="8"/>
  <c r="S48" i="8"/>
  <c r="E25" i="7"/>
  <c r="Y45" i="7"/>
  <c r="Y23" i="7"/>
  <c r="Y42" i="8" s="1"/>
  <c r="Y46" i="8" s="1"/>
  <c r="Q44" i="8"/>
  <c r="Q48" i="8"/>
  <c r="E43" i="8"/>
  <c r="E47" i="8"/>
  <c r="W48" i="8"/>
  <c r="W44" i="8"/>
  <c r="K43" i="8"/>
  <c r="K47" i="8"/>
  <c r="I23" i="8"/>
  <c r="I49" i="8"/>
  <c r="I45" i="8"/>
  <c r="Q43" i="8"/>
  <c r="Q47" i="8"/>
  <c r="X45" i="8"/>
  <c r="X49" i="8"/>
  <c r="L44" i="8"/>
  <c r="L48" i="8"/>
  <c r="K44" i="8"/>
  <c r="K48" i="8"/>
  <c r="U48" i="8"/>
  <c r="U44" i="8"/>
  <c r="G25" i="7"/>
  <c r="L43" i="8"/>
  <c r="L47" i="8"/>
  <c r="K25" i="7"/>
  <c r="F45" i="8"/>
  <c r="F49" i="8"/>
  <c r="N47" i="8"/>
  <c r="N43" i="8"/>
  <c r="L49" i="8"/>
  <c r="L45" i="8"/>
  <c r="T43" i="8"/>
  <c r="T47" i="8"/>
  <c r="R49" i="8"/>
  <c r="R45" i="8"/>
  <c r="F44" i="8"/>
  <c r="F48" i="8"/>
  <c r="O49" i="8"/>
  <c r="O45" i="8"/>
  <c r="O23" i="8"/>
  <c r="U34" i="7"/>
  <c r="M34" i="7"/>
  <c r="K34" i="7"/>
  <c r="I34" i="7"/>
  <c r="S34" i="7"/>
  <c r="Y34" i="7"/>
  <c r="O34" i="7"/>
  <c r="E34" i="7"/>
  <c r="Q34" i="7"/>
  <c r="F20" i="5"/>
  <c r="F39" i="10" s="1"/>
  <c r="Z19" i="5"/>
  <c r="Y19" i="5"/>
  <c r="Z18" i="5"/>
  <c r="Y18" i="5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X22" i="5"/>
  <c r="X41" i="10" s="1"/>
  <c r="W22" i="5"/>
  <c r="W41" i="10" s="1"/>
  <c r="V22" i="5"/>
  <c r="V41" i="10" s="1"/>
  <c r="U22" i="5"/>
  <c r="U41" i="10" s="1"/>
  <c r="T22" i="5"/>
  <c r="S22" i="5"/>
  <c r="S41" i="10" s="1"/>
  <c r="R22" i="5"/>
  <c r="R41" i="10" s="1"/>
  <c r="Q22" i="5"/>
  <c r="Q41" i="10" s="1"/>
  <c r="P22" i="5"/>
  <c r="P41" i="10" s="1"/>
  <c r="O22" i="5"/>
  <c r="O41" i="10" s="1"/>
  <c r="N22" i="5"/>
  <c r="N41" i="10" s="1"/>
  <c r="M22" i="5"/>
  <c r="M41" i="10" s="1"/>
  <c r="L22" i="5"/>
  <c r="K22" i="5"/>
  <c r="K41" i="10" s="1"/>
  <c r="J22" i="5"/>
  <c r="I22" i="5"/>
  <c r="I41" i="10" s="1"/>
  <c r="H22" i="5"/>
  <c r="H41" i="10" s="1"/>
  <c r="G22" i="5"/>
  <c r="G41" i="10" s="1"/>
  <c r="F22" i="5"/>
  <c r="F41" i="10" s="1"/>
  <c r="E22" i="5"/>
  <c r="E41" i="10" s="1"/>
  <c r="X21" i="5"/>
  <c r="X40" i="10" s="1"/>
  <c r="W21" i="5"/>
  <c r="W40" i="10" s="1"/>
  <c r="V21" i="5"/>
  <c r="V40" i="10" s="1"/>
  <c r="U21" i="5"/>
  <c r="U40" i="10" s="1"/>
  <c r="T21" i="5"/>
  <c r="T40" i="10" s="1"/>
  <c r="S21" i="5"/>
  <c r="S40" i="10" s="1"/>
  <c r="R21" i="5"/>
  <c r="R40" i="10" s="1"/>
  <c r="Q21" i="5"/>
  <c r="Q40" i="10" s="1"/>
  <c r="P21" i="5"/>
  <c r="P40" i="10" s="1"/>
  <c r="O21" i="5"/>
  <c r="O40" i="10" s="1"/>
  <c r="N21" i="5"/>
  <c r="N40" i="10" s="1"/>
  <c r="M21" i="5"/>
  <c r="M40" i="10" s="1"/>
  <c r="L21" i="5"/>
  <c r="L40" i="10" s="1"/>
  <c r="K21" i="5"/>
  <c r="K40" i="10" s="1"/>
  <c r="J21" i="5"/>
  <c r="J40" i="10" s="1"/>
  <c r="I21" i="5"/>
  <c r="I40" i="10" s="1"/>
  <c r="H21" i="5"/>
  <c r="H40" i="10" s="1"/>
  <c r="G21" i="5"/>
  <c r="G40" i="10" s="1"/>
  <c r="F21" i="5"/>
  <c r="F40" i="10" s="1"/>
  <c r="E21" i="5"/>
  <c r="E40" i="10" s="1"/>
  <c r="X20" i="5"/>
  <c r="X39" i="10" s="1"/>
  <c r="V20" i="5"/>
  <c r="V39" i="10" s="1"/>
  <c r="U20" i="5"/>
  <c r="U39" i="10" s="1"/>
  <c r="T20" i="5"/>
  <c r="T39" i="10" s="1"/>
  <c r="S20" i="5"/>
  <c r="S39" i="10" s="1"/>
  <c r="R20" i="5"/>
  <c r="R39" i="10" s="1"/>
  <c r="Q20" i="5"/>
  <c r="Q39" i="10" s="1"/>
  <c r="P20" i="5"/>
  <c r="P39" i="10" s="1"/>
  <c r="O20" i="5"/>
  <c r="O39" i="10" s="1"/>
  <c r="N20" i="5"/>
  <c r="N39" i="10" s="1"/>
  <c r="M20" i="5"/>
  <c r="M39" i="10" s="1"/>
  <c r="L20" i="5"/>
  <c r="L39" i="10" s="1"/>
  <c r="K20" i="5"/>
  <c r="K39" i="10" s="1"/>
  <c r="J20" i="5"/>
  <c r="J39" i="10" s="1"/>
  <c r="I20" i="5"/>
  <c r="I39" i="10" s="1"/>
  <c r="H20" i="5"/>
  <c r="H39" i="10" s="1"/>
  <c r="G20" i="5"/>
  <c r="G39" i="10" s="1"/>
  <c r="E20" i="5"/>
  <c r="E39" i="10" s="1"/>
  <c r="O48" i="10" l="1"/>
  <c r="O44" i="10"/>
  <c r="F47" i="10"/>
  <c r="F43" i="10"/>
  <c r="Q42" i="5"/>
  <c r="Q46" i="8"/>
  <c r="Q34" i="8"/>
  <c r="K43" i="10"/>
  <c r="K47" i="10"/>
  <c r="K24" i="5"/>
  <c r="L41" i="10"/>
  <c r="L43" i="10"/>
  <c r="L47" i="10"/>
  <c r="T43" i="10"/>
  <c r="T47" i="10"/>
  <c r="I48" i="10"/>
  <c r="I44" i="10"/>
  <c r="Q44" i="10"/>
  <c r="Q48" i="10"/>
  <c r="E49" i="10"/>
  <c r="E45" i="10"/>
  <c r="E23" i="10"/>
  <c r="M49" i="10"/>
  <c r="M45" i="10"/>
  <c r="M23" i="10"/>
  <c r="U49" i="10"/>
  <c r="U23" i="10"/>
  <c r="U45" i="10"/>
  <c r="W42" i="5"/>
  <c r="W34" i="8"/>
  <c r="W46" i="8"/>
  <c r="J43" i="10"/>
  <c r="J47" i="10"/>
  <c r="X48" i="10"/>
  <c r="X44" i="10"/>
  <c r="M43" i="10"/>
  <c r="M47" i="10"/>
  <c r="U47" i="10"/>
  <c r="U43" i="10"/>
  <c r="J48" i="10"/>
  <c r="J44" i="10"/>
  <c r="R48" i="10"/>
  <c r="R44" i="10"/>
  <c r="F49" i="10"/>
  <c r="F45" i="10"/>
  <c r="N49" i="10"/>
  <c r="N45" i="10"/>
  <c r="V49" i="10"/>
  <c r="V45" i="10"/>
  <c r="I42" i="5"/>
  <c r="I46" i="8"/>
  <c r="I34" i="8"/>
  <c r="W44" i="10"/>
  <c r="W48" i="10"/>
  <c r="P44" i="10"/>
  <c r="P48" i="10"/>
  <c r="S24" i="5"/>
  <c r="T41" i="10"/>
  <c r="E43" i="10"/>
  <c r="E47" i="10"/>
  <c r="S48" i="10"/>
  <c r="S44" i="10"/>
  <c r="O42" i="5"/>
  <c r="O34" i="8"/>
  <c r="O46" i="8"/>
  <c r="M42" i="5"/>
  <c r="M46" i="8"/>
  <c r="M34" i="8"/>
  <c r="R47" i="10"/>
  <c r="R43" i="10"/>
  <c r="S49" i="10"/>
  <c r="S23" i="10"/>
  <c r="S45" i="10"/>
  <c r="H44" i="10"/>
  <c r="H48" i="10"/>
  <c r="V47" i="10"/>
  <c r="V43" i="10"/>
  <c r="W23" i="10"/>
  <c r="W49" i="10"/>
  <c r="W45" i="10"/>
  <c r="G47" i="10"/>
  <c r="G43" i="10"/>
  <c r="O47" i="10"/>
  <c r="O43" i="10"/>
  <c r="X47" i="10"/>
  <c r="X43" i="10"/>
  <c r="L48" i="10"/>
  <c r="L44" i="10"/>
  <c r="T48" i="10"/>
  <c r="T44" i="10"/>
  <c r="H45" i="10"/>
  <c r="H49" i="10"/>
  <c r="P45" i="10"/>
  <c r="P49" i="10"/>
  <c r="X45" i="10"/>
  <c r="X49" i="10"/>
  <c r="G44" i="10"/>
  <c r="G48" i="10"/>
  <c r="S43" i="10"/>
  <c r="S47" i="10"/>
  <c r="K44" i="10"/>
  <c r="K48" i="10"/>
  <c r="O23" i="10"/>
  <c r="O45" i="10"/>
  <c r="O49" i="10"/>
  <c r="H47" i="10"/>
  <c r="H43" i="10"/>
  <c r="P47" i="10"/>
  <c r="P43" i="10"/>
  <c r="E44" i="10"/>
  <c r="E48" i="10"/>
  <c r="M44" i="10"/>
  <c r="M48" i="10"/>
  <c r="U44" i="10"/>
  <c r="U48" i="10"/>
  <c r="I45" i="10"/>
  <c r="I49" i="10"/>
  <c r="I23" i="10"/>
  <c r="Q45" i="10"/>
  <c r="Q49" i="10"/>
  <c r="Q23" i="10"/>
  <c r="K42" i="5"/>
  <c r="K34" i="8"/>
  <c r="K46" i="8"/>
  <c r="K49" i="10"/>
  <c r="K45" i="10"/>
  <c r="K23" i="10"/>
  <c r="G42" i="5"/>
  <c r="G46" i="8"/>
  <c r="G34" i="8"/>
  <c r="N47" i="10"/>
  <c r="N43" i="10"/>
  <c r="G23" i="10"/>
  <c r="G45" i="10"/>
  <c r="G49" i="10"/>
  <c r="I43" i="10"/>
  <c r="I47" i="10"/>
  <c r="Q43" i="10"/>
  <c r="Q47" i="10"/>
  <c r="F48" i="10"/>
  <c r="F44" i="10"/>
  <c r="N48" i="10"/>
  <c r="N44" i="10"/>
  <c r="V44" i="10"/>
  <c r="V48" i="10"/>
  <c r="I24" i="5"/>
  <c r="J41" i="10"/>
  <c r="R49" i="10"/>
  <c r="R45" i="10"/>
  <c r="U34" i="8"/>
  <c r="U42" i="5"/>
  <c r="U46" i="8"/>
  <c r="E34" i="8"/>
  <c r="E42" i="5"/>
  <c r="E46" i="8"/>
  <c r="S42" i="5"/>
  <c r="S34" i="8"/>
  <c r="S46" i="8"/>
  <c r="G24" i="5"/>
  <c r="O24" i="5"/>
  <c r="W24" i="5"/>
  <c r="Q24" i="5"/>
  <c r="E24" i="5"/>
  <c r="M24" i="5"/>
  <c r="U24" i="5"/>
  <c r="Y20" i="5"/>
  <c r="Y22" i="5"/>
  <c r="Y21" i="5"/>
  <c r="Z20" i="5"/>
  <c r="Z22" i="5"/>
  <c r="Z21" i="5"/>
  <c r="Z29" i="5"/>
  <c r="Y29" i="5"/>
  <c r="Z28" i="5"/>
  <c r="Y28" i="5"/>
  <c r="Z27" i="5"/>
  <c r="Y27" i="5"/>
  <c r="Z41" i="5"/>
  <c r="Y41" i="5"/>
  <c r="Z40" i="5"/>
  <c r="Y40" i="5"/>
  <c r="Z39" i="5"/>
  <c r="Y39" i="5"/>
  <c r="S49" i="6"/>
  <c r="K49" i="6"/>
  <c r="G47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Z41" i="6"/>
  <c r="Z49" i="6" s="1"/>
  <c r="Y41" i="6"/>
  <c r="Y49" i="6" s="1"/>
  <c r="X41" i="6"/>
  <c r="X49" i="6" s="1"/>
  <c r="W41" i="6"/>
  <c r="W45" i="6" s="1"/>
  <c r="V41" i="6"/>
  <c r="V45" i="6" s="1"/>
  <c r="U41" i="6"/>
  <c r="U45" i="6" s="1"/>
  <c r="T41" i="6"/>
  <c r="T45" i="6" s="1"/>
  <c r="S41" i="6"/>
  <c r="S45" i="6" s="1"/>
  <c r="R41" i="6"/>
  <c r="R49" i="6" s="1"/>
  <c r="Q41" i="6"/>
  <c r="Q49" i="6" s="1"/>
  <c r="P41" i="6"/>
  <c r="P49" i="6" s="1"/>
  <c r="O41" i="6"/>
  <c r="O45" i="6" s="1"/>
  <c r="N41" i="6"/>
  <c r="N45" i="6" s="1"/>
  <c r="M41" i="6"/>
  <c r="M45" i="6" s="1"/>
  <c r="L41" i="6"/>
  <c r="L45" i="6" s="1"/>
  <c r="K41" i="6"/>
  <c r="K45" i="6" s="1"/>
  <c r="J41" i="6"/>
  <c r="J49" i="6" s="1"/>
  <c r="I41" i="6"/>
  <c r="I49" i="6" s="1"/>
  <c r="H41" i="6"/>
  <c r="H49" i="6" s="1"/>
  <c r="G41" i="6"/>
  <c r="G45" i="6" s="1"/>
  <c r="F41" i="6"/>
  <c r="F45" i="6" s="1"/>
  <c r="E41" i="6"/>
  <c r="E45" i="6" s="1"/>
  <c r="Z40" i="6"/>
  <c r="Z44" i="6" s="1"/>
  <c r="Y40" i="6"/>
  <c r="Y44" i="6" s="1"/>
  <c r="X40" i="6"/>
  <c r="X48" i="6" s="1"/>
  <c r="W40" i="6"/>
  <c r="W48" i="6" s="1"/>
  <c r="V40" i="6"/>
  <c r="V48" i="6" s="1"/>
  <c r="U40" i="6"/>
  <c r="U44" i="6" s="1"/>
  <c r="T40" i="6"/>
  <c r="T44" i="6" s="1"/>
  <c r="S40" i="6"/>
  <c r="S44" i="6" s="1"/>
  <c r="R40" i="6"/>
  <c r="R44" i="6" s="1"/>
  <c r="Q40" i="6"/>
  <c r="Q44" i="6" s="1"/>
  <c r="P40" i="6"/>
  <c r="P48" i="6" s="1"/>
  <c r="O40" i="6"/>
  <c r="O48" i="6" s="1"/>
  <c r="N40" i="6"/>
  <c r="N48" i="6" s="1"/>
  <c r="M40" i="6"/>
  <c r="M44" i="6" s="1"/>
  <c r="L40" i="6"/>
  <c r="L44" i="6" s="1"/>
  <c r="K40" i="6"/>
  <c r="K44" i="6" s="1"/>
  <c r="J40" i="6"/>
  <c r="J44" i="6" s="1"/>
  <c r="I40" i="6"/>
  <c r="I44" i="6" s="1"/>
  <c r="H40" i="6"/>
  <c r="H48" i="6" s="1"/>
  <c r="G40" i="6"/>
  <c r="G48" i="6" s="1"/>
  <c r="F40" i="6"/>
  <c r="F48" i="6" s="1"/>
  <c r="E40" i="6"/>
  <c r="E44" i="6" s="1"/>
  <c r="Z39" i="6"/>
  <c r="Z43" i="6" s="1"/>
  <c r="Y39" i="6"/>
  <c r="Y43" i="6" s="1"/>
  <c r="X39" i="6"/>
  <c r="X43" i="6" s="1"/>
  <c r="W39" i="6"/>
  <c r="W43" i="6" s="1"/>
  <c r="V39" i="6"/>
  <c r="V47" i="6" s="1"/>
  <c r="U39" i="6"/>
  <c r="U47" i="6" s="1"/>
  <c r="T39" i="6"/>
  <c r="T47" i="6" s="1"/>
  <c r="S39" i="6"/>
  <c r="S43" i="6" s="1"/>
  <c r="R39" i="6"/>
  <c r="R43" i="6" s="1"/>
  <c r="Q39" i="6"/>
  <c r="Q43" i="6" s="1"/>
  <c r="P39" i="6"/>
  <c r="P43" i="6" s="1"/>
  <c r="O39" i="6"/>
  <c r="O43" i="6" s="1"/>
  <c r="N39" i="6"/>
  <c r="N47" i="6" s="1"/>
  <c r="M39" i="6"/>
  <c r="M47" i="6" s="1"/>
  <c r="L39" i="6"/>
  <c r="L47" i="6" s="1"/>
  <c r="K39" i="6"/>
  <c r="K43" i="6" s="1"/>
  <c r="J39" i="6"/>
  <c r="J43" i="6" s="1"/>
  <c r="I39" i="6"/>
  <c r="I43" i="6" s="1"/>
  <c r="H39" i="6"/>
  <c r="H43" i="6" s="1"/>
  <c r="G39" i="6"/>
  <c r="G43" i="6" s="1"/>
  <c r="F39" i="6"/>
  <c r="F47" i="6" s="1"/>
  <c r="E39" i="6"/>
  <c r="E47" i="6" s="1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W25" i="6"/>
  <c r="U25" i="6"/>
  <c r="S25" i="6"/>
  <c r="Q25" i="6"/>
  <c r="O25" i="6"/>
  <c r="M25" i="6"/>
  <c r="K25" i="6"/>
  <c r="I25" i="6"/>
  <c r="G25" i="6"/>
  <c r="E25" i="6"/>
  <c r="U23" i="6"/>
  <c r="S23" i="6"/>
  <c r="M23" i="6"/>
  <c r="K23" i="6"/>
  <c r="E23" i="6"/>
  <c r="U46" i="6" l="1"/>
  <c r="U42" i="7"/>
  <c r="U46" i="7" s="1"/>
  <c r="S46" i="9"/>
  <c r="S34" i="10"/>
  <c r="I23" i="6"/>
  <c r="Y23" i="6"/>
  <c r="O47" i="6"/>
  <c r="Y39" i="10"/>
  <c r="Y39" i="9"/>
  <c r="K46" i="9"/>
  <c r="K34" i="10"/>
  <c r="O46" i="9"/>
  <c r="O34" i="10"/>
  <c r="W23" i="6"/>
  <c r="K46" i="6"/>
  <c r="K42" i="7"/>
  <c r="K46" i="7" s="1"/>
  <c r="W47" i="6"/>
  <c r="I46" i="9"/>
  <c r="I34" i="10"/>
  <c r="W46" i="9"/>
  <c r="W34" i="10"/>
  <c r="E46" i="9"/>
  <c r="E34" i="10"/>
  <c r="S46" i="6"/>
  <c r="S42" i="7"/>
  <c r="S46" i="7" s="1"/>
  <c r="M46" i="6"/>
  <c r="M42" i="7"/>
  <c r="M46" i="7" s="1"/>
  <c r="I48" i="6"/>
  <c r="G46" i="9"/>
  <c r="G34" i="10"/>
  <c r="E46" i="6"/>
  <c r="E42" i="7"/>
  <c r="E46" i="7" s="1"/>
  <c r="G23" i="6"/>
  <c r="Y41" i="10"/>
  <c r="Y41" i="9"/>
  <c r="Y25" i="6"/>
  <c r="O23" i="6"/>
  <c r="Q48" i="6"/>
  <c r="Z40" i="10"/>
  <c r="Z40" i="9"/>
  <c r="Y40" i="10"/>
  <c r="Y40" i="9"/>
  <c r="Q23" i="6"/>
  <c r="Y48" i="6"/>
  <c r="Z41" i="10"/>
  <c r="Z41" i="9"/>
  <c r="J45" i="10"/>
  <c r="J49" i="10"/>
  <c r="U46" i="9"/>
  <c r="U34" i="10"/>
  <c r="L45" i="10"/>
  <c r="L49" i="10"/>
  <c r="Z39" i="10"/>
  <c r="Z39" i="9"/>
  <c r="T49" i="10"/>
  <c r="T45" i="10"/>
  <c r="Q46" i="9"/>
  <c r="Q34" i="10"/>
  <c r="M46" i="9"/>
  <c r="M34" i="10"/>
  <c r="Y24" i="5"/>
  <c r="L43" i="6"/>
  <c r="T43" i="6"/>
  <c r="F44" i="6"/>
  <c r="N44" i="6"/>
  <c r="V44" i="6"/>
  <c r="H45" i="6"/>
  <c r="P45" i="6"/>
  <c r="X45" i="6"/>
  <c r="E43" i="6"/>
  <c r="M43" i="6"/>
  <c r="U43" i="6"/>
  <c r="G44" i="6"/>
  <c r="O44" i="6"/>
  <c r="W44" i="6"/>
  <c r="I45" i="6"/>
  <c r="Q45" i="6"/>
  <c r="Y45" i="6"/>
  <c r="H47" i="6"/>
  <c r="P47" i="6"/>
  <c r="X47" i="6"/>
  <c r="J48" i="6"/>
  <c r="R48" i="6"/>
  <c r="Z48" i="6"/>
  <c r="L49" i="6"/>
  <c r="T49" i="6"/>
  <c r="F43" i="6"/>
  <c r="N43" i="6"/>
  <c r="V43" i="6"/>
  <c r="H44" i="6"/>
  <c r="P44" i="6"/>
  <c r="X44" i="6"/>
  <c r="J45" i="6"/>
  <c r="R45" i="6"/>
  <c r="Z45" i="6"/>
  <c r="I47" i="6"/>
  <c r="Q47" i="6"/>
  <c r="Y47" i="6"/>
  <c r="K48" i="6"/>
  <c r="S48" i="6"/>
  <c r="E49" i="6"/>
  <c r="M49" i="6"/>
  <c r="U49" i="6"/>
  <c r="J47" i="6"/>
  <c r="R47" i="6"/>
  <c r="Z47" i="6"/>
  <c r="L48" i="6"/>
  <c r="T48" i="6"/>
  <c r="F49" i="6"/>
  <c r="N49" i="6"/>
  <c r="V49" i="6"/>
  <c r="K47" i="6"/>
  <c r="S47" i="6"/>
  <c r="E48" i="6"/>
  <c r="M48" i="6"/>
  <c r="U48" i="6"/>
  <c r="G49" i="6"/>
  <c r="O49" i="6"/>
  <c r="W49" i="6"/>
  <c r="I25" i="5"/>
  <c r="G25" i="5"/>
  <c r="W25" i="5"/>
  <c r="U25" i="5"/>
  <c r="S25" i="5"/>
  <c r="Q25" i="5"/>
  <c r="O25" i="5"/>
  <c r="M25" i="5"/>
  <c r="K25" i="5"/>
  <c r="E25" i="5"/>
  <c r="Y23" i="5"/>
  <c r="W23" i="5"/>
  <c r="U23" i="5"/>
  <c r="S23" i="5"/>
  <c r="Q23" i="5"/>
  <c r="O23" i="5"/>
  <c r="M23" i="5"/>
  <c r="K23" i="5"/>
  <c r="I23" i="5"/>
  <c r="G23" i="5"/>
  <c r="E23" i="5"/>
  <c r="Y44" i="10" l="1"/>
  <c r="Y48" i="10"/>
  <c r="Y46" i="6"/>
  <c r="Y42" i="7"/>
  <c r="Y46" i="7" s="1"/>
  <c r="E34" i="5"/>
  <c r="E42" i="10"/>
  <c r="E46" i="10" s="1"/>
  <c r="U34" i="5"/>
  <c r="U42" i="10"/>
  <c r="U46" i="10" s="1"/>
  <c r="Z47" i="9"/>
  <c r="Z43" i="9"/>
  <c r="Z48" i="10"/>
  <c r="Z44" i="10"/>
  <c r="I46" i="6"/>
  <c r="I42" i="7"/>
  <c r="I46" i="7" s="1"/>
  <c r="G34" i="5"/>
  <c r="G42" i="10"/>
  <c r="G46" i="10" s="1"/>
  <c r="W34" i="5"/>
  <c r="W42" i="10"/>
  <c r="W46" i="10" s="1"/>
  <c r="Z43" i="10"/>
  <c r="Z47" i="10"/>
  <c r="Z45" i="9"/>
  <c r="Z49" i="9"/>
  <c r="G46" i="6"/>
  <c r="G42" i="7"/>
  <c r="G46" i="7" s="1"/>
  <c r="S34" i="5"/>
  <c r="S42" i="10"/>
  <c r="S46" i="10" s="1"/>
  <c r="I34" i="5"/>
  <c r="I42" i="10"/>
  <c r="I46" i="10" s="1"/>
  <c r="Y34" i="5"/>
  <c r="Y42" i="10"/>
  <c r="Z49" i="10"/>
  <c r="Z45" i="10"/>
  <c r="O46" i="6"/>
  <c r="O42" i="7"/>
  <c r="O46" i="7" s="1"/>
  <c r="K34" i="5"/>
  <c r="K42" i="10"/>
  <c r="K46" i="10" s="1"/>
  <c r="M34" i="5"/>
  <c r="M42" i="10"/>
  <c r="M46" i="10" s="1"/>
  <c r="Q46" i="6"/>
  <c r="Q42" i="7"/>
  <c r="Q46" i="7" s="1"/>
  <c r="Y49" i="9"/>
  <c r="Y45" i="9"/>
  <c r="Y23" i="9"/>
  <c r="Y47" i="9"/>
  <c r="Y43" i="9"/>
  <c r="Q34" i="5"/>
  <c r="Q42" i="10"/>
  <c r="Q46" i="10" s="1"/>
  <c r="Z44" i="9"/>
  <c r="Z48" i="9"/>
  <c r="O34" i="5"/>
  <c r="O42" i="10"/>
  <c r="O46" i="10" s="1"/>
  <c r="Y48" i="9"/>
  <c r="Y44" i="9"/>
  <c r="Y49" i="10"/>
  <c r="Y45" i="10"/>
  <c r="Y23" i="10"/>
  <c r="W46" i="6"/>
  <c r="W42" i="7"/>
  <c r="W46" i="7" s="1"/>
  <c r="Y43" i="10"/>
  <c r="Y47" i="10"/>
  <c r="Y25" i="5"/>
  <c r="U46" i="5"/>
  <c r="S46" i="5"/>
  <c r="Q46" i="5"/>
  <c r="M46" i="5"/>
  <c r="I46" i="5"/>
  <c r="S45" i="5"/>
  <c r="K45" i="5"/>
  <c r="Y44" i="5"/>
  <c r="Q44" i="5"/>
  <c r="I44" i="5"/>
  <c r="W43" i="5"/>
  <c r="O47" i="5"/>
  <c r="G43" i="5"/>
  <c r="E47" i="5"/>
  <c r="W47" i="5"/>
  <c r="O46" i="5"/>
  <c r="Y46" i="5"/>
  <c r="W46" i="5"/>
  <c r="K46" i="5"/>
  <c r="G46" i="5"/>
  <c r="F42" i="5"/>
  <c r="E46" i="5"/>
  <c r="Z49" i="5"/>
  <c r="Y49" i="5"/>
  <c r="X45" i="5"/>
  <c r="W45" i="5"/>
  <c r="V45" i="5"/>
  <c r="U45" i="5"/>
  <c r="T45" i="5"/>
  <c r="R49" i="5"/>
  <c r="Q49" i="5"/>
  <c r="P49" i="5"/>
  <c r="O45" i="5"/>
  <c r="N45" i="5"/>
  <c r="M45" i="5"/>
  <c r="L45" i="5"/>
  <c r="J49" i="5"/>
  <c r="I49" i="5"/>
  <c r="H49" i="5"/>
  <c r="G45" i="5"/>
  <c r="F45" i="5"/>
  <c r="E45" i="5"/>
  <c r="Z44" i="5"/>
  <c r="X48" i="5"/>
  <c r="W48" i="5"/>
  <c r="V48" i="5"/>
  <c r="U44" i="5"/>
  <c r="T44" i="5"/>
  <c r="S44" i="5"/>
  <c r="R44" i="5"/>
  <c r="P48" i="5"/>
  <c r="O48" i="5"/>
  <c r="N44" i="5"/>
  <c r="M44" i="5"/>
  <c r="L44" i="5"/>
  <c r="K44" i="5"/>
  <c r="J44" i="5"/>
  <c r="H48" i="5"/>
  <c r="G48" i="5"/>
  <c r="F44" i="5"/>
  <c r="E44" i="5"/>
  <c r="Z43" i="5"/>
  <c r="Y43" i="5"/>
  <c r="X43" i="5"/>
  <c r="V47" i="5"/>
  <c r="U47" i="5"/>
  <c r="T47" i="5"/>
  <c r="S43" i="5"/>
  <c r="R43" i="5"/>
  <c r="Q43" i="5"/>
  <c r="P43" i="5"/>
  <c r="N47" i="5"/>
  <c r="M47" i="5"/>
  <c r="L47" i="5"/>
  <c r="K43" i="5"/>
  <c r="J43" i="5"/>
  <c r="I43" i="5"/>
  <c r="H43" i="5"/>
  <c r="F4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Y34" i="10" l="1"/>
  <c r="Y46" i="10"/>
  <c r="Y34" i="9"/>
  <c r="Y46" i="9"/>
  <c r="Y48" i="5"/>
  <c r="K49" i="5"/>
  <c r="I48" i="5"/>
  <c r="S49" i="5"/>
  <c r="G47" i="5"/>
  <c r="Q48" i="5"/>
  <c r="O43" i="5"/>
  <c r="E43" i="5"/>
  <c r="M43" i="5"/>
  <c r="U43" i="5"/>
  <c r="G44" i="5"/>
  <c r="O44" i="5"/>
  <c r="W44" i="5"/>
  <c r="I45" i="5"/>
  <c r="Q45" i="5"/>
  <c r="Y45" i="5"/>
  <c r="H47" i="5"/>
  <c r="P47" i="5"/>
  <c r="X47" i="5"/>
  <c r="J48" i="5"/>
  <c r="R48" i="5"/>
  <c r="Z48" i="5"/>
  <c r="L49" i="5"/>
  <c r="T49" i="5"/>
  <c r="P45" i="5"/>
  <c r="F43" i="5"/>
  <c r="N43" i="5"/>
  <c r="V43" i="5"/>
  <c r="H44" i="5"/>
  <c r="P44" i="5"/>
  <c r="X44" i="5"/>
  <c r="J45" i="5"/>
  <c r="R45" i="5"/>
  <c r="Z45" i="5"/>
  <c r="I47" i="5"/>
  <c r="Q47" i="5"/>
  <c r="Y47" i="5"/>
  <c r="K48" i="5"/>
  <c r="S48" i="5"/>
  <c r="E49" i="5"/>
  <c r="M49" i="5"/>
  <c r="U49" i="5"/>
  <c r="L43" i="5"/>
  <c r="J47" i="5"/>
  <c r="R47" i="5"/>
  <c r="Z47" i="5"/>
  <c r="L48" i="5"/>
  <c r="T48" i="5"/>
  <c r="F49" i="5"/>
  <c r="N49" i="5"/>
  <c r="V49" i="5"/>
  <c r="V44" i="5"/>
  <c r="K47" i="5"/>
  <c r="S47" i="5"/>
  <c r="E48" i="5"/>
  <c r="M48" i="5"/>
  <c r="U48" i="5"/>
  <c r="G49" i="5"/>
  <c r="O49" i="5"/>
  <c r="W49" i="5"/>
  <c r="T43" i="5"/>
  <c r="H45" i="5"/>
  <c r="F48" i="5"/>
  <c r="N48" i="5"/>
  <c r="X49" i="5"/>
  <c r="W25" i="3"/>
  <c r="U25" i="3"/>
  <c r="S25" i="3"/>
  <c r="Q25" i="3"/>
  <c r="O25" i="3"/>
  <c r="M25" i="3"/>
  <c r="K25" i="3"/>
  <c r="I25" i="3"/>
  <c r="G25" i="3"/>
  <c r="E25" i="3"/>
  <c r="Y25" i="3" s="1"/>
  <c r="Y24" i="3"/>
  <c r="W24" i="3"/>
  <c r="U24" i="3"/>
  <c r="S24" i="3"/>
  <c r="Q24" i="3"/>
  <c r="O24" i="3"/>
  <c r="M24" i="3"/>
  <c r="K24" i="3"/>
  <c r="I24" i="3"/>
  <c r="G24" i="3"/>
  <c r="E24" i="3"/>
  <c r="Z42" i="4" l="1"/>
  <c r="X42" i="4"/>
  <c r="V42" i="4"/>
  <c r="T42" i="4"/>
  <c r="R42" i="4"/>
  <c r="P42" i="4"/>
  <c r="N42" i="4"/>
  <c r="L42" i="4"/>
  <c r="J42" i="4"/>
  <c r="H42" i="4"/>
  <c r="F42" i="4"/>
  <c r="Z41" i="4"/>
  <c r="Y41" i="4"/>
  <c r="Y45" i="4" s="1"/>
  <c r="X41" i="4"/>
  <c r="W41" i="4"/>
  <c r="V41" i="4"/>
  <c r="V45" i="4" s="1"/>
  <c r="U41" i="4"/>
  <c r="T41" i="4"/>
  <c r="T49" i="4" s="1"/>
  <c r="S41" i="4"/>
  <c r="R41" i="4"/>
  <c r="Q41" i="4"/>
  <c r="Q49" i="4" s="1"/>
  <c r="P41" i="4"/>
  <c r="O41" i="4"/>
  <c r="N41" i="4"/>
  <c r="M41" i="4"/>
  <c r="L41" i="4"/>
  <c r="L49" i="4" s="1"/>
  <c r="K41" i="4"/>
  <c r="J41" i="4"/>
  <c r="I41" i="4"/>
  <c r="I49" i="4" s="1"/>
  <c r="H41" i="4"/>
  <c r="G41" i="4"/>
  <c r="F41" i="4"/>
  <c r="F45" i="4" s="1"/>
  <c r="E41" i="4"/>
  <c r="Z40" i="4"/>
  <c r="Z48" i="4" s="1"/>
  <c r="Y40" i="4"/>
  <c r="X40" i="4"/>
  <c r="W40" i="4"/>
  <c r="W48" i="4" s="1"/>
  <c r="V40" i="4"/>
  <c r="U40" i="4"/>
  <c r="T40" i="4"/>
  <c r="T44" i="4" s="1"/>
  <c r="S40" i="4"/>
  <c r="R40" i="4"/>
  <c r="R48" i="4" s="1"/>
  <c r="Q40" i="4"/>
  <c r="P40" i="4"/>
  <c r="O40" i="4"/>
  <c r="O48" i="4" s="1"/>
  <c r="N40" i="4"/>
  <c r="M40" i="4"/>
  <c r="L40" i="4"/>
  <c r="L44" i="4" s="1"/>
  <c r="K40" i="4"/>
  <c r="J40" i="4"/>
  <c r="J48" i="4" s="1"/>
  <c r="I40" i="4"/>
  <c r="H40" i="4"/>
  <c r="G40" i="4"/>
  <c r="G44" i="4" s="1"/>
  <c r="F40" i="4"/>
  <c r="E40" i="4"/>
  <c r="Z39" i="4"/>
  <c r="Z43" i="4" s="1"/>
  <c r="Y39" i="4"/>
  <c r="X39" i="4"/>
  <c r="X47" i="4" s="1"/>
  <c r="W39" i="4"/>
  <c r="V39" i="4"/>
  <c r="U39" i="4"/>
  <c r="U47" i="4" s="1"/>
  <c r="T39" i="4"/>
  <c r="S39" i="4"/>
  <c r="R39" i="4"/>
  <c r="R43" i="4" s="1"/>
  <c r="Q39" i="4"/>
  <c r="P39" i="4"/>
  <c r="P47" i="4" s="1"/>
  <c r="O39" i="4"/>
  <c r="N39" i="4"/>
  <c r="M39" i="4"/>
  <c r="M47" i="4" s="1"/>
  <c r="L39" i="4"/>
  <c r="K39" i="4"/>
  <c r="J39" i="4"/>
  <c r="J43" i="4" s="1"/>
  <c r="I39" i="4"/>
  <c r="H39" i="4"/>
  <c r="H47" i="4" s="1"/>
  <c r="G39" i="4"/>
  <c r="F39" i="4"/>
  <c r="E39" i="4"/>
  <c r="E47" i="4" s="1"/>
  <c r="Z49" i="4"/>
  <c r="X49" i="4"/>
  <c r="W45" i="4"/>
  <c r="U45" i="4"/>
  <c r="T45" i="4"/>
  <c r="S45" i="4"/>
  <c r="R49" i="4"/>
  <c r="P49" i="4"/>
  <c r="O45" i="4"/>
  <c r="N45" i="4"/>
  <c r="M45" i="4"/>
  <c r="L45" i="4"/>
  <c r="K45" i="4"/>
  <c r="J49" i="4"/>
  <c r="H49" i="4"/>
  <c r="G45" i="4"/>
  <c r="E45" i="4"/>
  <c r="Z44" i="4"/>
  <c r="Y44" i="4"/>
  <c r="X48" i="4"/>
  <c r="V48" i="4"/>
  <c r="U44" i="4"/>
  <c r="S44" i="4"/>
  <c r="R44" i="4"/>
  <c r="Q44" i="4"/>
  <c r="P48" i="4"/>
  <c r="N48" i="4"/>
  <c r="M44" i="4"/>
  <c r="K44" i="4"/>
  <c r="J44" i="4"/>
  <c r="I44" i="4"/>
  <c r="H48" i="4"/>
  <c r="F48" i="4"/>
  <c r="E44" i="4"/>
  <c r="Y43" i="4"/>
  <c r="X43" i="4"/>
  <c r="W43" i="4"/>
  <c r="V47" i="4"/>
  <c r="T47" i="4"/>
  <c r="S43" i="4"/>
  <c r="Q43" i="4"/>
  <c r="P43" i="4"/>
  <c r="O43" i="4"/>
  <c r="N47" i="4"/>
  <c r="L47" i="4"/>
  <c r="K43" i="4"/>
  <c r="I43" i="4"/>
  <c r="H43" i="4"/>
  <c r="G43" i="4"/>
  <c r="F4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Z42" i="3"/>
  <c r="Y42" i="3"/>
  <c r="X42" i="3"/>
  <c r="W42" i="3"/>
  <c r="V42" i="3"/>
  <c r="U42" i="3"/>
  <c r="U46" i="3" s="1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Z41" i="3"/>
  <c r="Y41" i="3"/>
  <c r="Y23" i="3" s="1"/>
  <c r="X41" i="3"/>
  <c r="W41" i="3"/>
  <c r="W23" i="3" s="1"/>
  <c r="V41" i="3"/>
  <c r="U41" i="3"/>
  <c r="U23" i="3" s="1"/>
  <c r="T41" i="3"/>
  <c r="T49" i="3" s="1"/>
  <c r="S41" i="3"/>
  <c r="S23" i="3" s="1"/>
  <c r="S46" i="3" s="1"/>
  <c r="R41" i="3"/>
  <c r="Q41" i="3"/>
  <c r="Q23" i="3" s="1"/>
  <c r="P41" i="3"/>
  <c r="P49" i="3" s="1"/>
  <c r="O41" i="3"/>
  <c r="O23" i="3" s="1"/>
  <c r="O46" i="3" s="1"/>
  <c r="N41" i="3"/>
  <c r="M41" i="3"/>
  <c r="M23" i="3" s="1"/>
  <c r="L41" i="3"/>
  <c r="L49" i="3" s="1"/>
  <c r="K41" i="3"/>
  <c r="K23" i="3" s="1"/>
  <c r="K46" i="3" s="1"/>
  <c r="J41" i="3"/>
  <c r="I41" i="3"/>
  <c r="I23" i="3" s="1"/>
  <c r="H41" i="3"/>
  <c r="H45" i="3" s="1"/>
  <c r="G41" i="3"/>
  <c r="G23" i="3" s="1"/>
  <c r="F41" i="3"/>
  <c r="E41" i="3"/>
  <c r="E23" i="3" s="1"/>
  <c r="Z40" i="3"/>
  <c r="Z48" i="3" s="1"/>
  <c r="Y40" i="3"/>
  <c r="Y44" i="3" s="1"/>
  <c r="X40" i="3"/>
  <c r="W40" i="3"/>
  <c r="W48" i="3" s="1"/>
  <c r="V40" i="3"/>
  <c r="V48" i="3" s="1"/>
  <c r="U40" i="3"/>
  <c r="U44" i="3" s="1"/>
  <c r="T40" i="3"/>
  <c r="S40" i="3"/>
  <c r="S44" i="3" s="1"/>
  <c r="R40" i="3"/>
  <c r="R48" i="3" s="1"/>
  <c r="Q40" i="3"/>
  <c r="Q44" i="3" s="1"/>
  <c r="P40" i="3"/>
  <c r="O40" i="3"/>
  <c r="O48" i="3" s="1"/>
  <c r="N40" i="3"/>
  <c r="N44" i="3" s="1"/>
  <c r="M40" i="3"/>
  <c r="M44" i="3" s="1"/>
  <c r="L40" i="3"/>
  <c r="K40" i="3"/>
  <c r="K44" i="3" s="1"/>
  <c r="J40" i="3"/>
  <c r="J48" i="3" s="1"/>
  <c r="I40" i="3"/>
  <c r="I44" i="3" s="1"/>
  <c r="H40" i="3"/>
  <c r="G40" i="3"/>
  <c r="G48" i="3" s="1"/>
  <c r="F40" i="3"/>
  <c r="F48" i="3" s="1"/>
  <c r="E40" i="3"/>
  <c r="E44" i="3" s="1"/>
  <c r="Z39" i="3"/>
  <c r="Y39" i="3"/>
  <c r="Y43" i="3" s="1"/>
  <c r="X39" i="3"/>
  <c r="X47" i="3" s="1"/>
  <c r="W39" i="3"/>
  <c r="W43" i="3" s="1"/>
  <c r="V39" i="3"/>
  <c r="U39" i="3"/>
  <c r="U47" i="3" s="1"/>
  <c r="T39" i="3"/>
  <c r="T43" i="3" s="1"/>
  <c r="S39" i="3"/>
  <c r="R39" i="3"/>
  <c r="Q39" i="3"/>
  <c r="Q43" i="3" s="1"/>
  <c r="P39" i="3"/>
  <c r="P47" i="3" s="1"/>
  <c r="O39" i="3"/>
  <c r="O43" i="3" s="1"/>
  <c r="N39" i="3"/>
  <c r="M39" i="3"/>
  <c r="M43" i="3" s="1"/>
  <c r="L39" i="3"/>
  <c r="L47" i="3" s="1"/>
  <c r="K39" i="3"/>
  <c r="J39" i="3"/>
  <c r="I39" i="3"/>
  <c r="I43" i="3" s="1"/>
  <c r="H39" i="3"/>
  <c r="H47" i="3" s="1"/>
  <c r="G39" i="3"/>
  <c r="G43" i="3" s="1"/>
  <c r="F39" i="3"/>
  <c r="E39" i="3"/>
  <c r="E47" i="3" s="1"/>
  <c r="X49" i="3"/>
  <c r="H49" i="3"/>
  <c r="Z49" i="3"/>
  <c r="Y49" i="3"/>
  <c r="X45" i="3"/>
  <c r="W45" i="3"/>
  <c r="V45" i="3"/>
  <c r="R49" i="3"/>
  <c r="Q49" i="3"/>
  <c r="P45" i="3"/>
  <c r="N45" i="3"/>
  <c r="J49" i="3"/>
  <c r="G45" i="3"/>
  <c r="F45" i="3"/>
  <c r="X48" i="3"/>
  <c r="T44" i="3"/>
  <c r="P48" i="3"/>
  <c r="L44" i="3"/>
  <c r="H48" i="3"/>
  <c r="Z43" i="3"/>
  <c r="V47" i="3"/>
  <c r="S43" i="3"/>
  <c r="R43" i="3"/>
  <c r="N47" i="3"/>
  <c r="K43" i="3"/>
  <c r="J43" i="3"/>
  <c r="F4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O45" i="3" l="1"/>
  <c r="E46" i="3"/>
  <c r="M46" i="3"/>
  <c r="G46" i="3"/>
  <c r="W46" i="3"/>
  <c r="T47" i="3"/>
  <c r="I45" i="3"/>
  <c r="H43" i="3"/>
  <c r="P43" i="3"/>
  <c r="X43" i="3"/>
  <c r="J44" i="3"/>
  <c r="R44" i="3"/>
  <c r="Z44" i="3"/>
  <c r="L45" i="3"/>
  <c r="T45" i="3"/>
  <c r="N48" i="3"/>
  <c r="K45" i="3"/>
  <c r="E45" i="3"/>
  <c r="M45" i="3"/>
  <c r="U45" i="3"/>
  <c r="S45" i="3"/>
  <c r="L43" i="3"/>
  <c r="F44" i="3"/>
  <c r="V44" i="3"/>
  <c r="K42" i="4"/>
  <c r="K46" i="4" s="1"/>
  <c r="S42" i="4"/>
  <c r="S46" i="4" s="1"/>
  <c r="E42" i="4"/>
  <c r="E46" i="4" s="1"/>
  <c r="M42" i="4"/>
  <c r="M46" i="4" s="1"/>
  <c r="U42" i="4"/>
  <c r="U46" i="4" s="1"/>
  <c r="G42" i="4"/>
  <c r="G46" i="4" s="1"/>
  <c r="O42" i="4"/>
  <c r="O46" i="4" s="1"/>
  <c r="W42" i="4"/>
  <c r="W46" i="4" s="1"/>
  <c r="O44" i="4"/>
  <c r="L43" i="4"/>
  <c r="T43" i="4"/>
  <c r="F44" i="4"/>
  <c r="N44" i="4"/>
  <c r="V44" i="4"/>
  <c r="H45" i="4"/>
  <c r="P45" i="4"/>
  <c r="X45" i="4"/>
  <c r="G47" i="4"/>
  <c r="O47" i="4"/>
  <c r="W47" i="4"/>
  <c r="I48" i="4"/>
  <c r="Q48" i="4"/>
  <c r="Y48" i="4"/>
  <c r="K49" i="4"/>
  <c r="S49" i="4"/>
  <c r="I45" i="4"/>
  <c r="F43" i="4"/>
  <c r="N43" i="4"/>
  <c r="V43" i="4"/>
  <c r="H44" i="4"/>
  <c r="P44" i="4"/>
  <c r="X44" i="4"/>
  <c r="J45" i="4"/>
  <c r="R45" i="4"/>
  <c r="Z45" i="4"/>
  <c r="I47" i="4"/>
  <c r="Q47" i="4"/>
  <c r="Y47" i="4"/>
  <c r="K48" i="4"/>
  <c r="S48" i="4"/>
  <c r="E49" i="4"/>
  <c r="M49" i="4"/>
  <c r="U49" i="4"/>
  <c r="E43" i="4"/>
  <c r="Q45" i="4"/>
  <c r="J47" i="4"/>
  <c r="R47" i="4"/>
  <c r="Z47" i="4"/>
  <c r="L48" i="4"/>
  <c r="T48" i="4"/>
  <c r="F49" i="4"/>
  <c r="N49" i="4"/>
  <c r="V49" i="4"/>
  <c r="M43" i="4"/>
  <c r="K47" i="4"/>
  <c r="S47" i="4"/>
  <c r="E48" i="4"/>
  <c r="M48" i="4"/>
  <c r="U48" i="4"/>
  <c r="G49" i="4"/>
  <c r="O49" i="4"/>
  <c r="W49" i="4"/>
  <c r="W44" i="4"/>
  <c r="U43" i="4"/>
  <c r="G48" i="4"/>
  <c r="Y49" i="4"/>
  <c r="G47" i="3"/>
  <c r="O47" i="3"/>
  <c r="W47" i="3"/>
  <c r="I48" i="3"/>
  <c r="Q48" i="3"/>
  <c r="Y48" i="3"/>
  <c r="K49" i="3"/>
  <c r="S49" i="3"/>
  <c r="E43" i="3"/>
  <c r="Q45" i="3"/>
  <c r="F43" i="3"/>
  <c r="N43" i="3"/>
  <c r="V43" i="3"/>
  <c r="H44" i="3"/>
  <c r="P44" i="3"/>
  <c r="X44" i="3"/>
  <c r="J45" i="3"/>
  <c r="R45" i="3"/>
  <c r="Z45" i="3"/>
  <c r="I47" i="3"/>
  <c r="Q47" i="3"/>
  <c r="Y47" i="3"/>
  <c r="K48" i="3"/>
  <c r="S48" i="3"/>
  <c r="E49" i="3"/>
  <c r="M49" i="3"/>
  <c r="U49" i="3"/>
  <c r="U43" i="3"/>
  <c r="Y45" i="3"/>
  <c r="J47" i="3"/>
  <c r="R47" i="3"/>
  <c r="Z47" i="3"/>
  <c r="L48" i="3"/>
  <c r="T48" i="3"/>
  <c r="F49" i="3"/>
  <c r="N49" i="3"/>
  <c r="V49" i="3"/>
  <c r="O44" i="3"/>
  <c r="K47" i="3"/>
  <c r="S47" i="3"/>
  <c r="E48" i="3"/>
  <c r="M48" i="3"/>
  <c r="U48" i="3"/>
  <c r="G49" i="3"/>
  <c r="O49" i="3"/>
  <c r="W49" i="3"/>
  <c r="W44" i="3"/>
  <c r="G44" i="3"/>
  <c r="M47" i="3"/>
  <c r="I49" i="3"/>
  <c r="Y46" i="3" l="1"/>
  <c r="Y42" i="4"/>
  <c r="Y46" i="4" s="1"/>
  <c r="Q46" i="3"/>
  <c r="Q42" i="4"/>
  <c r="Q46" i="4" s="1"/>
  <c r="I46" i="3"/>
  <c r="I42" i="4"/>
  <c r="I46" i="4" s="1"/>
</calcChain>
</file>

<file path=xl/sharedStrings.xml><?xml version="1.0" encoding="utf-8"?>
<sst xmlns="http://schemas.openxmlformats.org/spreadsheetml/2006/main" count="1152" uniqueCount="72">
  <si>
    <t>営 業 倉 庫 資 料</t>
    <rPh sb="0" eb="1">
      <t>エイ</t>
    </rPh>
    <rPh sb="2" eb="3">
      <t>ギョウ</t>
    </rPh>
    <rPh sb="4" eb="5">
      <t>クラ</t>
    </rPh>
    <rPh sb="6" eb="7">
      <t>コ</t>
    </rPh>
    <rPh sb="8" eb="9">
      <t>シ</t>
    </rPh>
    <rPh sb="10" eb="11">
      <t>リョウ</t>
    </rPh>
    <phoneticPr fontId="3"/>
  </si>
  <si>
    <t>（7号の１）</t>
    <rPh sb="2" eb="3">
      <t>ゴウ</t>
    </rPh>
    <phoneticPr fontId="3"/>
  </si>
  <si>
    <t xml:space="preserve">     (単位 :</t>
    <rPh sb="6" eb="8">
      <t>タンイ</t>
    </rPh>
    <phoneticPr fontId="3"/>
  </si>
  <si>
    <t>数量トン,</t>
    <rPh sb="0" eb="2">
      <t>スウリョウ</t>
    </rPh>
    <phoneticPr fontId="3"/>
  </si>
  <si>
    <t>金額　千円,</t>
    <rPh sb="0" eb="2">
      <t>キンガク</t>
    </rPh>
    <rPh sb="3" eb="5">
      <t>センエン</t>
    </rPh>
    <phoneticPr fontId="3"/>
  </si>
  <si>
    <t>トン当り寄託価格 円)</t>
    <rPh sb="2" eb="3">
      <t>アタ</t>
    </rPh>
    <rPh sb="4" eb="6">
      <t>キタク</t>
    </rPh>
    <rPh sb="6" eb="8">
      <t>カカク</t>
    </rPh>
    <rPh sb="9" eb="10">
      <t>エン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</si>
  <si>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</si>
  <si>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農水産品　　　</t>
    <rPh sb="0" eb="1">
      <t>ノウ</t>
    </rPh>
    <rPh sb="1" eb="3">
      <t>スイサン</t>
    </rPh>
    <rPh sb="3" eb="4">
      <t>ヒン</t>
    </rPh>
    <phoneticPr fontId="3"/>
  </si>
  <si>
    <t>金属</t>
    <rPh sb="0" eb="2">
      <t>キンゾク</t>
    </rPh>
    <phoneticPr fontId="3"/>
  </si>
  <si>
    <t>金属製品機械</t>
    <rPh sb="0" eb="2">
      <t>キンゾク</t>
    </rPh>
    <rPh sb="2" eb="4">
      <t>セイヒン</t>
    </rPh>
    <rPh sb="4" eb="6">
      <t>キカイ</t>
    </rPh>
    <phoneticPr fontId="3"/>
  </si>
  <si>
    <t>窯業品</t>
    <rPh sb="0" eb="2">
      <t>ヨウギョウ</t>
    </rPh>
    <rPh sb="2" eb="3">
      <t>ヒン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</si>
  <si>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</si>
  <si>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紙パルプ</t>
    <rPh sb="0" eb="1">
      <t>カミ</t>
    </rPh>
    <phoneticPr fontId="3"/>
  </si>
  <si>
    <t>繊維工業品</t>
    <rPh sb="0" eb="2">
      <t>センイ</t>
    </rPh>
    <rPh sb="2" eb="4">
      <t>コウギョウ</t>
    </rPh>
    <rPh sb="4" eb="5">
      <t>ヒン</t>
    </rPh>
    <phoneticPr fontId="3"/>
  </si>
  <si>
    <t>食糧工業品</t>
    <rPh sb="0" eb="2">
      <t>ショクリョウ</t>
    </rPh>
    <rPh sb="2" eb="4">
      <t>コウギョウ</t>
    </rPh>
    <rPh sb="4" eb="5">
      <t>ヒン</t>
    </rPh>
    <phoneticPr fontId="3"/>
  </si>
  <si>
    <t>雑工業品</t>
    <rPh sb="0" eb="1">
      <t>ザツ</t>
    </rPh>
    <rPh sb="1" eb="3">
      <t>コウギョウ</t>
    </rPh>
    <rPh sb="3" eb="4">
      <t>ヒン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</si>
  <si>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</si>
  <si>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</si>
  <si>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</si>
  <si>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</si>
  <si>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金沢市地区</t>
    <rPh sb="0" eb="2">
      <t>カナザワ</t>
    </rPh>
    <rPh sb="2" eb="3">
      <t>シ</t>
    </rPh>
    <rPh sb="3" eb="5">
      <t>チク</t>
    </rPh>
    <phoneticPr fontId="3"/>
  </si>
  <si>
    <t>入庫</t>
    <rPh sb="0" eb="2">
      <t>ニュウコ</t>
    </rPh>
    <phoneticPr fontId="3"/>
  </si>
  <si>
    <t>出庫</t>
    <rPh sb="0" eb="1">
      <t>デ</t>
    </rPh>
    <rPh sb="1" eb="2">
      <t>クラ</t>
    </rPh>
    <phoneticPr fontId="3"/>
  </si>
  <si>
    <t>受</t>
    <rPh sb="0" eb="1">
      <t>ジュキブツ</t>
    </rPh>
    <phoneticPr fontId="3"/>
  </si>
  <si>
    <t>残高</t>
    <rPh sb="0" eb="2">
      <t>ザンダカ</t>
    </rPh>
    <phoneticPr fontId="3"/>
  </si>
  <si>
    <t>本</t>
    <rPh sb="0" eb="1">
      <t>ホン</t>
    </rPh>
    <phoneticPr fontId="3"/>
  </si>
  <si>
    <t>白山市地区</t>
    <rPh sb="0" eb="2">
      <t>ハクサン</t>
    </rPh>
    <rPh sb="2" eb="3">
      <t>シ</t>
    </rPh>
    <rPh sb="3" eb="5">
      <t>チク</t>
    </rPh>
    <phoneticPr fontId="3"/>
  </si>
  <si>
    <t>寄</t>
    <rPh sb="0" eb="1">
      <t>ヨ</t>
    </rPh>
    <phoneticPr fontId="3"/>
  </si>
  <si>
    <t>物</t>
    <rPh sb="0" eb="1">
      <t>モノ</t>
    </rPh>
    <phoneticPr fontId="3"/>
  </si>
  <si>
    <t>月</t>
    <rPh sb="0" eb="1">
      <t>ツキ</t>
    </rPh>
    <phoneticPr fontId="3"/>
  </si>
  <si>
    <t>小松市地区</t>
    <rPh sb="0" eb="2">
      <t>コマツ</t>
    </rPh>
    <rPh sb="2" eb="3">
      <t>シ</t>
    </rPh>
    <rPh sb="3" eb="5">
      <t>チク</t>
    </rPh>
    <phoneticPr fontId="3"/>
  </si>
  <si>
    <t>入</t>
    <rPh sb="0" eb="1">
      <t>イ</t>
    </rPh>
    <phoneticPr fontId="3"/>
  </si>
  <si>
    <t>分</t>
    <rPh sb="0" eb="1">
      <t>ブン</t>
    </rPh>
    <phoneticPr fontId="3"/>
  </si>
  <si>
    <t>七尾市地区</t>
    <rPh sb="0" eb="2">
      <t>ナナオ</t>
    </rPh>
    <rPh sb="2" eb="3">
      <t>シ</t>
    </rPh>
    <rPh sb="3" eb="5">
      <t>チク</t>
    </rPh>
    <phoneticPr fontId="3"/>
  </si>
  <si>
    <t>庫</t>
    <rPh sb="0" eb="1">
      <t>コ</t>
    </rPh>
    <phoneticPr fontId="3"/>
  </si>
  <si>
    <t>その他地区</t>
    <rPh sb="0" eb="3">
      <t>ソノタ</t>
    </rPh>
    <rPh sb="3" eb="5">
      <t>チク</t>
    </rPh>
    <phoneticPr fontId="3"/>
  </si>
  <si>
    <t>高</t>
    <rPh sb="0" eb="1">
      <t>タカ</t>
    </rPh>
    <phoneticPr fontId="3"/>
  </si>
  <si>
    <t>出</t>
    <rPh sb="0" eb="1">
      <t>デ</t>
    </rPh>
    <phoneticPr fontId="3"/>
  </si>
  <si>
    <t>回　　転　　率</t>
    <rPh sb="0" eb="1">
      <t>カイ</t>
    </rPh>
    <rPh sb="3" eb="4">
      <t>テン</t>
    </rPh>
    <rPh sb="6" eb="7">
      <t>リツ</t>
    </rPh>
    <phoneticPr fontId="3"/>
  </si>
  <si>
    <t>トン/寄託価格</t>
    <rPh sb="3" eb="5">
      <t>キタク</t>
    </rPh>
    <rPh sb="5" eb="7">
      <t>カカク</t>
    </rPh>
    <phoneticPr fontId="3"/>
  </si>
  <si>
    <t>（円）</t>
    <rPh sb="1" eb="2">
      <t>エン</t>
    </rPh>
    <phoneticPr fontId="3"/>
  </si>
  <si>
    <t>残高ウエイト</t>
    <rPh sb="0" eb="2">
      <t>ザンダカ</t>
    </rPh>
    <phoneticPr fontId="3"/>
  </si>
  <si>
    <t>前年同月対比</t>
    <rPh sb="0" eb="1">
      <t>ゼン</t>
    </rPh>
    <rPh sb="1" eb="2">
      <t>ネン</t>
    </rPh>
    <rPh sb="2" eb="3">
      <t>ドウ</t>
    </rPh>
    <rPh sb="3" eb="4">
      <t>ツキ</t>
    </rPh>
    <rPh sb="4" eb="6">
      <t>タイヒ</t>
    </rPh>
    <phoneticPr fontId="3"/>
  </si>
  <si>
    <t>　実　　　　績</t>
    <rPh sb="1" eb="2">
      <t>ジツ</t>
    </rPh>
    <rPh sb="6" eb="7">
      <t>ツムギ</t>
    </rPh>
    <phoneticPr fontId="3"/>
  </si>
  <si>
    <t>回転率</t>
    <rPh sb="0" eb="2">
      <t>カイテン</t>
    </rPh>
    <rPh sb="2" eb="3">
      <t>リツ</t>
    </rPh>
    <phoneticPr fontId="3"/>
  </si>
  <si>
    <t>　増　　　　減</t>
    <rPh sb="1" eb="2">
      <t>ゾウ</t>
    </rPh>
    <rPh sb="6" eb="7">
      <t>ゲン</t>
    </rPh>
    <phoneticPr fontId="3"/>
  </si>
  <si>
    <t>末</t>
    <rPh sb="0" eb="1">
      <t>マツ</t>
    </rPh>
    <phoneticPr fontId="3"/>
  </si>
  <si>
    <t>保</t>
    <rPh sb="0" eb="1">
      <t>タモツ</t>
    </rPh>
    <phoneticPr fontId="3"/>
  </si>
  <si>
    <t>　比　　　　率</t>
    <rPh sb="1" eb="2">
      <t>ヒ</t>
    </rPh>
    <rPh sb="6" eb="7">
      <t>リツ</t>
    </rPh>
    <phoneticPr fontId="3"/>
  </si>
  <si>
    <t>管</t>
    <rPh sb="0" eb="1">
      <t>カン</t>
    </rPh>
    <phoneticPr fontId="3"/>
  </si>
  <si>
    <t>残</t>
    <rPh sb="0" eb="1">
      <t>ザン</t>
    </rPh>
    <phoneticPr fontId="3"/>
  </si>
  <si>
    <t>前月対比</t>
    <rPh sb="0" eb="1">
      <t>ゼン</t>
    </rPh>
    <rPh sb="1" eb="2">
      <t>ツキ</t>
    </rPh>
    <rPh sb="2" eb="4">
      <t>タイヒ</t>
    </rPh>
    <phoneticPr fontId="3"/>
  </si>
  <si>
    <t>高</t>
    <rPh sb="0" eb="1">
      <t>ダカ</t>
    </rPh>
    <phoneticPr fontId="3"/>
  </si>
  <si>
    <t>（1～１１）</t>
    <phoneticPr fontId="3"/>
  </si>
  <si>
    <t>（１２～１４）</t>
    <phoneticPr fontId="3"/>
  </si>
  <si>
    <t>（１５～１７）</t>
    <phoneticPr fontId="3"/>
  </si>
  <si>
    <t>（１８～１９）</t>
    <phoneticPr fontId="3"/>
  </si>
  <si>
    <t>（２０～２５）</t>
    <phoneticPr fontId="3"/>
  </si>
  <si>
    <t>（２７～３０）</t>
    <phoneticPr fontId="3"/>
  </si>
  <si>
    <t>（３１～３４）</t>
    <phoneticPr fontId="3"/>
  </si>
  <si>
    <t>（３５～３９）</t>
    <phoneticPr fontId="3"/>
  </si>
  <si>
    <t>（％）</t>
    <phoneticPr fontId="3"/>
  </si>
  <si>
    <t xml:space="preserve">               (%)</t>
    <phoneticPr fontId="3"/>
  </si>
  <si>
    <t>令和3年2月</t>
    <phoneticPr fontId="9"/>
  </si>
  <si>
    <t>令和3年3月</t>
    <phoneticPr fontId="9"/>
  </si>
  <si>
    <t>令和3年4月</t>
    <phoneticPr fontId="9"/>
  </si>
  <si>
    <t>令和3年5月</t>
    <phoneticPr fontId="9"/>
  </si>
  <si>
    <t>令和3年6月</t>
    <phoneticPr fontId="9"/>
  </si>
  <si>
    <t>令和3年7月</t>
    <phoneticPr fontId="9"/>
  </si>
  <si>
    <t>令和3年8月</t>
    <phoneticPr fontId="9"/>
  </si>
  <si>
    <t>令和3年9月</t>
    <phoneticPr fontId="9"/>
  </si>
  <si>
    <t>令和3年10月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</si>
</sst>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.0_ "/>
    <numFmt numFmtId="178" formatCode="#,##0.0_ ;[Red]\-#,##0.0\ "/>
    <numFmt numFmtId="179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明朝"/>
      <family val="1"/>
      <charset val="128"/>
    </font>
    <font>
      <sz val="2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152">
    <xf numFmtId="0" fontId="0" fillId="0" borderId="0" xfId="0">
      <alignment vertical="center"/>
    </xf>
    <xf numFmtId="0" fontId="6" fillId="0" borderId="0" xfId="3" applyFont="1"/>
    <xf numFmtId="0" fontId="1" fillId="0" borderId="1" xfId="3" applyBorder="1" applyAlignment="1">
      <alignment horizontal="center"/>
    </xf>
    <xf numFmtId="38" fontId="1" fillId="0" borderId="0" xfId="3" applyNumberFormat="1"/>
    <xf numFmtId="0" fontId="1" fillId="0" borderId="3" xfId="3" applyBorder="1"/>
    <xf numFmtId="0" fontId="1" fillId="0" borderId="4" xfId="3" applyBorder="1"/>
    <xf numFmtId="0" fontId="1" fillId="0" borderId="4" xfId="3" applyBorder="1" applyAlignment="1">
      <alignment horizontal="left"/>
    </xf>
    <xf numFmtId="0" fontId="1" fillId="0" borderId="7" xfId="3" applyBorder="1"/>
    <xf numFmtId="0" fontId="1" fillId="0" borderId="10" xfId="3" applyBorder="1" applyAlignment="1">
      <alignment horizontal="center"/>
    </xf>
    <xf numFmtId="0" fontId="1" fillId="0" borderId="11" xfId="3" applyBorder="1" applyAlignment="1">
      <alignment horizontal="center"/>
    </xf>
    <xf numFmtId="0" fontId="1" fillId="0" borderId="12" xfId="3" applyBorder="1" applyAlignment="1">
      <alignment horizontal="center"/>
    </xf>
    <xf numFmtId="0" fontId="1" fillId="0" borderId="13" xfId="3" applyBorder="1" applyAlignment="1">
      <alignment horizontal="center"/>
    </xf>
    <xf numFmtId="0" fontId="1" fillId="0" borderId="1" xfId="3" applyBorder="1"/>
    <xf numFmtId="38" fontId="1" fillId="0" borderId="14" xfId="2" applyBorder="1"/>
    <xf numFmtId="38" fontId="1" fillId="0" borderId="15" xfId="2" applyBorder="1"/>
    <xf numFmtId="38" fontId="1" fillId="0" borderId="16" xfId="2" applyBorder="1"/>
    <xf numFmtId="38" fontId="1" fillId="0" borderId="17" xfId="2" applyBorder="1"/>
    <xf numFmtId="38" fontId="1" fillId="0" borderId="4" xfId="2" applyBorder="1"/>
    <xf numFmtId="38" fontId="1" fillId="0" borderId="18" xfId="2" applyBorder="1"/>
    <xf numFmtId="38" fontId="1" fillId="0" borderId="19" xfId="2" applyBorder="1"/>
    <xf numFmtId="38" fontId="1" fillId="0" borderId="20" xfId="2" applyBorder="1"/>
    <xf numFmtId="38" fontId="1" fillId="0" borderId="21" xfId="2" applyBorder="1"/>
    <xf numFmtId="0" fontId="1" fillId="0" borderId="22" xfId="3" applyBorder="1"/>
    <xf numFmtId="38" fontId="1" fillId="0" borderId="23" xfId="2" applyBorder="1"/>
    <xf numFmtId="38" fontId="1" fillId="0" borderId="24" xfId="2" applyBorder="1"/>
    <xf numFmtId="38" fontId="1" fillId="0" borderId="25" xfId="2" applyBorder="1"/>
    <xf numFmtId="38" fontId="1" fillId="0" borderId="26" xfId="2" applyBorder="1"/>
    <xf numFmtId="38" fontId="1" fillId="0" borderId="27" xfId="2" applyBorder="1"/>
    <xf numFmtId="0" fontId="1" fillId="0" borderId="29" xfId="3" applyBorder="1" applyAlignment="1">
      <alignment horizontal="center"/>
    </xf>
    <xf numFmtId="38" fontId="1" fillId="0" borderId="12" xfId="2" applyBorder="1"/>
    <xf numFmtId="38" fontId="1" fillId="0" borderId="13" xfId="2" applyBorder="1"/>
    <xf numFmtId="38" fontId="1" fillId="0" borderId="30" xfId="2" applyBorder="1"/>
    <xf numFmtId="38" fontId="1" fillId="0" borderId="31" xfId="2" applyBorder="1"/>
    <xf numFmtId="38" fontId="1" fillId="0" borderId="32" xfId="2" applyBorder="1"/>
    <xf numFmtId="38" fontId="1" fillId="0" borderId="33" xfId="2" applyBorder="1"/>
    <xf numFmtId="38" fontId="1" fillId="0" borderId="10" xfId="2" applyBorder="1"/>
    <xf numFmtId="38" fontId="1" fillId="0" borderId="11" xfId="2" applyBorder="1"/>
    <xf numFmtId="38" fontId="1" fillId="0" borderId="34" xfId="2" applyBorder="1"/>
    <xf numFmtId="38" fontId="1" fillId="0" borderId="35" xfId="2" applyBorder="1"/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38" fontId="1" fillId="0" borderId="38" xfId="2" applyBorder="1"/>
    <xf numFmtId="38" fontId="1" fillId="0" borderId="39" xfId="2" applyBorder="1"/>
    <xf numFmtId="0" fontId="1" fillId="0" borderId="40" xfId="3" applyBorder="1" applyAlignment="1">
      <alignment horizontal="center"/>
    </xf>
    <xf numFmtId="0" fontId="1" fillId="0" borderId="3" xfId="3" applyBorder="1" applyAlignment="1">
      <alignment horizontal="center"/>
    </xf>
    <xf numFmtId="0" fontId="1" fillId="0" borderId="41" xfId="3" applyBorder="1"/>
    <xf numFmtId="0" fontId="1" fillId="0" borderId="28" xfId="3" applyBorder="1"/>
    <xf numFmtId="0" fontId="1" fillId="0" borderId="42" xfId="3" applyBorder="1" applyAlignment="1">
      <alignment horizontal="center"/>
    </xf>
    <xf numFmtId="176" fontId="1" fillId="0" borderId="10" xfId="2" applyNumberFormat="1" applyBorder="1" applyAlignment="1">
      <alignment horizontal="right"/>
    </xf>
    <xf numFmtId="176" fontId="1" fillId="0" borderId="11" xfId="2" applyNumberFormat="1" applyBorder="1" applyAlignment="1">
      <alignment horizontal="right"/>
    </xf>
    <xf numFmtId="176" fontId="1" fillId="0" borderId="12" xfId="2" applyNumberFormat="1" applyBorder="1" applyAlignment="1">
      <alignment horizontal="right"/>
    </xf>
    <xf numFmtId="176" fontId="1" fillId="0" borderId="13" xfId="2" applyNumberFormat="1" applyBorder="1" applyAlignment="1">
      <alignment horizontal="right"/>
    </xf>
    <xf numFmtId="38" fontId="1" fillId="0" borderId="0" xfId="2" applyAlignment="1">
      <alignment horizontal="center"/>
    </xf>
    <xf numFmtId="0" fontId="1" fillId="0" borderId="43" xfId="3" applyBorder="1" applyAlignment="1">
      <alignment horizontal="center"/>
    </xf>
    <xf numFmtId="0" fontId="1" fillId="0" borderId="44" xfId="3" applyBorder="1" applyAlignment="1">
      <alignment horizontal="center"/>
    </xf>
    <xf numFmtId="38" fontId="1" fillId="0" borderId="14" xfId="2" applyBorder="1" applyAlignment="1">
      <alignment horizontal="right"/>
    </xf>
    <xf numFmtId="38" fontId="1" fillId="0" borderId="15" xfId="2" applyBorder="1" applyAlignment="1">
      <alignment horizontal="right"/>
    </xf>
    <xf numFmtId="0" fontId="1" fillId="0" borderId="45" xfId="3" applyBorder="1" applyAlignment="1">
      <alignment horizontal="center"/>
    </xf>
    <xf numFmtId="38" fontId="1" fillId="0" borderId="27" xfId="2" applyBorder="1" applyAlignment="1">
      <alignment horizontal="right"/>
    </xf>
    <xf numFmtId="38" fontId="1" fillId="0" borderId="21" xfId="2" applyBorder="1" applyAlignment="1">
      <alignment horizontal="right"/>
    </xf>
    <xf numFmtId="0" fontId="1" fillId="0" borderId="41" xfId="3" applyBorder="1" applyAlignment="1">
      <alignment horizontal="center"/>
    </xf>
    <xf numFmtId="38" fontId="1" fillId="0" borderId="14" xfId="3" applyNumberFormat="1" applyBorder="1"/>
    <xf numFmtId="38" fontId="1" fillId="0" borderId="15" xfId="3" applyNumberFormat="1" applyBorder="1"/>
    <xf numFmtId="38" fontId="1" fillId="0" borderId="19" xfId="3" applyNumberFormat="1" applyBorder="1"/>
    <xf numFmtId="38" fontId="1" fillId="0" borderId="18" xfId="3" applyNumberFormat="1" applyBorder="1"/>
    <xf numFmtId="38" fontId="1" fillId="0" borderId="27" xfId="3" applyNumberFormat="1" applyBorder="1"/>
    <xf numFmtId="38" fontId="1" fillId="0" borderId="21" xfId="3" applyNumberFormat="1" applyBorder="1"/>
    <xf numFmtId="38" fontId="1" fillId="0" borderId="25" xfId="3" applyNumberFormat="1" applyBorder="1"/>
    <xf numFmtId="38" fontId="1" fillId="0" borderId="26" xfId="3" applyNumberFormat="1" applyBorder="1"/>
    <xf numFmtId="0" fontId="1" fillId="0" borderId="46" xfId="3" applyBorder="1"/>
    <xf numFmtId="0" fontId="1" fillId="0" borderId="47" xfId="3" applyBorder="1" applyAlignment="1">
      <alignment horizontal="center"/>
    </xf>
    <xf numFmtId="177" fontId="1" fillId="0" borderId="20" xfId="3" applyNumberFormat="1" applyBorder="1"/>
    <xf numFmtId="177" fontId="1" fillId="0" borderId="48" xfId="3" applyNumberFormat="1" applyBorder="1"/>
    <xf numFmtId="177" fontId="1" fillId="0" borderId="49" xfId="3" applyNumberFormat="1" applyBorder="1"/>
    <xf numFmtId="177" fontId="1" fillId="0" borderId="50" xfId="3" applyNumberFormat="1" applyBorder="1"/>
    <xf numFmtId="177" fontId="1" fillId="0" borderId="27" xfId="3" applyNumberFormat="1" applyBorder="1"/>
    <xf numFmtId="177" fontId="1" fillId="0" borderId="21" xfId="3" applyNumberFormat="1" applyBorder="1"/>
    <xf numFmtId="177" fontId="1" fillId="0" borderId="25" xfId="3" applyNumberFormat="1" applyBorder="1"/>
    <xf numFmtId="177" fontId="1" fillId="0" borderId="26" xfId="3" applyNumberFormat="1" applyBorder="1"/>
    <xf numFmtId="177" fontId="1" fillId="0" borderId="10" xfId="3" applyNumberFormat="1" applyBorder="1"/>
    <xf numFmtId="177" fontId="1" fillId="0" borderId="11" xfId="3" applyNumberFormat="1" applyBorder="1"/>
    <xf numFmtId="177" fontId="1" fillId="0" borderId="12" xfId="3" applyNumberFormat="1" applyBorder="1"/>
    <xf numFmtId="177" fontId="1" fillId="0" borderId="13" xfId="3" applyNumberFormat="1" applyBorder="1"/>
    <xf numFmtId="177" fontId="1" fillId="0" borderId="14" xfId="3" applyNumberFormat="1" applyBorder="1"/>
    <xf numFmtId="177" fontId="1" fillId="0" borderId="18" xfId="3" applyNumberFormat="1" applyBorder="1"/>
    <xf numFmtId="177" fontId="1" fillId="0" borderId="15" xfId="3" applyNumberFormat="1" applyBorder="1"/>
    <xf numFmtId="177" fontId="1" fillId="0" borderId="19" xfId="3" applyNumberFormat="1" applyBorder="1"/>
    <xf numFmtId="38" fontId="8" fillId="0" borderId="15" xfId="2" applyFont="1" applyBorder="1"/>
    <xf numFmtId="38" fontId="8" fillId="0" borderId="21" xfId="2" applyFont="1" applyBorder="1"/>
    <xf numFmtId="38" fontId="8" fillId="0" borderId="12" xfId="2" applyFont="1" applyBorder="1"/>
    <xf numFmtId="38" fontId="8" fillId="0" borderId="32" xfId="2" applyFont="1" applyBorder="1"/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0" fontId="1" fillId="0" borderId="8" xfId="3" applyBorder="1" applyAlignment="1">
      <alignment horizontal="center"/>
    </xf>
    <xf numFmtId="0" fontId="1" fillId="0" borderId="9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0" borderId="5" xfId="3" applyBorder="1" applyAlignment="1">
      <alignment horizontal="center"/>
    </xf>
    <xf numFmtId="0" fontId="7" fillId="0" borderId="0" xfId="3" applyFont="1"/>
    <xf numFmtId="0" fontId="1" fillId="0" borderId="0" xfId="3"/>
    <xf numFmtId="0" fontId="1" fillId="0" borderId="2" xfId="3" applyBorder="1" applyAlignment="1">
      <alignment horizontal="center"/>
    </xf>
    <xf numFmtId="179" fontId="1" fillId="0" borderId="14" xfId="3" applyNumberFormat="1" applyBorder="1" applyAlignment="1">
      <alignment shrinkToFit="1"/>
    </xf>
    <xf numFmtId="179" fontId="1" fillId="0" borderId="15" xfId="3" applyNumberFormat="1" applyBorder="1" applyAlignment="1">
      <alignment shrinkToFit="1"/>
    </xf>
    <xf numFmtId="179" fontId="1" fillId="0" borderId="19" xfId="3" applyNumberFormat="1" applyBorder="1" applyAlignment="1">
      <alignment shrinkToFit="1"/>
    </xf>
    <xf numFmtId="179" fontId="1" fillId="0" borderId="18" xfId="3" applyNumberFormat="1" applyBorder="1" applyAlignment="1">
      <alignment shrinkToFit="1"/>
    </xf>
    <xf numFmtId="179" fontId="1" fillId="0" borderId="27" xfId="3" applyNumberFormat="1" applyBorder="1" applyAlignment="1">
      <alignment shrinkToFit="1"/>
    </xf>
    <xf numFmtId="179" fontId="1" fillId="0" borderId="21" xfId="3" applyNumberFormat="1" applyBorder="1" applyAlignment="1">
      <alignment shrinkToFit="1"/>
    </xf>
    <xf numFmtId="179" fontId="1" fillId="0" borderId="25" xfId="3" applyNumberFormat="1" applyBorder="1" applyAlignment="1">
      <alignment shrinkToFit="1"/>
    </xf>
    <xf numFmtId="179" fontId="1" fillId="0" borderId="26" xfId="3" applyNumberFormat="1" applyBorder="1" applyAlignment="1">
      <alignment shrinkToFit="1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176" fontId="1" fillId="0" borderId="29" xfId="3" applyNumberFormat="1" applyBorder="1" applyAlignment="1">
      <alignment horizontal="center"/>
    </xf>
    <xf numFmtId="0" fontId="1" fillId="0" borderId="53" xfId="3" applyBorder="1" applyAlignment="1">
      <alignment horizontal="center"/>
    </xf>
    <xf numFmtId="178" fontId="1" fillId="0" borderId="29" xfId="3" applyNumberFormat="1" applyBorder="1" applyAlignment="1">
      <alignment horizontal="center"/>
    </xf>
    <xf numFmtId="0" fontId="1" fillId="0" borderId="1" xfId="3" applyBorder="1" applyAlignment="1">
      <alignment horizontal="center" vertical="distributed"/>
    </xf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8" fontId="1" fillId="0" borderId="2" xfId="3" applyNumberFormat="1" applyBorder="1" applyAlignment="1">
      <alignment horizontal="center"/>
    </xf>
    <xf numFmtId="0" fontId="1" fillId="0" borderId="2" xfId="3" applyBorder="1" applyAlignment="1">
      <alignment horizontal="center"/>
    </xf>
    <xf numFmtId="177" fontId="1" fillId="0" borderId="29" xfId="3" applyNumberFormat="1" applyBorder="1" applyAlignment="1">
      <alignment horizontal="center"/>
    </xf>
    <xf numFmtId="177" fontId="1" fillId="0" borderId="53" xfId="3" applyNumberFormat="1" applyBorder="1" applyAlignment="1">
      <alignment horizontal="center"/>
    </xf>
    <xf numFmtId="0" fontId="1" fillId="0" borderId="52" xfId="3" applyBorder="1" applyAlignment="1">
      <alignment vertical="justify"/>
    </xf>
    <xf numFmtId="0" fontId="1" fillId="0" borderId="43" xfId="3" applyBorder="1" applyAlignment="1">
      <alignment vertical="justify"/>
    </xf>
    <xf numFmtId="0" fontId="1" fillId="0" borderId="58" xfId="3" applyBorder="1" applyAlignment="1">
      <alignment vertical="justify"/>
    </xf>
    <xf numFmtId="38" fontId="1" fillId="0" borderId="32" xfId="2" applyBorder="1" applyAlignment="1">
      <alignment horizontal="right"/>
    </xf>
    <xf numFmtId="38" fontId="1" fillId="0" borderId="33" xfId="2" applyBorder="1" applyAlignment="1">
      <alignment horizontal="right"/>
    </xf>
    <xf numFmtId="38" fontId="1" fillId="0" borderId="23" xfId="2" applyBorder="1" applyAlignment="1">
      <alignment horizontal="right"/>
    </xf>
    <xf numFmtId="38" fontId="1" fillId="0" borderId="24" xfId="2" applyBorder="1" applyAlignment="1">
      <alignment horizontal="right"/>
    </xf>
    <xf numFmtId="176" fontId="1" fillId="0" borderId="3" xfId="2" applyNumberFormat="1" applyBorder="1" applyAlignment="1">
      <alignment horizontal="center"/>
    </xf>
    <xf numFmtId="176" fontId="1" fillId="0" borderId="52" xfId="3" applyNumberFormat="1" applyBorder="1" applyAlignment="1">
      <alignment horizontal="center"/>
    </xf>
    <xf numFmtId="38" fontId="1" fillId="0" borderId="8" xfId="2" applyBorder="1" applyAlignment="1">
      <alignment horizontal="right"/>
    </xf>
    <xf numFmtId="0" fontId="1" fillId="0" borderId="51" xfId="3" applyBorder="1" applyAlignment="1">
      <alignment horizontal="right"/>
    </xf>
    <xf numFmtId="0" fontId="1" fillId="0" borderId="8" xfId="3" applyBorder="1" applyAlignment="1">
      <alignment horizontal="center"/>
    </xf>
    <xf numFmtId="0" fontId="1" fillId="0" borderId="51" xfId="3" applyBorder="1" applyAlignment="1">
      <alignment horizontal="center"/>
    </xf>
    <xf numFmtId="0" fontId="1" fillId="0" borderId="9" xfId="3" applyBorder="1" applyAlignment="1">
      <alignment horizontal="center"/>
    </xf>
    <xf numFmtId="0" fontId="1" fillId="0" borderId="3" xfId="3" applyBorder="1" applyAlignment="1">
      <alignment horizontal="center" vertical="center"/>
    </xf>
    <xf numFmtId="0" fontId="1" fillId="0" borderId="52" xfId="3" applyBorder="1" applyAlignment="1">
      <alignment horizontal="center" vertical="center"/>
    </xf>
    <xf numFmtId="0" fontId="1" fillId="0" borderId="56" xfId="3" applyBorder="1" applyAlignment="1">
      <alignment horizontal="center" vertical="center"/>
    </xf>
    <xf numFmtId="0" fontId="1" fillId="0" borderId="57" xfId="3" applyBorder="1" applyAlignment="1">
      <alignment horizontal="center" vertical="center"/>
    </xf>
    <xf numFmtId="0" fontId="7" fillId="0" borderId="0" xfId="3" applyFont="1"/>
    <xf numFmtId="0" fontId="1" fillId="0" borderId="0" xfId="3"/>
    <xf numFmtId="0" fontId="1" fillId="0" borderId="6" xfId="3" applyBorder="1" applyAlignment="1">
      <alignment horizontal="center"/>
    </xf>
    <xf numFmtId="0" fontId="1" fillId="0" borderId="55" xfId="3" applyBorder="1" applyAlignment="1">
      <alignment horizontal="center"/>
    </xf>
    <xf numFmtId="0" fontId="1" fillId="0" borderId="5" xfId="3" applyBorder="1" applyAlignment="1">
      <alignment horizontal="center"/>
    </xf>
    <xf numFmtId="38" fontId="2" fillId="0" borderId="54" xfId="3" applyNumberFormat="1" applyFont="1" applyBorder="1"/>
    <xf numFmtId="0" fontId="1" fillId="0" borderId="54" xfId="3" applyBorder="1"/>
    <xf numFmtId="0" fontId="4" fillId="0" borderId="54" xfId="3" applyFont="1" applyBorder="1"/>
    <xf numFmtId="0" fontId="5" fillId="0" borderId="54" xfId="3" applyFont="1" applyBorder="1"/>
    <xf numFmtId="0" fontId="6" fillId="0" borderId="54" xfId="3" applyFont="1" applyBorder="1"/>
    <xf numFmtId="0" fontId="1" fillId="0" borderId="14" xfId="3" applyBorder="1" applyAlignment="1">
      <alignment horizontal="center"/>
    </xf>
    <xf numFmtId="0" fontId="1" fillId="0" borderId="15" xfId="3" applyBorder="1" applyAlignment="1">
      <alignment horizontal="center"/>
    </xf>
  </cellXfs>
  <cellStyles count="4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A8D6EAF-A07B-4038-BA17-BA76084E30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1155EE7-E736-41AD-92D5-44242A221D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B0B35DB-83C3-4D9E-94DB-B0E66E8C34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59AFF43-D9C5-4BB1-B3C7-5C2ADBB30E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5AD397E-A7C8-420C-8FD6-55744E92F6B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20CA2FD2-B249-464A-8880-F642209968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A18D7981-78E9-48C8-B4A7-777133F46E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C4071357-C6A5-4F53-8CCC-06A0BFF448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E734C930-DF0F-49E9-B76F-75AF786867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8FE6923C-AB92-4F07-B30F-C9DD9A527F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CB0F670B-CF7D-4F53-8765-F2BD4CA2F7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B47C4CC-EF49-43C1-AEDA-11F5A9C1F5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B1BDAC4D-92E0-409E-8471-BCB5E70DAF8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33B74CB-52C7-4D5B-82C9-099F14A2B4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A7BDD3DC-A12F-4028-969C-092C441FC2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A3930154-768B-4F0F-9C50-700EC10C1DE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1053AA2B-F255-4408-BCC5-5B7AB6632F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B93BA3FE-9362-4884-81A9-74AA7168B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B40EF4C-6263-4FB0-B35F-E1A2969BE0C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E843300-DC98-4CF4-B53B-DB415660FA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3662F8F4-AE9C-43CD-BF70-B18E847448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AC71D84-F358-4B93-979C-013D7A6E37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AB6F6DD-DAD2-4CF1-91C3-BBD9D1EC31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C9641EE1-C05C-4F63-A7E2-B8CACF5F6C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CD32DA8-0EEB-4DA6-AFAA-9EF957CB59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88AF05AE-1DF8-4F2E-8B1F-571C17D9ED4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99EFB5AA-0F44-4A9F-8536-5788763662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7405E84-A14A-4E10-804F-2C86C278A1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DCB38B9C-44C3-4C93-AE5F-8B3780B6ED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2B9A6A2-E67A-4781-941F-9805D2CF63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2624D2FC-7F65-461A-8C13-77776D13C45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0CE73CDA-FEB1-436A-BE41-FC7152B578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F595AC8D-CB01-4C85-A284-06C6F058D9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47DBF3A9-F5ED-4F45-8653-92DCC3B093F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7370FF0-B6C9-4207-BEA8-1046C73478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3A01C2CD-F558-47DC-8082-F5C7704C4F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A845B3FD-0CB0-4B83-8C28-45ECB7AFD4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506B232D-9987-4D0A-B58A-3BE9A4BE5F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7F462F55-1AE8-4D92-8A97-B841247BE9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42487911-9239-47FF-ACBD-A8AF25DAB3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10D2BB93-A8F8-4E2D-9752-5659E4034A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C4B8009C-1F26-4A3A-A017-52D200D57B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461A83BF-C8E4-412B-A0ED-610DC6C3FA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ED46BC41-3B01-498F-A763-19776B7B867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992E284E-DA3C-46AE-B75B-BB3F6E6B4A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E96DF89C-C6BA-48E0-A561-9EF3C2FF391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1A0C5C9C-FF56-4004-AC69-B6001504F0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1A69853D-3DF7-41BF-AAC4-AFE64921A1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85C74036-1EF2-4109-818B-53C87A1722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8F064C38-3519-435E-90D2-C46B14EB52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631B3715-9062-40D0-A0A5-A5F0F875FD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7FE85F2D-C6CE-427A-AE76-16EC70F601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95AA6AA-C1A8-43D8-B760-3287679BBB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5B4F75FB-0630-4A24-A849-C8A70CFB4A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D75EF596-B230-48E7-85B9-B0B0B67E1C9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C5EBAEE2-CEF0-40EA-91F0-D7EF4E75EB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139D1A42-9F49-40A3-88A6-48B5E81879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482CA8F9-B320-4975-9DF6-5BF4D92761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543C8170-0F76-451E-BCE9-5063786FF9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0B9957BF-FD43-45ED-946B-297F620A91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FF9D98A2-259B-4875-B56A-7A93687CBCC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EB0142D1-765C-424C-8294-D1CB82EB8F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D3C75C04-480F-46F3-8266-807497D216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62CE22C9-285F-4664-A25E-F7FAC2BBA3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46F08ECD-AB3A-4DFE-AAAA-177E6DD188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978EB797-7377-424F-B5D6-6A93F40307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DFA0A42-D642-44A6-9C8C-04F41007C3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C79A4DE1-8BA6-43D4-92D1-DDC7647323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E88E41E9-7593-4802-9963-8607D2BAFE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BEA33C9C-2646-4A71-89A2-C1FF0D250B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6D671D45-19DD-4313-9AF1-61B42C0444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E74D6B3A-5D8C-4402-8CC9-03C268387A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5D47E88A-0421-495E-B37F-BBE3607DE6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A8C33A1A-A74D-4165-821F-178E0F379E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2AF842D6-7F23-43D9-ACEB-F0582638EF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4E9E49FA-C282-4939-829A-CDF570ACBB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4275C5F1-AFD3-4732-9144-E5C36548AB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AEA16788-EFB9-44E9-8370-C06597A51B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B39261B4-318C-4607-AB07-2D0312887D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5C7E34F9-6DB2-47CD-8C25-EEA7A9CC71F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83DD5733-0BE4-4AE5-9569-1F32CE18F6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AAA1B1B6-EA6B-47A8-8833-692CE6A5FD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394D9FE1-A12A-4BF9-9EB0-FB8F5F61C7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CA403E46-E946-4BAA-986B-DF81B0A1B5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3FC8BFBC-B9B2-4854-858C-ADD7FE277DD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0AD6350C-BE9A-416C-AC38-5446F7FEB7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FD07D2DB-3672-457A-A162-5868C549EC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9D10FCFF-BD67-45BE-BBD4-0FF1CA63F5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96668D79-431E-4931-B6D4-C4ACB9C6BA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5E75E1F0-85DD-4629-82C6-0A94261BA6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8054D790-9129-47B6-A063-84F3034941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AFC378D6-DF4F-46E3-9474-DB1A291D9E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C57735A5-505D-4D43-9101-0823EAED20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040D3973-919B-4FF1-8A34-BFB0C8E6AA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CF414F51-0C53-4BB7-85DE-17D169056DA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9CE51194-BC95-4B6C-9B92-1C78A37AC2C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F56747E1-B5E7-450C-A431-9AB2A01FE2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B8019FE-CFAC-48A1-88CD-5A8AE06B30B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3B51F66B-DA4C-49BA-9C8F-07E9EBB55E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FB72E586-EF64-4FFD-9576-CE7AA02769F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7F62D440-AB81-4CDF-8DCB-6145FA3011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88FD220-AF86-4488-B800-99F97DE92E0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6B682D15-72B5-479F-A17A-023652C8E5E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6DEB559C-724D-4B8B-BB42-F1D82D809D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436EF6E7-1C45-4C04-BFA9-A2902F33C0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8828CD43-42B4-4BE9-89A2-373C721BE3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C0CB1F0B-3DE0-4DBB-9878-21C8D48BCD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EEF47859-E351-45D4-990A-B4CDCD31FA9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4322BCDB-E0C1-4CC5-9DE7-CE8531C9ED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7664AE94-25AF-44E6-89D9-1D0E2FB812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CA8CAF7C-D516-4206-BF25-C6F692111D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A9F86993-04A6-4376-BFE0-8EE9F4453A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1A432A8-D379-428B-B23A-2503CA70CE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EC13FBE3-E611-4055-AE5D-C5EB129481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11A5A7B2-E08D-4EA8-9C83-8AB31679CD5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0601CBE1-0131-4F6F-8A0A-5E084EFAC9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4C4D7229-30CF-4FA3-9F2A-718957109F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A19DE6E0-B57F-4943-8B9C-597AA27ADC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3BABE4E4-81BE-4CAD-92F8-A747F30D96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93A16666-E30B-4B52-8F14-1BF6BCF943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83EA175A-BB2C-4827-A9A2-51BCFA1946C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E3149FBF-3694-429E-A142-A210DFA4B27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60C19FDD-A7CE-4341-80AF-FAD0A993F13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192CAEDE-AA4B-4994-9893-596687C13EB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59AAD6E2-62F3-4F9F-9159-6CF74AB981B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B6EBDB2F-339D-4E8D-92C5-8E2B75679B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56DCD140-7932-4CA7-899D-41232BA7C6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702EE203-27F7-4330-852C-7E53C86928D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3DC14347-0F5D-4A6E-B3CF-88C89F1A82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4EF9A1AC-EEBD-4715-8812-B3EFA21D0F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AF47DC93-2B86-499A-A528-5968978B8A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213001BE-DFBD-4BFB-9567-2B8C3285B3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34E79E16-DE9C-48CF-9A3E-124BBAF318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74618B46-30C3-4C84-9257-D0C2B9B0D5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80672997-2112-408E-A618-455FDE10FB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C036958B-5E25-436B-9FB9-43F5EC64F5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F80E0E4F-E4CD-4EDB-8E52-0EC0807BC9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687CEDE8-133C-4C89-AF5C-6B3DE7C824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D4572F0C-5327-4091-9BB1-C33FA588EE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6D1009D5-4384-44F8-9389-F1A2ADA627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66BD1296-E20F-4894-A3C9-4CDCF270D0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5633AFC0-D3AE-446C-BE9A-DCE254F848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5880288E-243E-4A1E-B26D-346EC06688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C940FB61-5BCC-44AC-8C2C-092D4B7557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EA3311CB-7683-4B88-B6BA-BD5DB3CE0CA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BF9F08DC-A09B-4D1A-A45E-50F9CC9D87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ACD68F58-6B25-4B96-BC08-94458A8B730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66D135CE-B045-44AC-B380-3BE1CB5DD8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CD05F461-2750-4A27-A384-DA8B76EF6C4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A0A9723F-7AE6-460C-BDF7-E91EA903DB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CBD5DB25-CF5A-4E7F-8A37-C2D4F632F8C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8A1D82F7-05C2-47B7-A39A-CE0431A8B5C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6125FBE7-0F61-428A-86B4-407A526D7D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A706FB81-A5A6-4B62-B935-3E7FF83DF4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90B90DAF-35DA-4D1A-84F0-198C7EDBD6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EC65A416-BEBC-411F-B9C2-DBD2F11D96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40194ABE-4AB4-43DF-951B-739FE8A2C8A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4A462A9B-50F2-4189-949E-3517B3422E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2D18CDAE-E951-4A31-B075-D620CF52EA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F707C523-CC4F-44D7-946E-8B6E9DD981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46CB18A2-BDB4-4C41-BF14-5313F96440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1561F09-E6F0-4AC9-AD1E-30899CA0CE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E5AE68A6-FFEC-4B45-BED0-2AED19CC40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AAA44FB8-6960-48B7-BA8B-BD19A875BD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BE48D2C7-B312-4915-81F8-FC6A57775B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E009AA4F-1C43-43DB-ADA9-2D0629960F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55EA4B0F-B0E3-44D7-854E-D035745B81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4F34E080-AF74-4191-85D7-71919067F06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559D13F8-8393-4E05-97EC-7E9061EC7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2F2597E1-69D9-4D7C-896A-275E361046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9DDE0169-23BB-42D6-B510-C0370D95B1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D08F0B47-653C-4766-8ACE-5E8C5275519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1331E12B-D2C4-4323-A6FF-F5BA55F4DC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4DE85065-FB56-47F5-A561-5563721F74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9200168-2B0F-4BA7-9081-B12110D436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8C555FE-9CC5-4C42-A434-75E3F204604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C6737E81-0C1E-44E1-8AD3-FF5C28B093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DFAFB47D-9485-4C9D-B162-544DAE6545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6B2A8CCC-56CD-470E-9CF8-717E39DF13E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9CA9875C-D406-4AE0-88EE-95895B490D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5512E381-8771-4411-9DDB-63CC382D97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33B0527-7D89-4B99-A611-5C816D62F0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AEBBADB1-5EF5-433B-AA75-09FFDF91E1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23C03177-0603-4542-8F24-3B3EA617D8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3A39616C-4707-4AED-B387-3D9DE99C9CF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96B55CF1-4D45-43A3-B0F1-A86B11E06A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52975ECF-21C5-4052-9DDF-7107E2B26B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5098E6E9-A6BF-4D23-A55B-2311839D06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9A8605C5-A1D6-4F41-BD31-5216489B4D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C970C0CE-10A4-4C40-A73B-C70B37B036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8C8EB9AF-9CD8-427D-B7C9-ADF52A0C4D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7DC5E3CD-3CF0-427C-A70F-E51E3579FE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79478588-44AE-47E4-8FC4-4B032083A1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DE21C246-2FEC-4949-B145-7A4DEFD6ED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4952E6A2-C08B-45BA-A74D-310CF2A08C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13DCEB6C-FBF0-496F-AA5D-482AA0A738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94CDF592-F380-4963-9715-D0E93FF19B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122CF52D-31EC-43D3-9C31-EEF7C369B0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0B59C022-B04B-4892-9001-A10361340D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E99BF474-84F6-4459-BBB1-7175ADC6226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B6C05B8C-4DAA-4229-809F-938F1618B2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BDF4BB2C-C6EF-400B-BED3-32E88AC7ED8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4AC4FD8E-E99A-440F-ADB0-75D0807E96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16FD568A-EE8A-46AC-8C2B-93B5076764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6F70618C-D022-4417-8633-440C13B381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5C0850AB-B133-4EE3-8C53-49613DA28A2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BCEB3BC6-9DEE-416C-B192-DCEAC3FEE0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B0D30F0B-F324-48A4-98D5-5A1F914E80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BB09BF4C-058B-41D9-986D-0B426BCDEB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95143F52-0957-4521-ACB2-A6523777CB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C48B8CAB-8EEC-4AB3-B79B-3A1E04875A0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02A0A704-AD88-4C33-9D8D-B8869AD719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5F96B03F-3DA7-43CE-BD0B-EBC0791280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E53A84DA-B112-4E7F-AA61-DDC2D63AC7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0E9CEF7B-93EE-4D82-9102-51779B38CF3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0986E304-D28E-4D16-AFEC-D391914B9B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EA52792D-7D1B-4082-BC60-DA0092C4C2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9A434523-6939-49EE-9809-DDE91B1B03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CE927022-7B8D-499A-9A44-C628B472BB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1B2C9293-28B4-41C2-AAF9-E602612643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258F582A-0914-4021-A114-B00321D872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A047AEF2-28DA-4EA1-9814-FC5397B34DA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140A0E74-DD6C-4F38-88CF-C4743C701B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AA8B04B5-93BF-4668-9E0E-A1918ECD8A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3DC10742-C48E-4DA9-ADD1-0D09375407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3219E3ED-4BDD-4D4F-8E7B-327D537CA3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F5E54D56-CD01-4778-A6BD-8101B4CEC01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045AB909-F474-4A71-A7CF-F8696930620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7862A967-FC1D-4EA9-81A1-3674D8D259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1D1D5E14-D762-451F-B010-35442965FF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2C8AB501-CD6F-4F76-B7D3-74F42ABC41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04156426-0E3D-4DB3-9034-8FA80BBC97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8BD6ECCF-400A-4D29-9043-E2491CBD53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D3B3E9B0-D73C-416D-A906-66F90097299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53155E3D-FCF4-4A77-A68F-0FDEA26CF4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945DF4BC-9275-4E86-945E-A7B970210E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CB9E934C-92E1-40C2-9E1C-917D05106A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101EAE0B-2433-4C03-82D5-1A8FFC5B140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7263AF64-B195-4D2D-B0A0-F87126F08D0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E1588F4D-8D62-48EE-85B7-6A471C4F9E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A1358E26-4C84-400A-A1D8-D9BFFC213E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E89CF207-2E12-44AE-B93F-3CA3A9D5FF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64481FD9-4095-4847-A520-4F14BB07051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C7873309-8724-454E-AFA7-0A5D953909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15942D9E-8103-40EE-9DA3-1B5A783F49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6D4A29AA-A309-416A-BDD2-B7F16DEE19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C3167A4-35C8-4B3F-BBDB-460ABB7FCD5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35F3B18D-A885-412A-A833-DC9BC6EDDF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9540FD46-5E1A-4308-A5AC-ADFED7A74E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97E76D6D-DB6A-42F0-A273-312ABC068D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39715AD8-9AB7-4BD7-BD8A-4778F89A13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E6D03B81-D4E5-4CFE-904C-9B5DD2EAFF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26CD69FC-2694-4AC5-B38B-6E03A14ED39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B7A2E8CF-5F81-4727-9352-E43D09B0CE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0DEEDF1C-BBE4-47A8-A798-99493F602C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0A223EEF-27DF-4D8D-BC65-4997C88CE0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4A51ABBC-6869-43BF-B521-5BEE1940D8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72910EBE-6775-4ECB-ABAF-5418DBA3D8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2738FD50-9AA8-458E-B55A-93F1B356A2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F58FAADA-9484-4DEF-9B39-FE6ADDD0C3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B80BEABD-BE56-4A73-807A-81CBF91382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5662F592-0089-4526-92ED-2F883B401A6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12CCCD2A-A488-4DD2-9E96-E60233D8E7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5909CD89-D8DB-48A0-83AD-0EC21D559D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A8405D8A-A218-4234-BF0A-63010AFB41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9A51FEE7-725D-4089-9ADD-7809601AC9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87F8E7A1-D6F2-4C91-9947-F88089BAF3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947FD8BD-8846-4032-BCEF-A86546397A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C4BEA047-D6C1-425F-94CB-8B5DEB6F85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2F7A54C0-EECD-49A5-B6E4-E985B7B8B4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3A911972-16F3-4880-BE0D-BD582C3C658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5CD63175-5F79-4354-9464-C66F39756A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E02B7920-98CA-4F77-A06C-8E036D7141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32156E92-8858-44CB-B784-E86A47F047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B366AE0A-949A-4D22-A6F2-91DBA9EC812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3E7BABFC-6852-43D8-A70F-64A6BB2730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A997056D-0027-410C-B0F2-86804B20BF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01DE9EEA-4CD4-4EFD-9526-80624B86A8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FA12BA6E-217E-4359-8A7B-6387E8CA4D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3E59D254-CEDC-4AB6-B1BE-69AF2FF2DC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A95722E0-257F-4712-990A-D6DE804651D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309C899A-9986-49E5-ABC3-5285277C4D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E1DC23E9-7278-4249-BCFA-51340E1076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B63D4029-3A7E-4464-8928-4A86568ABE5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DB93F25D-341F-4DAF-BD17-75D32570CD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E6AD85E-671E-4D3A-8EA2-372307D2BE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CEE527DF-544D-4E9F-A932-0864E21CA1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83EDD862-5C8C-46D9-9DC1-E61DA85805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A6AAA40-BDBF-46E1-B220-094503EBA2D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D79CE10C-B45C-449C-914D-65C8E9ACCF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BD255009-F844-4CB7-BECF-3C2302237E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D3AAA1CC-A677-4FBC-AF78-18154849C2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2C0FD2A4-7AE4-4460-8C50-C4BCFCD1F3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57E47EE5-1D7E-47E3-8947-1B0464F76E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8FADD813-E2E8-4746-A3E7-111A6066E9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68BE4AF1-D604-4186-8D1B-1197EF27D21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0A1557CF-8997-455D-B376-C1F2E679B1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8BE8AC0A-BDF7-4CF1-9109-B9588214F2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C5202C17-0785-441C-AB07-CF6E04ECBA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7878CF24-376F-4C7C-ADE9-A7547C3C89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1E055CB-9302-4281-B6FA-A3C4EB8A06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E1C40CE-EAE4-435B-ACFB-B0BF6FC0DAB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ADDAFF4-C5F9-4658-B90C-27512F2B90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A54137C-6C98-4E25-90E7-AD714E2A8B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26ACFC0-C22D-4DAA-BB2A-18138FAB1D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B9B1BB24-E692-49C3-8E7C-07231DDBED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106AB5-BAA9-4D3C-AE42-0A67D244C5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94D3C7A4-C39D-451F-B2DF-D9C8B4058EA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36BCD4EE-43B0-470D-81B6-8AB3E026AA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54B1AC59-129B-4503-B740-2AE6E45D81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B62A6E0-D2D0-4020-8191-A26E2725AD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4EFFE1DD-3FBA-4592-9BA9-D59E63E64E3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837165C-6EE3-462C-90B3-EF750C64253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FBFFB02D-18F2-44B6-A7B7-BEC0355352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B68B0825-4B48-44EA-823E-255455227C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29A94EA1-A3AC-4B50-8735-91D7A50DB66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4865AF67-B39A-4664-96A5-620EDEF9C87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538D8583-8EEF-4494-A9E1-6F683B1E9B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87395189-9BFB-4C6C-A303-62E7F2F8BFA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4496A409-10BA-4DF7-8BB2-61B7B9F87C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2770C2CE-7325-49D6-9178-38BAA6B5C31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6F46DD0-53E4-4C80-8708-9AF934333E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EA0ACA03-FCA8-4287-983E-F9C22F1062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45736B80-3ED8-41BC-B578-2C97BC3645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ED3E3AB5-F2A7-463B-858B-162841A650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E9B1B6AF-229B-49DE-B5D6-068057C419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73F9A655-98BF-4192-A6E7-B007A8048A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F40DBFCF-A28A-454E-BBD7-9D70B7D222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1163162-77CE-41EA-99FC-30232B66484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BB95276A-7CAB-4DA2-B0B4-486B2F3643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2F52F8FB-ABF4-44BA-8B8A-D9F4891C50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F7FD303-FA70-433E-AD10-E87F328A5DF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4DA83433-25E4-4FC5-AAEA-F093BC4513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25047920-EF91-4AE4-A1DD-357C27ACAD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FDC3F923-233E-4921-8E63-5EBA825CC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DBB53963-F598-4C0F-B8FA-044FC9792D6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7EEB3FC-957D-480E-A1F2-926D741515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97D2002D-DAC9-465D-B1A3-C3EB8B3625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D54861C9-5478-4D6A-B5FB-C2F556E950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3C255F7B-A5D2-42F0-B53C-0E4F2542DF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0FCF0D3F-AC82-4C85-B3E9-789E4B14CF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E24AEC01-C66A-4264-AE01-897E5664D29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ACE1CFF2-A4C1-4114-BA49-D12E2CE6084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6CE7122-E1BE-4398-8299-1202B21CEF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C1021D99-068B-45D4-AD72-20D72A5AB1B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16768F2F-C887-4211-88C0-88815A2FCF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64763F45-6951-4963-BF91-78E796AE53E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5AEB0BCE-4279-41A7-B95C-147B364D273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DD5EC0E4-4721-424C-8003-EDCA477EAEA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B79A3D7D-CDB6-46B6-999E-00DE7CBDAB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8B039066-0ECE-47FD-9725-5675E28426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134351DA-6F00-40AF-A121-BE902DABD4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5BF6AE7C-7EBC-4C91-9588-538C892109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B255F566-7308-434A-8AB3-4A39CFD9D0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7AD7CD3B-8FE0-4C1E-B33C-910AAAB825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1D8A8494-FF07-4864-8C76-A301F7797A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7D221871-8224-4E03-AE80-FD546187C0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8293C33B-599D-452A-90A7-4B64D617172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31C71717-FEE1-4C88-BF99-D12897E7B3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09C9F806-1119-4A29-B5C6-0B6A002780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1E83D3E8-3282-4271-BA0C-FE8D5D00254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EAC7C72E-B6B8-47E4-B179-AB6607A6BB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710C6536-2BF2-4A15-9FF4-87A611C3CFF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7E4260E0-C77F-46CF-A770-4798FED91B4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51A0BC9B-58F1-4B5D-8808-5B72C3F137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DAEA2234-E0B8-40B1-B129-662A8E7610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76F8C08-CCD5-4528-8443-D25BBF7651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89A77023-D74D-4FAC-9F3D-47349B0EBD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5EFD30F4-506E-4CC1-84B4-E7941A0BE3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B7D210A9-71C6-4205-8B84-CDAB0C26DB6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0093E503-E9A5-42C1-898C-59BD499E23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9351E3C3-6814-4DF2-B836-75820C3F74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3E61021B-0D19-4263-A9DF-DBD74E9F0C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DC50A007-9EB6-4A70-AE12-B2B1ACB7AB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33E7DEFF-45F8-4A68-9904-FE385349FF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B47F714B-E045-4744-A0D4-5599CCF037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81598338-F2A2-419B-91D9-3262BE7A1C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760842B8-C1E5-4A5F-B43B-D36D0710D78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6B5EF275-7C61-4CA1-A972-68B24AF61B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B6E4187-3917-4FE1-8FCC-CC0ACCDF9F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5DB01B67-0D0A-4DE6-BADD-A35DC664B59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7DA2CDA4-9510-4503-B9AE-5B938DA708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F0A56175-C323-456C-BFDF-96CA1084EA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168BA5F1-C533-49B0-A7D7-3BEB3A3A63C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71B6DB76-FA75-4BC7-8218-F6DF85F956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3BBA2F85-3134-4E3A-8580-66A00C5D7D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ABD64ADE-35B0-4978-8724-7BF550E721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E272BAAA-05BE-4F2D-B700-AFD62154F3F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4545751D-1E71-4419-A172-A61275AB2D0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C59FBA60-7589-4833-8899-9AEDA227DB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11F2C4BC-9727-4F89-B67E-8F8930DCEC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8BEE8D43-99DC-42AE-B691-177331289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77BDB26B-F0A5-4A4B-98B4-68E690AC8A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4FED930C-8093-4FEF-A2C7-A8E94F4DEE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BED11208-B774-4064-92A5-CEA7F8B456E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E29F2C0E-1EAE-43A6-8958-21B9F18EA4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49B6B811-B9FE-4038-8E61-B951BE35C9E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C725816A-7B50-4D59-A3BD-DEB17533D8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E7D1B9CF-97AE-49A0-940A-82BB7A2B6B1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20594249-24BC-460F-83FC-E5971B5705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B0EDCF15-C977-4E38-8D41-5577DC9846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6CC8F55E-F487-4519-A951-629B1B65DF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DDCDA770-864F-4D26-8AB6-E93631C77AF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56E3832-BC0A-4021-B913-80193B8BE2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8E3EC206-709A-4E38-96BF-920AA9A969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CBB049F9-F559-4973-ACC7-6DD4F7F74F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08230CAE-FEB6-47E9-909C-5582C101DA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1AA6A936-F6CA-44E6-A02A-C6092517BC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C3440C86-489D-42B2-8DD6-FF7B9D6C815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CF6AAFC2-051A-45A5-AAA2-A9F5E2D8D9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7C61FC05-EBFE-45EC-BE09-ABD4238772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E66B9F5B-B83C-42F5-B7A7-895BB641E9B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2686A368-BFF2-4C8B-A936-4A0DCAC382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13167CF6-1E7D-4885-97D6-3D976EA507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92270AEF-0A3D-476B-B5A1-57F9E6260E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A14A5EC7-9D61-4C4E-BA52-D1FED64152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272B12F6-B9CE-4AB4-A0BA-803E674F95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48691F00-FCDE-4822-8F4B-917932BF62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36FECD0B-3FAF-4682-A14D-580F9ABB48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84258480-F1DF-49EF-BC62-FE1E57BC7C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3BF41236-168F-4ED3-8B28-E17A5916FB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1ABB1F32-B73F-4D8F-A202-587F226361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5C7A1F48-A305-4924-9BEB-2302DBD51A3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ACB1F0CC-331A-487C-9629-7E1DD711E2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076629D0-756A-4630-9DD9-55788A8625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55B11884-A2AA-4AAF-900D-FE3C11FD656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83FE4318-D4AE-4060-89BE-6B5F5E0FC0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ACF5A9C6-BD51-43BB-A8DD-42CE4FD88AA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BE33A5FD-9884-45BD-A47C-D3240E0DC19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8309F2B1-1C73-4A25-93CC-DCA93974DF1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54B8290A-D824-4B75-872E-62C0033E0CB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18C501A1-E4C8-4BD4-9762-7B02B21C7B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1AF34922-0EEC-4B4C-9878-E349EFB013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ED686A2C-0ACC-426C-B003-F1EEE15714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8856F511-268F-4520-8F7F-D2367779C8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7009E485-549B-4C18-9060-834C9DABBED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33EBD788-D7D6-48F1-8E7E-2E745565D7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EA371377-7B03-412A-8809-3971BBBD00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E33F2388-542F-4866-9360-CFCC56B35A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A6D31749-906E-4C57-B2EB-F0A952E588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4A40B820-AE27-4840-9BCC-1E3A097A95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8894CD9E-3538-4B36-99B2-47CC00168A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FAF9902E-9FF7-4254-9856-5839100FE2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7764ABBE-061E-498E-B37C-AB282F35E6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3D12D4F1-8806-48FF-A692-102F1AD6A4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910765CC-26E4-41D5-8348-C852F2A6E0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9CF94D5B-4F4A-4360-AD83-D2D53E4423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F7EF2C11-0B65-4055-9409-7438469B987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3B8EC618-90FB-40DE-A7B3-5D57F2C335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C8D67009-4672-4BD9-A43D-C076EBD18FB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44BF2CC8-5D74-4079-AD01-56A61F62B6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16AD7589-C877-457F-AA6A-23798C141B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8006193-6835-43AA-9782-F29C850D62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639996C6-31EC-4170-952F-7F7F57F48D5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6C98ECF9-F660-423F-8ED7-27D3E4CB9DA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44C790E5-6B82-4A13-B534-BBC7C15F41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1CAF2F2E-EA04-4662-9E8E-B1CD5275CCE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53D632DE-3C4E-4FA1-A78A-2ED106A6DA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D04B88E0-D4BC-4A32-8DB3-EE17B7B9701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E5267832-998E-4DC7-A83E-2508F50CDDD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FEF1778D-C949-4C01-BC67-A48923C9AE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57F1C5AA-75C5-4E0A-AE6E-A7E524C4E5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88F8FA19-41C1-44C0-A999-78FA22BFF0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E598A4AB-5C35-4A47-BB59-EFD7C635A9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0CFB9020-B3BC-4394-ACF8-33D7BAA076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6D4D56E4-81AF-422A-8861-8E6E2171A49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E5F62FB1-914F-4359-AD63-D761266B892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3946C4CB-6DFA-4266-943B-A67D8AC79B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C6836E74-1A2F-4519-AC9A-DFD0FA2E19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852E6B23-1DAE-40B6-BAB5-DABEEC8AC0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C7A99E7C-03B8-47EB-8D7C-4D37BD40CB1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BF084D73-B420-481B-9CEA-8BABB0FE52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B9D1AE6E-D134-4943-807F-02E4B4F43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4A104EB1-C825-47E5-9BB5-873A3F4725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FB085A69-96A0-48A5-88FB-11F03E9228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89653907-435C-4D17-8D4D-64CF445828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62D27456-3616-40B4-942A-90351A62EC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1C0EFD4B-2725-4E64-A715-AFB98297E15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6565E603-687F-4350-A10E-43366BC0F0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94B0D327-1F7C-4B8C-860A-0CF778B656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5EE77CA-A60E-4426-B067-2B0006F1950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83AEFBEE-C0D5-4C3E-9647-0AAEE6995B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079774F0-8BF7-4E48-A344-12BFA36EEA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82D99D92-A7A1-404B-83AC-9079B61C1B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27779F6-FB66-403B-BD63-00A4A3D1FB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233ADD27-C938-4B03-A70D-30EF572C45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9D8CA65D-9AEA-4B0A-B206-4E8FE136493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3B08F24C-108F-4D77-960A-881FDCC1B8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027270A2-ECCB-40C8-BFF5-E7A7565860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016B02D7-1D67-4BEE-B16B-9F6CE7BC98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9B271A93-1F79-468B-91CC-984CE66D8DF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659FC625-8365-467D-BBD7-BE9E5BDCAA0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F554681F-5137-406E-8811-899B434C37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7321BF6A-ECCC-44C8-B21D-12881E92F9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45801963-D880-4E29-B1C1-9B5EAA19A8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80836187-3F85-4E25-8585-1D5EDB3F07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27B780DC-426A-4D13-B24D-5E7FF0B436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F4500D68-4931-4DDD-9408-86133FE984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F45B4E11-61CB-4B68-9648-2DD46E0DB8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AF970164-5545-4A39-9814-34F1793705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BF6898E6-8D93-434E-96F8-8D60FCBC07C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BF037E48-B2A5-436C-9C39-82AB57D17B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78911768-35A3-43E1-A7DC-E969EDCED3C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CB9A02C4-05E2-490B-BD6A-75C98AB028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1C956F54-2A58-4EE9-A026-149B796FA7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D1592349-8110-4FBA-B000-4D1890AB9F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CBD62470-E211-46D4-9914-C560B852C8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E65216D5-ABC5-4849-98FD-1CCE4C99E8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2B39EFF1-FAF4-4BE2-B061-63250D4F2B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97F150F2-35CA-4F5A-9492-3017175B03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B2681C06-BA21-474B-A1E8-DBA393CAE6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36D95C82-6422-4EE3-80F9-693BEA2518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E3045625-76F3-41E9-B7CE-F33B3BC8C4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2DDDDAE5-1FCF-49D4-A08F-01E1D35D16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8072FE33-FB62-4246-B902-7DD1FB480C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44BEA7C0-77E6-43F7-8B3E-9F0C55A0DB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931593FE-110B-4206-A569-AFB72B5B0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A482A536-A0D9-4B5B-962D-0F85F6D1AB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A268E0BF-3C56-4964-A411-406B5582B66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01BA9B6D-5E2E-4408-923A-EEB0312CD8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1A08190-D9CD-434A-9039-ED57AF130C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CEF4F033-D0B7-450D-88DF-92C41F9AE1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D46C3B86-5C59-478F-98D3-C33CCF35D9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A7E5C83C-6CF0-4001-B6D9-540DC9D05C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04EEAACE-4ACF-4C1A-AB3A-627E50FA70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7B287DAB-16E6-4CA6-A160-8A11875DA03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8080FAB8-93C3-44DB-95D4-34B3527EB9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17E8B18D-1B5B-446F-B641-7E64682DBA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1DA64E6E-1296-4B08-A584-0C93E0D1E7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FACC0D3D-3177-4403-94E6-2C4768ECDE0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9976B0E7-7320-4A6B-8E34-F4B50197EB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C7969295-1593-4B8B-BABA-F3CE1B9EC1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E6878381-FA96-41BD-A65C-E891F2FAB2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80BC89F9-DA3C-45EC-854B-1D3F69694C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877E198E-B70A-4685-AE3A-EB20F563F07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6CE3A4A5-C13F-40FF-87C8-FC582ED8F2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0FB17C6B-9EC2-46C0-B781-7301C4893F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FC834BA2-C11F-47BB-9AB5-EA95365B45C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44DE4D2A-BD39-4D62-9BF0-200FEF5366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9946585C-2AFE-4059-BA89-29FAFF6BF91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FE15BDA-C070-48D5-AEF8-0BD6AE3E81B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5250B99-A61A-4CB7-A9E1-00AEE5765E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50AA16F9-D2A5-4C6F-AE48-5F635DE0F9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A7C31316-2E9F-4108-ACBB-12232D12CE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D00D14FA-040F-4DC0-9850-E2193A152A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DE055521-4EFC-4E39-8FDC-7C446D25164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F9879E8-8551-4592-9483-47AD137EF7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3F0B270C-EE82-4F1F-ABBD-2CD5FB40AC3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BC83581F-30D7-4C8C-91AE-794AA109E2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2561579D-2176-4B76-A8E9-FA374F7825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A3D6F2EB-E853-43FA-9975-CF7FC9118C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8437C1CB-AD87-4CCE-BC9D-4BE2317081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547412DA-49CC-4632-B554-1BFF2EB69C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CDC67AD0-D8CD-478D-AB6E-86F240108A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B845C04C-0E7E-4696-9473-ED15C9B76C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DE7617E0-F5B9-4DC1-9C52-2871A444E32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8EDB550C-2DC1-49C3-B751-B49FCD9C54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C93D8FA7-19A9-4BA9-BCE9-E9F99BBC758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4D79F9D3-72D5-4A12-A4DD-E2CB9985E7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66890BC8-9020-4409-AC6D-278C0D094F0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1F91C779-0F22-48DA-B9B5-CF76B9D953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0750BB9A-CC77-4B4C-938B-1B38922C81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41809EC8-14E3-454C-878A-B792CBA60FB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DFB4DAC2-BC0F-450E-8A85-158535F8D7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A40405ED-0AF6-4C89-B750-BC5126D835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5B198E2E-CF70-4876-B790-57DF83A2D0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34D1509C-BAF3-4FBC-9D2E-6BD83F6BDA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DC1B253F-21E3-4773-B335-91C718C1BDD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F7DD3D55-5DE6-49C4-BE10-63456BC15E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2230B3F5-B3FD-4921-8885-CC2AB9F6EE7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5D6CDBB2-7721-4A6E-A480-1809846108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6E57D321-32C2-47C5-AFAB-99F9F1173C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0F1E6166-43D8-495E-B42C-A13AC85C65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461A5C4C-714F-4D42-8699-AD2D070D6C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D1276BD0-BE37-4AF2-AB83-5188AFD9A6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E3518606-8BFB-4C97-9023-7267ADA984E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7B65D71A-9CD6-4A25-82D5-FB215CBC39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0537644-489F-429B-81B4-4501428736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EEE50D2D-9F6E-4AF8-B226-5B91E27DD6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24BFEB52-A425-4CFB-B98E-286606B44C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E2B104E0-B4CC-4953-A689-52A2DB7F05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8DC521D1-3C85-47EB-A9ED-3B41E1FA953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40F1D9BD-7642-4D82-AFC0-1F37E06EF1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55C94ED-75D0-45BA-A0CC-3C6584C8FC1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A1AB7CAC-C817-433C-A2A6-C92C869F4BD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FE3736C7-C524-44E2-8E9B-84D81EB3FE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70EF7E08-9FFC-448D-B270-F3222EEFEEE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65096D26-B6D8-4C7C-A831-DD0893D6EA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722C7C38-E927-4CF2-9E3B-E8556B4D12C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092AD92D-5398-42A9-AE97-5F7074C091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CB8986E6-D3DF-4357-B77A-B3ADA2ABD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E88CA7DD-D8A2-4FF5-BF51-33D21E66CB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90128483-8CD2-4C7D-82EF-A72E09B55A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BA55C2E9-18A1-41FC-85A1-928505E96D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EC4ED7AA-9181-4F6D-AFA0-91733FB827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55770252-D796-44E3-9BC7-BD9D8EFE9F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02F97E44-74F8-4BA3-BB10-727A289EBD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AF2EE0CC-E33E-4B68-9EB5-545AA9D666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AC252B0F-82B1-4246-87BE-7EACDB8787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50FD6831-BC51-47F0-9988-12BF68A394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A4213CE-C660-4630-B1DE-95891FA047A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2587EC3-65AC-43F9-BB1A-D3205279A9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FDEB8C6-3DC9-4D2F-A674-233E709A1E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B404E1C-9505-412E-80D2-48D3B15C43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C2B99B4-D683-4AF0-BFA5-A660E2CD0D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3D2B4398-EE1F-44F4-B1EE-29D9F38FF1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9CEB53E-11AF-432F-8313-7FD2D57BBE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D8723E55-B9DA-4D79-8F8B-9799BFD73F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8B367C74-9B95-445D-BDA5-5251C6FF58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401C7E53-2B68-499B-88FB-CC0612C5A4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8BE0211A-06FD-4B38-A488-AC889C49190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BF96F4D-DF7A-45A7-BB85-D2841EE652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99540C52-F18D-4BE2-9E24-80CE1C643F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547636BA-B68F-4864-A675-B0BA053FD3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EF489F05-E77E-4573-AEF1-C9911EB96E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218E7BFE-F10C-402A-9D14-568D7A980D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C1B196F8-65E2-43FE-9B91-01DC5F205F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972C1AF4-87D0-40B2-AAD8-CDE28B384F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FCBD1E13-C9E6-44AC-BFFF-930DF88B45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742B14C9-0D9F-4B06-AA9C-7D6B74C96B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45B44D48-A2A2-4F8E-B3DE-5B572E435E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A3D365FD-2C0F-46B5-A0CA-CA79D36BC9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92937B3-5886-480A-8E26-E4745130C1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ED71BF39-EA9F-4D65-B992-2000E5541E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A5C9AC90-3401-414E-8B46-C452E15FBE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EB8AB448-D42B-4073-B9A7-D10D2D5C0F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0F35F353-387B-4174-8E04-4DAF7994AF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74475993-509F-4E85-9D46-11425AC23E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805EF1A5-32C9-4CE7-8EBB-787709F093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DD30EEF0-F1EC-4A91-9843-3B4A73CFFD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9527B0F6-7F4E-4084-921D-2639FE6957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9A624381-CEED-49DD-8CB5-DFE633FE3C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F36C6B59-1556-44D1-B55D-E06C29632E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EC2723E8-D0D4-427A-8E62-C76E42EB94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A4539C55-C946-4447-B25F-B514B4C472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DC3749E4-2A23-46D8-9889-63E29F891D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E7D9A308-9082-461F-B36D-6308C894B4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83091A-3A0F-412E-A043-3F1ABF305EA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82682184-4C9A-4FDE-A638-CAB55C796D0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6B81862B-7F9F-4545-8657-DCA80FEF07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41A093D6-DE25-4DD0-AE2D-8FC3A832D2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7855594-E97A-4519-BE7D-AD3E326540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6CDBA4F0-5D0A-4CCC-AB04-60A1584E23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9DF263E4-2D27-427B-9E9F-058E702BAE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61D6369C-1435-478B-A607-3BBD2D55C0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F77DEEF0-8666-485F-ABA1-67961342C9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7D552C33-D033-4AD1-AD8C-65FF7A7FF0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67F27FD2-A06D-47F6-BB6A-C4663DFFA4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A11B8C69-3CD3-4EDE-800B-272F841DCD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FF88302A-044D-4618-84E7-65A8364E74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E726605-3EA7-4F0F-A62B-8A8EE0CF1D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954B11ED-1404-473D-8D03-ACEFFC2270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FEBBFDCE-1D79-40AF-B08C-B75EAC5C84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55768B2A-5941-475A-9161-559807C62E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F02140E7-641D-49D3-BF78-ED6090E50D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18D5288-EB5C-480A-B25C-BB714091973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5A9F546E-36D1-4681-947E-DF5CA70DC1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AC3FF764-8C8A-4232-918B-42900D2DD9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BE15FBDC-2DDC-48E7-8195-7462234994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91438973-AFA3-4AEC-8A66-7866B01DEF4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6E0AEC1C-AD62-44C4-B1A1-F944BA903D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A2E147FD-9711-4DD1-A033-95F6E2B23D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4E8DCE88-AFAA-4B4D-BF06-46A6A27352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262663D-C8C4-4E66-8583-4A9F9C7AB5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602FB37C-5AC7-4119-A7E2-CB04460E59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DF1418F5-0FA7-460D-BF0B-E19D31BE049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C2433DBB-D017-4820-917A-B6AE4F9CA5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E1F19122-1383-4C9B-85C0-8370AEC4F4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0FEB54D8-167F-4484-9A3B-DA5F84A326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A0E98EC1-6A60-44D5-A2C8-2D39D2B33B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0828FE47-4017-4E4D-8BEB-199E2F310F8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0459A974-86DE-4296-A8D8-52D14AEBF4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56B6C9F-7F9C-45C8-B455-67782BF19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435C948C-008C-4E99-A258-9B45A3C7AA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E3CDC8D3-19D5-4CBD-A114-35E16C6C62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D8BADC5-ED85-4DBC-B07A-8426CE53F49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D998B33C-895D-43F1-B7D8-17FB8A3C2A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B8605594-0008-4345-BB69-963AED7D243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655F5EE2-7530-4E9F-A68C-77301976FE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58529244-4203-4046-B6C2-D37F80BF5A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B78B6E5E-8228-4B2C-9F4A-477F2D9B1F6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B6D83C6F-0655-4BD5-B70E-34B8061359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00756967-3A80-4F15-BD51-6F678851B3B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381B4A99-482F-451C-BD9E-25DEB22A04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3A919E8E-D057-4DED-B55E-F7EE3E8FDF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1EFFE392-1E3F-4D56-9A00-0BD49EC79D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9C4E480D-9364-4422-9949-E874DD5E88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38AE453C-323B-46F1-809A-A946696144A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6D78D004-AD46-4B0A-8EA0-361E4846AE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69DFAEA0-3B91-458F-A33E-D1B4F9432A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B26B293E-F029-492E-B68B-42117AF6DD4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339B213B-0953-4BD8-BB93-6141C2D6AD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356D426A-8D75-47FF-894D-8CD98ED51C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3042BAC6-A123-4C2B-8360-0C8E82E9F5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0255C551-EDE7-4DDB-B479-CA220C4955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4303AEAB-DD24-49ED-BF41-E0C673372F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5514C44F-9FDA-431D-B092-9555266060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B11ADA96-431B-4E69-90D7-2ACEE2174A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2B1FA0A0-EFC0-4F2B-8E1A-289560C8C0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8818B673-D8B4-4A63-BAAD-148E428BF3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6391EDE1-29C5-4701-8AD8-FAA99B2245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9A9911E-D497-4AC3-8448-20F837E3DC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C8844895-18E2-46E4-A038-132D682AB8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82E5E10-1AE6-4A7D-99DE-5A981C2EDEB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9BD3E217-56CC-4754-854A-51707D59F7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E68F460B-6414-43B6-BDFB-18266121C77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91E38DA1-8EC1-42CC-A119-B2C4EC905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1070D94A-8E84-4103-B06F-14F3BE186B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E5706169-B703-4297-8CA5-98097D37BA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35039315-612D-488E-9265-308A86E1F65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1B5F0697-E485-4636-A665-D67122D7825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C1F6094C-F4E4-4DAF-BFEA-625D7595B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AFA5D896-6605-4E4C-AE4C-A79F01D832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3D187890-30F4-480D-98B1-779C357D22B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5BB65FDF-D19A-4610-B036-2E600A4343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BB2BF3BF-D3C9-4559-B55D-29E5602408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07D86FD7-05C1-41B9-8BE9-D7212F512C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77139C86-29EC-4688-8999-AA5E2A0B89E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7AF70F52-1706-46BA-8301-3A56C8B0A71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00CEE4E8-C6AA-47BE-AFE6-B1757D44E7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CAE085C9-4AF7-4299-9C7F-D66465E1FA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53EB1A31-2A7C-40AC-970D-869D01D1501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B945541-852E-47DC-A315-368B0E1EE9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26F3055C-6BAC-4817-8210-A791A73203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D24EFF9-DD35-45C1-BC02-C8F498FCAF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8581F7B9-79FF-4FAA-9B7E-C2AAED1004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7E0917C9-C8E1-4E4A-A008-51D6594978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44D31530-7D6E-43FA-9C4B-29BB086061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35D7AB87-1B9F-4EEF-A53E-4A1B8EF9B6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133F5A9F-B3FF-4B24-A601-8F8BB48929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9FC23A57-AC5A-47EE-AC8D-89E162F3FE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C747589-E971-4C39-B950-B705EABEB0A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867ACE83-907D-4DDD-93EF-6E97CDEFF8D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37C01D10-EE8D-44DE-A090-3C688CEAA0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C3983643-9CFB-445C-8E9D-7EF42DD2F6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764EF9CD-0129-4479-BB2F-2430CECFB0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F6FB70C1-73F9-472F-AD0A-9FEF070B73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630BB893-3166-497A-B0AA-6C6CF841CC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00DFBCFD-90D9-4CED-BF1C-9F37C6167B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019124BC-CAFC-4B0E-ACD8-FC06743BD3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2529C217-7F53-4717-867F-481DCC026A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9941CDD3-FE68-4B1A-8C5E-D44650731B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AF41343C-F5A0-4C49-9292-60BA06C4E7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69EF2D80-9ADF-4252-9CC5-A38C53FD4F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4B3BDA0-FDAB-441D-94C5-017178C4CCA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732B4475-BB9A-4087-81C4-EA5D29550A2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716AAD4A-F797-4521-9C56-1C7776A44B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AC9027E2-EEBE-48BA-9939-0B61E21398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6D9B59BF-012E-417E-9D28-4BC590FFCB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F0149CCF-63D4-448F-910C-408527FF0C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436910E5-6284-40F3-96D7-55C71264A9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7644DCF3-A817-4CF7-B0B7-DE25B40285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794FF4BF-9A46-4716-B604-E16CBF89C9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030D8882-FCC8-4A17-A78F-C46EB726C5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66EC25FD-C515-4930-ACB2-F59ECE821A0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4F9BABEB-8ACD-4841-B20A-CBCFFA5AE1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420EDF95-ABA7-4E68-8829-BD5CD5066F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F6633C6B-03F6-4926-B612-CEFEE874A5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92334CD-FA4E-4191-A585-FFC629D0C1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5DA26F27-E185-474B-AF2B-E26AA5D0FF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BB626939-A896-4122-AA3C-AB3BB8F96F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221FA7E8-1BE8-41BA-98B3-614E2E38FC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71F3BFB6-4BBA-46EA-AB5D-FC642873D0E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54E68D8F-791D-4742-B4AB-9BEAE3CF9AF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010FC782-2744-46A7-B627-EC43599977C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4AEAAD4A-AF99-4184-B176-6BF3B05D899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872136EB-50E0-4B74-8DC6-30C91061C8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A7762F4B-21E7-4C73-BB15-5146AE7DA2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301D0924-D147-4E81-AACF-BB769E2650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E5A2EDAC-2E71-4C97-A472-32306D0A0E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10DFE7F6-2146-457A-A8D6-E177C254D0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73D6820D-51E5-4895-A246-AF355636EF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4878E39B-8FF1-4321-B0B2-17B9BDA76D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D0911210-0E3B-4F85-8806-1E050BF0B0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D72B14BD-AA21-42DC-B7B6-EF5D827E891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E525FE58-BE74-466C-9CBB-8A7003371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02E3825B-36D4-4BD3-83D3-33A0F5265B3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0FD3EE38-8247-4BC6-A105-0172B34968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493CC9C9-579A-48B6-803C-1441C85C75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3C2A5BE5-FA98-48D4-B183-17D6F55B69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CB9C4982-3FAF-4F46-A958-3ED6B78D9FA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7400FA63-6352-46C0-AE6F-9CC2C43285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4A6AF7FC-1ABF-4E40-AA5B-7912C2A409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888CA9AC-AC31-4964-A63D-4E6EF5B101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A0F11981-56C3-4E4C-B1C9-25BCED1E8B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9CB8556F-3A00-4E8D-9163-68375ECA71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2C89BC4D-BD73-498C-85CD-C0E96E449F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CB746225-0ADD-4E6C-B909-5076E8A19D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0DAD02E2-BDCE-4A80-B6C3-39B66F35F9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33AE2A3E-AEC6-4157-B529-432AF3C5DF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CFA21750-C034-40D5-8969-80272CD127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606F6233-AE87-4CDA-A66E-CC040950BE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AF074028-134D-476A-9999-344062796A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D55A1827-EA0B-43B6-8F51-115E87E9BB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F65C0FB3-57CD-437F-9074-6D22C0C46E3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773D51E8-C118-4F9A-9CA4-A0135F1A3E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CFEBA6ED-3788-43AE-8273-B9501B0233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73D53277-4EDB-4851-B4AE-CF217BFAB6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C9CE149F-1791-4673-BEFD-9AE91ADAD39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4EB8DD40-04C2-4279-B51C-5193B70FD6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04CE69EB-C34E-4910-8029-555D7D7F4A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B1D1C7DC-B4DC-4A22-B63A-DFAA8F0B9BD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F0BB3E53-B66D-4474-8227-8E7CF34268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4BD9B397-FACB-4CD0-82E5-D380BCAAFD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95726F37-B3F1-44AF-A8AC-287B0C8AF2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1C90994F-CF29-423C-9E80-2E501345AC1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48E2F08E-D14D-457D-A7E5-E56EDD704D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3BFA6F42-A9E7-48D8-A731-62589557E5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10E4F997-FCA3-4172-B30E-083CA84312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69EC2A7B-58D0-4807-85DA-C647272346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453FD38D-2EDA-47E8-8A18-62285DF6AC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10AD6E77-1D01-441D-90FC-32308DADB9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5F3087A8-DB4A-4AB6-9CE5-EA36B07BBB1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218644F-6C99-4832-AF06-C3F6A3FD4F1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6E623484-C5A7-40DA-AEDC-FAA3E3D0EB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783729B8-94BE-453C-AA74-AE848ED639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9048F3F8-1ACD-42FB-826B-56A366F144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CF7BB52A-166F-4AE8-9225-1FDD7BB862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59D00F34-E989-421F-956D-D2A8655FB7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CD090155-DE99-46ED-86E1-389DB65FB8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5DCABBAB-69BA-43B3-A51F-5703951312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035E3C46-443B-4C01-B019-63A3492C65F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63E59C6C-8AD6-4CCB-A791-57D3007B152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878F7ECB-3C7B-422D-9238-349A0BB4F5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A654C68A-683D-4EC7-8584-8AB851FAFA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31CC7878-11D6-41F9-9A16-197F6E4FBE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08445664-DE08-48C0-8264-92046327FB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965BBCB3-F122-4D99-9A84-222BA0C8B6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0405F77F-F4CC-42A8-87CC-5A107D5E913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88848F3C-4CE0-4180-880A-2D9AE3AC3AA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B1C34B1D-2219-46AC-A680-02EFFFF0EF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E4CE1921-8CC1-4443-881E-5E3D964866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6410E2CF-E410-49BD-83BE-D531CE134C1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66AFC271-37D9-444D-A819-CF6DEECEDC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F3B5076-6AC7-4A79-9F86-81408FE7F3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2279F62B-9888-4069-B2FF-D465040F282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289DD9DF-2704-4AAA-88C6-E2F9F2FB7D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0EE91E4C-B221-4D31-AA44-93E71DE548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7FF7E025-FB70-44A5-B248-635D360C66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C3BA5E9F-D1D6-4FFD-A442-BBE2D8E9EE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27403E2D-F735-4395-A4CD-CECE492C01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1536A106-4888-4FB5-B573-356A0783CC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75E987A3-3547-4D87-AAA4-EC5E0AC313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D2ABD904-A5E0-4A10-A57B-46262A03A4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DB465FFF-6206-4AE7-A454-21553231B3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A1D14574-E7B5-4300-B7A2-3EC1120BBAB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DDD354B0-AF2F-431A-A05E-568D9C9CEF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A16EEDF6-6F26-4198-9E80-7F958B9F047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219E1985-B277-404A-A679-E2A818349A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6AB8AFF1-2192-48FA-A017-A56DD17417D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A8861ECD-A236-40B6-AFD9-784944A2BF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B016B99D-10D4-4C21-97CD-AE9FF8F814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9BA247D5-F7DD-4A36-9D75-942DF8B734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A1CA3958-000C-4996-9579-208CE882CD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9C55E238-C14A-4C62-9282-BEF0634194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DF4FCF65-CC92-491A-B6E2-978A7BFCBD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5305E122-AFFD-47F0-A0B8-0C9C71E9FE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A025C4C3-A956-47ED-B4F8-172BDC78BC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2C1CFBBD-5E5A-4868-AAB7-7C30DF359A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100C81E8-3F0D-4BC5-AB8E-0A73BD04D3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792058CA-9E8D-42B5-A391-353F069D488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8A7706D-9338-4633-B72B-71A3D26259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D6946175-2858-439F-806A-165ED578F0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FE19134C-EF60-48AA-BD78-C6E8F0D988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425009CB-2A99-495F-8EDD-74CDC9C4F96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D4C1896A-D83E-4CD5-923D-02285FBEC6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B3CC1AA4-4C08-4FCF-8B21-CE58813A81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4EB53DBF-3D87-4666-B5AA-7E89FB6A24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34855FC8-596A-4A6D-A084-6F6CA3EA67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F37663A6-B074-41B1-B9DE-E3F0DD46FC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3A1F956C-0A8D-4B47-A883-EEFFD3150F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4AAD626E-E870-4AE5-BF0F-D96580D41A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F550976D-8284-4861-AB2A-7E90F46D73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67E3B6F1-9A8F-466F-89D3-99BA7B99B5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249C1BBA-EA54-4CC9-81A3-56C8447BC5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80C04B83-C3DE-4B95-888C-232F6CA9C5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91160825-C86A-49E0-B7D7-024CD616B8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CC0DF5EA-2FF8-4152-BEAF-AFFC9872D8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60844CD2-D530-4331-8B84-AEA1DBFBFD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5F8252A9-9E06-491B-8881-3E1F36ADD6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3CD41790-0781-4B6C-8874-946FC7C4AC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941E219D-8257-401E-B840-60F5898F613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DBFC3714-FA0A-49BD-8D4E-7F0ECB2898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9418AACB-4018-46AF-8D92-0ADB7666A2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947648CD-EEC5-4E4B-9463-83556D325AF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7A9415A4-ED1C-4FE9-8898-5C22DAAF63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91141936-1B8B-4C79-9754-24722806F6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E3BDDE5E-9FA8-4166-8AEF-5FD1972246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9732D3E-E8F5-42ED-9C94-E0712B5B90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27A466C3-9E77-4B56-B28C-5FBC9488617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7368A92A-E35D-4F59-B801-B2072E763A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580FD31-4795-4860-8C80-7CD89E6C2B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F48E8F3D-0926-4C18-87B3-DE15ACECE2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1BA092D6-94F3-4082-8B2C-7F53C7F6CC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77CDAED0-43EB-4AC1-9F13-94DEEFDCF8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CF04526C-4A74-406E-AED7-E3AE02035A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ED71859F-85EB-49CD-9B1A-4AC1A97BA9E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3CD85DB2-E3A2-4989-B0A4-16DE85B1FA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03E53129-8539-4650-B889-E735C03E37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DAD004D6-8FEE-49BD-9EE3-4B4117A6D2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FD5A2CD-84DE-4E7A-BC95-A4AB67BDDA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A8B4E88-E1B3-4F38-8013-ADDF4FE067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C78354E-F447-4EF0-9319-63054E6816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DF03FE5-0E2C-4150-8F5F-B3E3657A8B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EA682A3-9D8D-40A6-9378-AD316E67EF8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C8EBFAF-C85B-4D5C-9674-96C2A24E639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94F3A631-22C9-4742-B053-987E55E02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29F005DE-B0BC-4286-8542-5AD3C5CCD5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D1ED2A55-755E-4E39-A7DD-923F71EBC8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FF99856-4970-47B7-A119-F3C74ADF918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910DB5CF-FFB9-447E-A090-ECBE3BE1BB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BA9BA438-E4EE-4F51-AE6A-09EA9177E7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2D5193E-BD7E-459A-8A20-2081F13A5D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2210A7EA-9D1A-4B3B-8395-8ACB5A6C08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90A153AD-58C7-4A6B-ADE7-4233F2D01D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C6AFE6FC-2BA0-4115-BAA1-DDE0999692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73144A8-A651-4C21-9CF0-F510B449CE5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3C81B545-BC8A-4BF7-A125-5D48CCCAFA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ACD8227-A55F-49C0-A388-700A3182E9C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AC1CC5A0-C30A-43A4-A831-BDCE43E307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5CB97042-2515-477A-A48B-CAFBDCFFD4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57243E0-500D-4C4F-BCA3-B5C6AE1594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EF00249C-F96D-4B77-8725-55A687B3C2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56968CF5-BD7A-4867-B153-7C70F06D0A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52569423-E9B4-4E4D-B81B-78F1D601D1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0B25792-8BB4-4FEB-B447-DC0339AEA8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BA935455-5096-48A8-BEF3-61DA645BE7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B855727-134A-4136-A863-82AFC661B6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4EDCF33D-ABBB-4B8D-ABB9-3C5A119EA5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E9F7A850-3937-4FAB-85D3-221D56477E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7037E327-A847-42A0-8DDC-073234C71B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1C10306-93E0-4A98-96E9-EFF0EC04D9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1262830-30DC-4BFA-AF99-2E9B83F5FB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15838DE4-0FC8-40CB-A760-EE275C80C0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B94D711-BC52-47AB-BE2E-D09CF1ADB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1DFD36E6-DF8E-4ECD-9C5E-7F67E32F9E7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9D27393-CF0E-44D9-AF1C-7F4AC7922C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18B229E-1011-47A6-AF0F-93485F09DD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C9F163BF-5463-49FD-AE95-341045AF58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FCC15131-47C3-406E-BF98-7A9C63F9BD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C1525032-B34E-461C-AB8C-CE3B32A6F1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65008E9-CA47-4B46-AC14-8FA921233B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390CA0A2-E0AA-4616-B2C0-57446E77FA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BDD6F0A3-DF61-495D-A81A-84037E2A4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311A2199-596B-4F7B-955D-DF6A5482CD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FFDB7B54-8BDA-4FB6-93FE-F0F9BAD61EF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86BEE159-A4AC-4853-9F2C-7A305E3BCB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34C7F32B-7F9E-4BFF-9760-BDC7CD880D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9A469BCC-F432-4D56-B93C-F0A8673E0E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0E462CF-364E-458A-9B74-C4DF505D5B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D847AB1-E856-4478-A43F-F4827D3639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660E4BAC-7D86-4B4C-83A2-B270287623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252B0A8-7312-4C38-B47D-3334C0B443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99602310-1F3A-4B62-B92F-A13275EFA6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AED313F7-EB24-4A34-97FF-B8A310CBDA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2323DAED-F2D2-4DCD-AF15-BF1D8C82D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3A326A6C-5C39-497F-8D03-47C0054F93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3D1DE61C-2B8F-42F5-9610-0AF89948D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8FEAE5F3-0392-4EDD-B152-7E2CFF86ABF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E94BE89D-5B57-44AE-BD46-DD4BB37A12E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12C63388-6D7E-4BC5-BF5E-0772AC18B5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7A63C6F3-C465-4FC3-A524-8B65AEECB8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631C5F84-5C4D-4D8F-B70C-1BE49D7EAA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151FB6C-39D9-483E-96A8-08F79CE65C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6BE652CA-C3C1-4587-8D54-975712AB02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E1637AF8-2CFD-4CE3-BB4B-7BF800E3AB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444DF1EB-B252-480D-BCD9-9AC01FD713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A8B69A62-A590-48DA-B787-3A52AFFD6F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B0A8A20-3F72-42F9-9BC9-A8412E41B8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CFF47815-56C1-4CEB-8739-90CF55924F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F796286-4184-4C86-B03A-E0C262201D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32E796EB-B656-4031-819F-363912F39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31194624-F293-4FE4-AB1A-09EB39953E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97B6375-E12A-4737-B682-E28FB3CFFE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6753902C-85DB-4252-AB1A-988F98FC9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26294D38-8DBD-454C-95B9-C61F9A23B8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AB5CF76C-65AD-4E01-8FEB-A3FFD84044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133E8CE0-2764-4ECF-98FE-C68C81B4D4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A4AB12A-051F-47F2-8479-A906897FFF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622421A-4259-4064-905B-61E409E3DF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3E333085-0033-42D8-B763-405D556AA1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AF8010E6-5C2C-4FD0-83BD-FFFC66B0BE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9DE90D6B-BC7D-433F-977F-35E285281A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D13925A4-F530-4CCE-985F-97BE5BE56D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623FFD2-DB88-4256-B2B4-1CCFAF40B6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4A6F881C-D46C-4F51-AFC4-C820C29768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01EA945C-2799-4FF7-A5A6-BDA9267BB7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AFB2B529-ADE1-4AEB-9867-758EF2306F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B5D0F308-869C-468A-B814-C3F92A4851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E6D2C643-CE2A-4A84-9202-37A0E9538C2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1AACCF6E-B511-4003-980E-F17E70250A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C2C45B7-D978-4370-8BF1-AE58EA81CD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C0E3BC7-537A-4156-9690-391D565A39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F3F40431-D5D9-4DEB-B8AD-6164FABAE9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998C7B26-1C20-4978-84B4-FD5C2F3E28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227E8BBC-9E2D-4E13-9EC9-6CA0C82718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9DFFDF5A-0B9C-430C-AA6E-8DEA6A2F4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31DDA6BE-5529-4DFE-B1F2-32B9C19B4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217199F9-D907-4825-A90D-D099FF566D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44BC8F5F-7E8C-40A2-8D5C-43342B7ADE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3852008-86F6-4741-B102-0C03B0699F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D59B90E-AACA-4526-BA75-E9EE6E78D4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64E1E55E-D5C7-4308-8746-C9C3732943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7A68B20B-6682-41AE-923A-6EE3687223B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6F2F25F-045C-4A3B-9268-E298A3CFB1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EB75B1EE-BE64-4E4E-AA35-632DCC420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53B1747C-E0C5-4CA0-B8D4-BBF3CCD84B7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95CB5127-CD15-48E9-815E-8C75804437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5FC58185-9BD4-480D-A455-35BCF27EC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9B12B338-BFD2-43E8-AA95-30E8A54926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92FAB901-1727-417E-8EED-8E81AD3023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8499AA23-422C-4681-8DED-A846E86879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53EC1E0F-790E-428D-B128-EA7A553C705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9A3E3567-D8B4-4249-8038-827295E983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FFAE4335-40A8-4248-B6B0-16B169F048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F7609CEA-AE55-46C0-AD88-7D8FD94312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B06BDF43-E80C-466B-8631-1B55D1ED80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6E8F9B64-18BF-473C-B943-A7B3FFC107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04431401-A5E6-434E-AC4C-9EC02A74A4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03C9BC82-9AA6-4AB6-A9E9-59802A53C1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C1677B34-D406-414E-808B-0DB5A041B7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AF4437A4-87A3-4303-BF61-40621ECC35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8E7B0C0A-C9BB-475E-93EF-DAD6DB8606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FA13C02E-F391-44B0-B17F-A9938F9C16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7A8A05DC-88A6-4130-BD57-6021FF93E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28D71DF2-2150-419A-9820-2FF29ED63B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C7A2EE62-0195-40DF-9B98-20A788758D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564BD4A1-3B50-43D3-8FA5-17C058A13CF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651D6EB-4468-4F2B-8C12-25483503BD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88D09668-654C-4D38-83DA-C68A66B8EF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C30CC500-C05C-46D2-8302-05B4398E1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E293D566-3C00-4699-A592-5C42C162D8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F6BEEBB5-B713-4E35-8E71-4315BEB674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4B68C3A8-BE27-496F-9877-51C98D8A65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3E9F0162-5E25-4A66-BC5F-78C6E63194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ADC3A9E4-169A-41BE-8FA1-E7338EBB0D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1FF8AB38-900F-4FAC-A615-7C00DC6BB1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78234F46-F490-4E04-A999-F1A69C6154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85CDF37A-81E6-4A39-93A0-9B898F7EC4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E3E89BE3-2916-43E5-816D-EBE8B5452C5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299648B3-3166-4E92-9683-16FCD2BF7FE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F80E235-910E-4923-99F3-4211B4658F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0D4A1A81-4654-4172-B765-B5FCA6AE39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36F2C756-B3D6-4AF9-A222-56EF64329A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7CB721B-54E4-47BC-A314-F575B20ED8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75C65ACF-CFF2-4313-BCD9-8760FF0814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84CB63FD-2FBA-43B2-9FBD-5732BED80A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F2E1DB3-FFFD-4342-9E42-3AAD8AFE4B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D6660E01-A1C2-47A5-9EA2-20CD98FE82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1970DB-9808-4403-BBAA-B5281FACB3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19B733A4-D566-491E-9156-B4D7F592E0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3F35E9EC-1F71-4AD4-B731-849B521CAD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D369C01F-A300-4F1E-A310-2B84C9CA4A0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F702965C-5ED9-4B8D-8037-DC13E456B58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DE06545D-F17D-4FD4-8BDA-77BEB57352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129D28B2-F0B9-42C1-925C-D14E998527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10E9A9-15DE-41DC-8AFB-15C0E30E72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C824E614-B7F6-4122-A7A8-D7F2BCC1EA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814E467-1720-47A8-B305-AA65E25AB5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B6A74FDE-EFEE-480D-8240-C14E44D19E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4B0CDC6D-C98C-441B-B0C4-88343F1DD8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06921839-0E5C-4B5E-8F6A-881749E8A2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60A2CF4-05EA-497A-AA2C-0102324A9E8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9BC0680F-B7AD-4440-B7E2-2BF92916E4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6E52CF0-9905-4EB1-9E3D-7F858079264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D41286E5-797E-4602-97B4-D79E0831E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EF6BF176-4DDB-4879-9BDA-61EE2D0D460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5CCD03EC-9420-4C13-816B-7C6A753A6F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7BF690D2-B7B9-495F-8A10-226361F4E9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FCAD6A0-FEB1-4B21-A090-6B2922C36D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D933D8F1-0FC9-4341-9913-224A4CB685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74543F6E-9295-4BC9-95CF-E84BD57937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18492D8-585D-4979-A574-C30ACB9363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2316A9D3-E49C-465B-9F47-D378D1FC92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1CE542B6-3E3F-4077-9D10-881F653486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211C42BE-7C12-474A-801D-A3B2AB4878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F2DC0DE3-5DEB-471B-85FB-DF8B269CDA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9B2A7307-78F8-46AF-85B2-AA6AFC47450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2A6450B1-908A-4B57-AE2C-03FBB8B3C1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20E809C2-1F77-4FCD-8687-075C2DB130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E9F7235-9DDC-42A8-AF90-6A85F76191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9D11E12-C8E4-4F51-A2EE-E8BE576027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CEF4F99-47A6-49DD-BA9D-F1A570B1C9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6E7412E7-B967-4CF9-8687-4041D8E353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2D41AC7-45E0-4470-8B06-20905E05B5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6C299AEB-2980-4016-A742-6D4061B853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B99EBBF6-D933-4150-BF90-D4DA1A3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6784082E-C26F-45E9-93B1-583A77DDE3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A3D2EDC2-FF67-4C92-AC6D-9703659087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D94DB48D-1F7D-46F2-A6D5-C1D97C698A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89D620C9-1E63-4886-BACF-C56711EC16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2F9E607C-34F4-488F-AFD9-05CB7B418A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6EC97CA3-4FB8-466C-83D8-6C997434AA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47E96CF3-79AF-4E94-9073-A5CC0944E3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9A9BBEFF-7622-4BAE-B4E2-1ECAA0BE3F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F1131948-A7E0-4D28-AAAF-A4E9F9F644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BD8AD5DA-2486-4C8A-981F-4D0867BE2F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924ED0D-B8B3-4B7C-B4B4-FD6F275827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26258164-2A8D-45DB-8695-0935C3522B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C53691CD-DCCD-4707-A707-FCD74298C5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83FD831A-5101-4069-8E99-4470CA9CEF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9751729A-BC04-44F0-98B0-6B4CD645D3D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FC3C5195-7874-4C73-87DF-C90261B165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4540F6EB-8BE3-4D52-8A20-532B4259DB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3CC347B6-DF71-4316-9186-C940FBE1F46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153ED37-093A-4EAD-80D3-94A467EE45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E13673CE-5DB4-418B-A890-9788BE9FF9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26A4A234-6CF0-4F27-81CF-E006E533E4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D8D8445-8DE2-49E1-A0BD-BAE3F92600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5038378-78FC-4790-8A31-F3E3533891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7F384D60-B1E9-4C54-A4FB-FE702F093B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9835AF03-24E2-4C6D-AB04-7B831B5D17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CA8C8CC3-68E8-4FFF-9F32-9FE7DCDAEB5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2FFC02D1-2C56-45A3-9ABB-ED7422C59A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B8170726-8D7C-46FB-993E-0BF848DD3D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E96A01D2-CD57-4F1F-B830-11A2CB38B0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CB9309E7-8BE1-4B3B-91D3-F4819DAF1B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A0C2D55F-0422-4CF7-B202-75B82494811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3E237927-964A-4360-B066-BE79D89D8A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3B29EC9B-AD42-4ACE-8099-B71EDF9C96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1B685B23-5E7E-4779-9120-AF2C65A6FE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E9232037-7955-44F5-A54B-7CE3F90A2A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0DD1F434-F008-4F84-8716-8418D6706B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5BE05CE-7901-4EBC-8749-6F0E62D033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179B7748-8D19-4ADA-BBAA-1042DC70EA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88017A10-E734-40FD-9655-C6A1C4FD14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43A7110-189B-4019-A162-89BEF84590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5FFB1A88-2158-4574-99FA-596576BA2C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6B7BD336-1E9A-469A-B303-3F9F6CFC5E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3E1226C9-1C22-49A7-9975-F1CD2F1781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637FBDB0-AE59-4688-A7EC-62EA884BF6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0223E2A-F69D-4ADB-814D-62876FD1BCB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5B4827B1-B719-4D70-A48E-E130659FD6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0668A85-05AB-4BC3-B6CF-8752AD412B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3E16B154-AEB5-4BF1-B4EF-7ECE0B9DC2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D0E42675-FDEF-49E2-AA68-29CB691A65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059FA91C-816D-43A8-AAD3-74149DFDFF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34DF8C74-8A05-44E8-8A7B-5594DAFA47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A8E5636F-01CF-46BF-AE98-158BAA947B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064185F5-239F-4C12-8B3A-1FE48AF4BB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BC6CCDE8-9552-490E-82EA-6D5A3DE0DAF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54217E3-BA0C-4D0E-96EA-68B1950B1F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A5AD8039-AC21-4A82-BE95-0F6E453F9F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CA980684-E980-4F38-B052-28F882F992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34054203-A8E1-4377-86C4-DB709A82CF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A0DB90B9-5916-4840-A888-75A5D47E7C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51CFA5D6-ECCA-48D9-8E3B-77B1827DA9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70FC641-0FE0-4AE1-A5E0-913CCBEEEA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8CE7EA02-DAC8-4A90-9E54-F21D8F9B70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CDA399AF-4DBB-4046-A5B4-0BBFC47BF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4BE0A66E-CA86-4A56-932D-F7189B980F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A257210-4242-4349-AD1C-7177014DDC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36CFE18F-F9E3-4C7C-AB18-354847D1A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97E1B42D-98F0-4F37-9934-64FD66D9A3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CDDE1A22-A29A-4709-86B0-4C4F56B747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B7781B66-E3BB-4E60-87FC-03D8EC3C61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5A10163-6F64-41C5-90B2-44AC6F9B0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4984F2F4-BBBF-411D-9BBD-8B4999658A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8E00711B-5C32-4909-B9B2-56368E7AC7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98C9506-1598-4CAC-8532-571E6D1981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D9BA194A-B512-4064-B654-58C8D84CCB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F489C1B-AD11-4D6C-9582-ED79BB0F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DDD43BC-3854-4939-A61F-864FF641B5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1986649B-4A51-4D07-8CA4-74A00025C0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B3EBD467-5CB2-4FBF-A664-8967964CF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698450F7-287F-4A81-AE65-882E19A958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9F71E00D-4B68-4260-B3C3-70A59F2C6B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B7DD4D4-A77D-4E67-816D-90D956E7C7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2F661D3C-CC48-4F11-8E00-1BB9B91AF1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B2A7A981-0F3F-407C-BCDF-E8E03924BD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4BA7AA3F-5A51-4A99-A52A-7E04C2F2F1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8A855102-7EDB-4EA1-AEDB-7A773CA794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0576851A-3A64-412E-8865-6F27D46EF4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B2E0C7E-6FBD-4F86-B54C-11372363D2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6F7864C0-F3E7-483D-897E-3C1AD26ACD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078D371A-097E-425E-AC45-2F90C234BD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C1C137CB-FB88-4F98-B821-273EE0209E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87F719FC-46D7-4D2B-9C6D-4416EABC08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EA54A508-A20A-4F6C-8A16-7869FC425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A50B2540-D267-4AB8-8CDD-976D619001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F4F2E1E2-A52D-4058-AB59-71DC767F7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2E9C9C54-4D7A-42A2-98DF-6A2665B36E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26BB819C-7C6B-4846-845F-6D2751F7E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2C8ABC61-8521-41E7-9F1C-CDFA70E677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1CF6F783-5A77-4A29-8F9C-1B88535E0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00F365B-36E3-4D22-9F24-2EDB86A15F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56256EDD-F72D-4D05-B7EF-21E107F866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8FF4478A-EAED-4A52-9F37-F0B16DA442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B45F991-1471-4305-BF23-48095D96B9D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B9493163-B287-49DE-BE1E-EC3589F1D8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7B6C9910-8B93-448B-A01A-FBAFA6C70D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82183FD5-9610-45E3-941F-E95B3B2B26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06DD7408-1C56-496F-AD92-9B0863269A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6BE1A235-B449-4FCB-8ED1-AE3D63FA8F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8E6A1132-6879-4F7F-949F-8292E0CB01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DEAE5143-179A-43A0-8C3E-87B38B6E86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973AA7E3-E0FE-4C39-814E-76B5637A54A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1A5ED4C4-6BD3-45F3-A8A0-FBD25BC35E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E8529759-1113-494E-A025-CF95B5BFA0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EE8C39AE-0A92-45EC-BFB3-065B61CE1B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15E0780-7D92-424D-9254-86C3D8E114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CF275F1-8857-4CC7-9806-351016AD436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E0A0242-C8CF-4BD1-9F07-F701B52A20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554DB6B-E5B9-45AD-BFAA-7082883920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C2025A90-4BAC-466F-986A-B44020357A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7D8F14F9-89A2-4ABC-A550-6CF87850CC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75AAB5-F227-4F11-9AF6-CA0EFAAFA6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327DBB-6E91-4910-85A4-F2CB398098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B245142-55E7-42E9-B2B5-58A8220757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91AC1E1D-D234-4972-A461-7EA107836A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320303A9-D51A-4CBA-8DDE-BFF0193777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E2E8C090-4A31-496E-8AD7-581188DA89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C71EDDCF-1F1F-46B7-B064-6ED57695C3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8A78F45-35F9-40A8-ADD7-8F6A0CD282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696C6F85-3040-465E-9F2D-DF624C24C3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51689E73-C3AB-4955-B820-BB2590A331B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E858245-E980-4E03-8D8B-50CAE345F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C86241F4-55C4-422E-B858-E38198DAB4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CB243E91-D102-4A51-8A9B-AF9D56FFD8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1D072621-34EA-4DAE-BD3B-E1849421BC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DEE48E97-1D31-4403-B5E9-2FA8326BF4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1CE28601-5305-4A61-A9A0-F80BF45A65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24BE8FAE-335E-471C-9143-07A9138E9C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4A218DAF-F9DE-4E82-A6DF-71F71B7D5E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D88DA3AF-FFE0-438F-95B7-97E5A0C65A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E0C35658-4C12-4634-9A37-31DE3661A2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6100CE86-9D6F-4F3D-B1C6-F16E5B280D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744F2B6-9640-44B2-962D-82EAAC5B8B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64DB025B-E806-4C98-9C7B-B3C10A927A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C3CF3A3-F0B3-4EDC-919F-A7D30A53C4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60A0DF0B-B896-4CDD-AABE-881A317658C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BEF8BE3-C7C4-46EB-9C1E-0EB26826AF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8490B68A-2951-4623-A444-808A1F79B8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2B966814-89EB-43AC-9E94-EB795C07CB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8DA6660E-E46A-4000-9678-7EB6920C08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2871DEF6-3399-4491-BDC9-FF1F454934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D2EFD77A-89A7-4C40-8CC6-58047A8297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D126363A-8200-4BBF-B2B2-B3DBAE4F27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9ED1318-5A8A-497F-97B7-F9A278D6C3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6E414FA5-B48A-4AF2-938F-1944D247C3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499AD35A-26F2-4E9A-AFC3-836513D5D6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4D86B7B1-DB94-4C9C-AAA6-5C2D11E9A1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70855D49-8828-4F89-B8D5-1A9983B0C2F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758323B-9184-48CD-85E0-53E1270D4A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4E385F16-0C6F-4137-BAF1-5F7AEFF4D9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C2E59C3-BD31-4826-AB8D-CCD76D2A87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CBEC71F3-E107-4DEB-A40A-B0A11D4028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15D65587-79F5-44C3-A113-DA683C7DC28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94EFABF7-4602-4D99-89C8-361584BB1C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7E99472D-E8D6-4220-A8F1-5BEED6D92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05CD80F9-5F44-4771-B983-CD4E18DD38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EB232E94-66AE-442C-93CE-37D134FE21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E70E35B-3438-44D5-A390-893CD531FB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8F6D73EA-6D22-4710-9CC1-C3685339E0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00B0056F-E677-4A4C-9640-E41F16839E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98871AEC-8B6F-4B1E-8C58-C24738247C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2C52FD9C-98B3-4484-823F-280C1EC2E1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BACE9A37-8D7B-4A78-8A93-DF873F0C39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15230FA7-A58F-4382-AD8B-A2F07E8B3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641F8EA-77A0-4A68-B64D-B944D8C6159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8CAAE695-073C-46DB-91E0-A74496351E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DF0BB885-6E73-471B-AF19-BD25C973F1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F5A87802-ED6E-44DC-AAB3-244C0B0B4E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5BB11A69-186A-42A7-A357-67F5D8A07D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158C9348-F52E-4BF8-957B-4D788F7767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62647E87-7146-4ED7-8CCD-7735137F28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7738497C-788B-4161-A1BC-914E031CC0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41D5F81E-2C5B-40EC-BB33-5116D05137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0E6FC689-8DAD-4377-A096-A7798FA0C7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56E3B5BC-636A-40EA-B676-78411420D6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C914BC41-7E53-4E89-AEDE-2EBD43CD37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FCB3BB42-6CBD-471B-A632-FACF974177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5554EC0-FAFF-40FD-B63A-1E1650B38F2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6E8785BF-872D-4A01-87CC-CD0DA1A223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54239D8A-9591-4D51-9CFC-25296D3F4E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14460B4C-9092-4CDA-955D-98EF4C1F95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876C0AC-4C89-4A49-B3B9-666006BE5C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EAF8A72B-3B8F-487A-80F5-FFFD566F02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21ADA32F-5701-4C5C-8052-E92B9A82323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BE2E368-3952-4ECC-B7BB-BEB7E011DCF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6570BC74-0472-4835-9F67-0118DD1BAD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CA14FE24-986D-462A-BB02-9DF0EF2461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98AD0164-0E22-4814-A948-FA20F736DE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1EA257D-DE21-4A5C-9CAA-CDCF9CED96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62895667-126B-472A-9C12-B151C0383D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A012C4BB-3C5D-442B-A6AC-A3BDB028D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943EC694-C8A9-4E9E-B99B-96C486BAC6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EFD9315A-3167-49C2-944F-3ABC262425D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BAEBF8EF-0B56-4CDE-8727-D4B5943D59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ACF07452-13A4-43DC-888E-E97D93A96F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3F982B2B-D129-4D99-B4B7-9233011C16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B4C66C60-979D-4459-9335-24E45E6059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18ED6DB-2AAE-404E-8990-52EE3C0335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7611CF41-DDE8-407F-8CA4-8FACB4EAD5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F73FFE49-CD18-4E85-B81F-386C8D371C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8C231526-0412-4863-8369-45E0BDFB0C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9EE818AD-27DE-427E-8D52-D5BDE2DFB2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794F75E-522B-407B-A88C-DE907A6D71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D96BE06A-276B-4947-B21D-339F3BCEBB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FD81E2E8-4E1F-4729-99BF-2C7CB8276EE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9870D637-47C9-4DAC-82A9-BA56EC14DC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82BF161F-1782-4BFD-A6AB-6458A7C4703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848B8E2D-D90B-40D6-9C5B-74644B5511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1110837-DB6D-4922-B199-CDB5DF57D9C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59801FD0-085D-4D24-8FFD-E3FFA4755D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BBEA06B9-FC6E-4A56-9D99-75B7B3C433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4A69B72F-D152-41F0-ABFB-7020279CAF8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0FEAEB03-EE61-412B-8022-F280F9A18E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31920B4A-AA9A-487E-B397-52A56127C5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B606192D-EC5F-4BF6-9A72-E56875F044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4F4C08E7-D7DC-4132-9E8E-5D1A4AC9AF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A1DD31BD-7238-4674-AD03-43A548495D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A58FD28-CFEF-43C8-A3A5-1956E6A2F9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0A453B5C-141F-4587-B319-B6E493288A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C9C6B6E0-E477-4C9B-A636-B90F2258EFD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60B40E90-9BD4-4824-A72C-B95448DE616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F71D965A-3237-4BFE-8E68-D9A63AADFB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D5D3D79B-59CD-4E16-AF20-F461C88A3F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B0538A2F-79BE-4656-8EFA-3E8422F357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E51A6702-83EB-487C-B6DE-CCA0EDC1F2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63789730-F7E3-474C-9FC0-08A6DD3F4F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4FF9B72E-E560-4BF2-9D82-DD17653092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5AF4D79D-4E38-4AB3-A909-E473109796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2A4EE6AA-FB7B-4366-8A1A-8088C70016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B08FE18-D5D9-4EE8-A0C6-45338CA53A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9DA401B4-0E13-4E26-87C8-A22090260E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33CC3805-EDC6-490B-9C9B-3C7A7C0391B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9996DD0D-F64B-4F93-ABA6-B760C3CD58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C8BFC928-E1BB-40BB-9CE3-714A73E2A9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B8AFCACF-5C04-4072-886C-85569C13DF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BF29D0FA-C66B-41DE-AF87-CC4BF22D90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A78B1A5-9DEF-4E8E-AC46-08BAC6E46C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D576C8D6-723E-482F-BA6F-F638FF07E2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5C7DEB1D-70B5-4152-A952-FE3C1C1216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60B82F67-138C-4AE2-A372-D7135BAF8E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7474C018-BC70-4737-86E5-5D03CA2C60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B02C8FDC-9B9D-4E86-B9CA-4DB3FF3428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D9F268D0-930C-456F-9C08-4548805388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A2D3F696-2A16-4D9A-BA92-E3351A9702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4E96E63B-7050-456A-A0BD-AD69526AC2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5FB6AE57-1C0E-4DC5-AE33-A2F6AE5A28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D0F38435-C34B-4461-B284-92FBD11104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EDB3AB58-3D9D-4756-A0F7-A799C24D59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AA4F5D74-820C-48FB-9FD3-4ED4C42CE61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2B14686-5678-4B77-8C84-AAEE536651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C18C6B57-353F-4E69-A62E-9871118776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B6C075B5-7B48-43F5-A180-32623CB963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C33D3386-D036-4089-AAF8-E75D208F53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E1B226C5-5EF7-46A8-9072-88BA4E3E0C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6DA0C534-5B5E-47DC-A022-F5D2BF9C769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995A847F-3C09-4319-B2C4-4EFB650517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93DE1674-F25C-401E-A495-1D45C40643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E4F6D417-3991-4BA7-AD13-A0D4BA79D0C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84B7CAE2-8047-4167-ACF2-6320B3A961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817A839D-896A-47E6-B466-718F4750FE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DA42381D-1716-4693-AE78-19E5B46C10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F1523C1D-97D7-4AFD-A855-E521D1E124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A0F40236-AA7B-4AC0-8F56-52ACBED15E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CABE3B8-47B5-4D5B-B228-8E566FF5A5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B69BFD04-46B4-473B-8BE6-7C5720B8A4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57940B11-4F18-45C5-AD6A-1B77F8B902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0DEE4418-F82E-494E-9E88-2B528C9C74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D1095285-BC52-4AFA-90FD-FEE414C623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89AB4225-1CE9-405A-A599-5AD7E5E777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5092D008-D301-4E84-81FE-E9D73EC905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9A147ADC-29F7-4A28-A486-DBD8264DB8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DDAAD729-2FC1-4381-8E9C-381CD763FF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0F4E09AC-A238-4E1E-BCBD-5996633C4EF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29EF678E-98C2-408F-8666-BE9B50A305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6F8B6DC0-2141-4C19-8C78-1324C4B9BBF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F3D43074-C6C7-4126-916C-B9D0AF3B3C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2F9E881C-CD86-4859-9227-18991A8BA3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9A2D730-EDEA-4592-8E6E-40D5071815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0F9ED6B7-2943-40EA-9221-3573E3C9D9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6D84A04-D1FD-4276-AD2C-C36E06410F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FD9F011-60F1-47C6-851B-697C6F1C05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41403F47-C042-46E7-8249-F44A664846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23302F95-0D06-4A96-BFB9-89114303A5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1406B0E9-D5E2-488A-A328-52A508BA18B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B863F44F-9820-4030-8977-B9D2EF9764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57BFC507-B3E4-406A-8D15-7F5EFE0F0B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6E010B7-4D3D-4C4D-9966-E5DAA2EAF2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55CE40B3-E56B-4070-9D40-E0E9C10C78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52B623F7-81A3-4058-B95F-4BD3A34E0D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F74F873-9113-46EB-9157-E770B71C6CB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C17A2758-F79C-4352-87A0-7B614491C4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150818C2-AE74-4B45-9A6E-41D0B894D4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A4C815E7-65B8-4FE5-94C1-D2FEFF79AB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EC56EBBA-56F0-4016-936A-0BDF8F8773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9EED0A52-BC9E-4994-8DFB-2F69DB49AC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A4C9D9F0-98AE-439A-BE89-1DD62F7435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15AA90C0-1A0C-4E71-94D3-4D5029FC113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CBDF878C-2ECA-4E09-8FF0-F1AFD63799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BF3C47E7-11F0-43CB-A9BC-3DAC6FBF3F9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4265F209-8FCB-45D3-A06F-E21EFBA838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3B37C164-BC41-485E-AE7C-53EB7C19A6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828FFA1-E28A-403F-B1A9-EC1C70DA60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441AFE9E-FE15-4145-9D51-EBB2A5E3E66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504A9F57-AA64-43C8-82A6-0D3D32AE7B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C4C48F19-4D89-475F-9493-CB1F0DF671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ECB65220-E90D-479C-9E09-7AFA33AC4F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5E92E801-B1E8-4779-93EE-120ADE3539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9F19FD29-0738-4F93-9E91-3675932ED5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CF98BADB-C5D9-448F-8F29-D8E0B913A3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353E135C-D5D5-413F-B9FC-6CF6B85CD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AD6F866-107D-4AE6-9018-80270922D26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EEA79ADA-7A3D-4F68-9CA4-C47A5FE3487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AFD6CE6C-C147-402C-B707-B618825D4B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4E87C3E9-67D8-41E1-AD3D-FFF44D8BB8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040462D7-5CEE-48CE-A48B-2B9E381DD4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FCF35F45-0C3D-4B62-82FF-E5B483C9E2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048BF997-5770-46B5-BDCD-404FCBAD10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46B02580-3041-42A5-A8B3-77E2041337D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82BA81F3-AC63-45C2-A186-3EE924A6F47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46B5F65F-BDCF-41E4-88F6-587CEABE4F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6EF5F36B-7CA5-4727-8FC1-4A136FF502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934B3C9D-50A0-490A-89A9-53B448974C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C2490046-80FE-4B6A-B6BE-3C3025FCED4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25325060-497D-4C41-9703-70C633D1543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8BF67F25-2131-411C-BB52-195AF6D278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B608BC42-2CF2-4DE3-B494-BC5F26186A8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C237E892-99D1-4855-A8A1-11FC82CD39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B3FE3A8A-D10D-43BE-BDBE-32F42A5827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E0D063FF-9682-491C-BC38-B375E8B1DF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31119325-E76F-4071-BDDA-A9B7382530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FDDE492C-800A-4857-AB53-38E3077CA3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D708225-ACA5-434B-8874-5C93DD3C835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6A1F512E-1C46-408C-8FF1-35D337ABF32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CAE4E672-F0FE-41E8-817C-8508011255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768BAD22-640F-4A49-A9F1-4538AD3766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A7EB20FA-FF91-4812-9793-4D74374C65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67D28580-F264-4859-A08A-B4C8C7EB39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C410923C-D4ED-43C8-8681-85DD71A9BD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911762E2-D8F3-4BE6-8318-6390B921F1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3FF82B0D-6683-4227-BD30-B0246B9351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59E676B2-FECE-455B-92B9-1F729A242A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DBCBCD18-46FB-4998-B303-576226BBD3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2A3A73D-FC64-4830-B248-1BCF3BFA87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8E28A687-B694-4F6A-AB37-C04B6CEC40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8C3FA4EE-3EA2-438F-B081-3D1BC9026F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D98605D2-FB50-40F5-B55B-C58A6EE017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36B755DC-4DB7-48BF-A40D-EF3E7F5C8D0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562395A5-C56A-4019-B9BA-81E22F7282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BFAFD79B-316F-4ADA-9002-8D26FED96C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514194E-2156-428F-BD59-46BE353B81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3E940964-543E-4408-97A8-55761E9764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7785D4F3-FB8D-4A5C-8DA7-144D2C2E33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A6479953-D061-4571-BC53-004DED3E0A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5D7E2621-1ABB-47CD-A9AA-16BCE0E2AE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C9517029-F4EF-4B5E-B995-71F2B580FD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BCB5EAD8-EB5C-41DB-9719-F55C658EAC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415D3D7C-312D-4AC5-8DF0-8990CB05CE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9477D1E0-7E2E-439D-8B81-F01B1B7F5D4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8E9AE908-65E6-4299-A19D-24B645936C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3A343551-715A-4F34-9297-831762419EF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F248945D-7E82-4BE0-BDC5-A15815CACE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1224F2AC-0F35-4954-9D34-F393443AF9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A05629F-6FFB-4EA1-AE3F-921911040A4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BBAF2F8B-2186-492D-816D-945FC08945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722161C3-DABC-4910-8FE6-3F1C4D565A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A24EE35C-B1A5-4BC5-9E18-DC2DF007BF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D84ED21F-6216-4CDF-9BCD-FE1931B8E49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07EDF230-94BC-4C49-8E7D-7328D4238C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EB74FC8B-DDCB-4D3F-B020-2F73A8B96B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C26189ED-9B9E-470C-8667-4C628C10F2B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2980C5EE-F1F2-47C2-BC3C-E566672F0F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456B6A7C-39F8-4F52-B770-0A51BD310F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C18FBEFD-0EE6-4ABD-99BB-702DC1B9917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9754E2C1-756B-464C-B7F6-7F519D152F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91608C6B-B0CA-4460-87E2-138EEC5D38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48B226BF-0675-483E-8F85-9C6A65EF263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426D872C-F6B4-41EF-9074-36992528C6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748CC694-A644-4C77-BED6-63BE420ADB8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8A290261-9BB6-45DF-A8A6-3C68FC067A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C283CA1-E499-485E-8EBD-E22A0E859A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277C995E-EBE5-40AB-B85D-989A7435A0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7832E803-66CD-47B7-94AC-35E69D6675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367BEDB6-6C8D-42C8-BB67-F541E13D15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4CB98FCC-58A2-40F7-A81E-8C1782CEEDD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151CDAA9-CE6A-405F-935E-FE00C861E4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0A474C4A-8CD1-4355-82E9-A08BB91890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DA76B580-F3F6-4CA3-8F11-300315D7FE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B84C88DE-8DB5-4DCB-B121-E56C9373D5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3402B016-B155-453D-9035-124FBF4625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2CCD0094-E5BD-4222-9EE3-91598CE5CF4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6E4CCBE-AE8C-49FE-AB2E-CA91A8AFE49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6F7C25C3-300D-4097-A057-7179B87FAF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529BC024-B76B-4657-BDFD-776A5A835D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38E1B73-3837-42E0-98C2-BDD78FBDFB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8119EEE6-3501-4538-AA67-0A1F922CF1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285A7514-8BC6-4DB0-BC25-F79A25BEC3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19222FFA-1F0D-4987-81C1-B4E34F9D90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D781E4B4-9DE9-48F9-AD25-428FB81BAD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4F3D4678-3930-4C49-89BE-7AB276AE517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B18EC293-2321-460C-917E-B6F2A40A384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6D3394D2-A4B3-4128-8281-CBE1081529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6AA97811-BF76-420D-A734-B2FDE60E32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C452FAF9-1DD8-4F2D-9738-3CA4A4C80F8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AA8EE7A7-FB1C-467F-BBA4-5D5A630E7F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C80A2643-13DA-460A-B439-C3CC6CAD14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977B165-6230-447E-8E1B-A99EF46351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A363E4C-CB37-4F3E-BF7B-1009F6ED9B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183737B-2891-48A5-9C17-8E89511A9A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812EC350-47CD-49F4-B430-EEBA846DC9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2C4F733-E7D4-44EB-8195-4181A767C7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D1BC951F-ECE6-48AC-B3E2-1D21F19E00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AE6E0954-685B-4515-B683-D8F5ADF2C0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D0BB3B8-1D9E-4EB6-AD32-2D5F559E8C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ED8C3585-F020-4576-9784-FDD39753DF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54D951CD-73FF-432D-A83C-C7204E3386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5D5A4826-E0C1-483D-B8EC-47A296A5CD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73647C63-C4D1-43D3-A6F1-2A0BDC1B91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91657B0-20C4-4F12-B796-2CF323325B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4B5F1C84-FAD7-4746-8755-0C3A70A4C4A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2DD27D85-F8D4-4596-B61A-B4775320AB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BB0E6FF5-61CF-4DB1-9FB0-D4C750D0EE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2B78B38C-87D2-4279-94FA-63F2E805512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1263F57E-9E19-4849-B574-F30662345B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45B4D68E-8C87-408F-8983-C75545328D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335825E7-3BEF-4B02-AF69-2E0E92E382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E2A55BE5-54DD-4FF5-8FFC-AA658820C2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12D73E38-015A-41BA-8CE4-F6950F06BC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0BF1A0E3-1691-4E9E-B441-22EB71CE30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44E0A1CA-5088-44C7-9A05-9D4BA86679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DE7624CA-3E39-4E0C-8DBF-C84D05DFD99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D6C0CE1F-FEE7-4A4E-94B3-22D42A415E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C36703E0-20C9-4986-8C45-2DED3CC096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9543EF46-5379-4F60-B795-9EC4147FAE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36125D7D-5B3C-43B6-B65F-49840D82EE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D565DB3E-A64F-4B9E-ABEE-B0ED83BA73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42FBFC5E-278E-4A06-B039-0EBC26862DA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ABA7797A-EBFC-42F4-B2AA-ED4F56D959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1432DFA4-D9C7-4B52-86B8-B3CF239CD9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BA572DC6-1035-4E0B-B2B1-0F0CAAD55A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35BF4E2F-3C44-4781-9D25-2D078A4ACB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F16DEE1E-6A8E-4F1A-881D-A74F6820A4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A3063663-F9B9-4117-8BF1-A36190FA82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C9E73BED-4704-4CEA-AD1D-FD09227488D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065D72DA-9E7F-4716-8BA3-0A970E20031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D2C7FF73-4E39-4825-AB2E-C8AAC64835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A9C67D63-9C33-4105-B7FA-F58BB856DF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7C28A17-902C-4ADB-9DE7-D0B2DE1D7F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FFF23D1-3DCF-404B-82F3-5CF731B733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8A71ED27-AD8B-44E4-80E9-BFEC6E1F77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F3744E07-863F-4229-B94A-4FD2062CA33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4A87DE4D-9F16-49FD-BD34-FD7A58AC20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E1924970-2865-4721-BBE9-1682FD88D5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8C212E9B-918E-482D-9D81-4B0D2726A6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EF0BB319-F3BB-4D66-8B29-F9B788408EC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8CEF4D3-59B4-49FE-8D7C-138A70EA97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544DB5B-66EC-47FE-A854-65487B2B194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8B0D45A6-3589-4A54-A4C8-A82C2A154E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DE3EDEEA-79BA-4843-9BBF-BF78D25654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1B73DFE9-A724-417C-8901-33E80078C1F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9A532774-A3C5-4C86-8131-EC951ECA0D1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1CC23150-155F-41E4-964B-A785BF682C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5CB6024E-C80B-4D2A-A329-F0790F028F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7024281B-0168-479C-9719-5595831A2A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2A639490-0C21-47DF-82C3-BC9851BE0B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D9D7D261-7D75-49B0-959C-9149029FAC6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71BFE223-4C98-4771-B0CE-D1B0569625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83507049-51D1-4777-B16E-22AE1C4BDE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06639CD7-A33A-4FEF-8708-01E97D2AA0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3E3C731-3F77-4DA4-99C7-0AAEF296A05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5EF4D1F6-174A-42E1-8300-03D9B5F8DD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18F9B29F-0B1B-4E09-BA35-1A5A1D049E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AD57179-E9DB-471B-9A61-5F60B66360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F07FB00E-C1C6-43CA-A771-976BC50A00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82726387-DD20-46D6-AD6C-ACD0097414C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5B40199E-21EA-4D3D-A598-9EA4573421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07A49FA4-0C56-4BEC-9E7E-8A0B9738F4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3608E059-BE83-4F0F-8F72-6C1790024F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B04239F5-D215-4D7A-83B8-13D77D59F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5991FBEF-95A3-44EB-A5E0-F3F13AC3A2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F8B5C30-4755-4830-9076-0809D3A0516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5CFEB0F4-69C2-4045-B2D3-5448BB9F46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16960208-02FA-4B9E-9832-5731D9507E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68C75DBE-C345-4B4B-BEA2-EBAB429C824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1212A8ED-6862-4115-947A-77B5DCD5E8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2E72CCB1-EC5D-4B08-A0C2-2280E01C75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550D73F7-D78F-4A63-932A-4ADF03CAB1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19E9127B-5A88-49DB-8A3E-E3C25730E2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E3E39612-5C84-48F6-A168-CE9523583D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FC9F6F51-F4E7-49EB-AF7B-56F7235DCF6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7A437A8-0EEC-4C74-82B4-10753B41D1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2BCE6641-4335-405D-9AE2-9A065A2031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80FBAACE-745C-46DD-947B-5487F79B4C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74CF020-D44A-409C-9702-736FE56741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0A4088C1-FF45-418F-A409-0B931E27C0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6796E2CC-26E3-4180-83F9-6F48AAEF9D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73841E02-3661-4318-A0A6-959B3EA8280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49B4B615-43EA-483D-BB8C-A77AE8E5066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2AB46F8B-93A4-4DBF-97B4-29F83ABEE0D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EDC95028-E209-4175-A0D4-0F0CF90E0D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21CE3796-54C7-4B32-8C00-369842C7E63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69CF134C-6BE6-4659-991F-54B1FDB9DB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9595734-9CF1-4398-A89D-3ECF5A9047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18492F3C-FBD4-45C8-A0E0-A0C287EE12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DBF48235-285F-43F5-979F-E2FA3F78578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3D5B2490-14D5-4A88-B0DC-7EE89BFDA3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66605E56-EBDC-4DA5-B07B-E29F189DD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22862FE5-FA3F-4417-A16F-311F4083BD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D14F31A4-F811-47FD-9D48-2B981D048FE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81F4FDEB-1DFC-4A42-82C8-CA68A11185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AE228452-F80E-43E3-8C34-D216E6F21D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42F2620B-682B-4485-9FE8-CA2A2564FC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DEA03E92-A511-4E58-B7D6-5EB9747EF1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4FA64751-C29E-46A5-A5F0-0ADD1D2808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D4EA74E8-F7DF-47DB-99E2-B80EC4603D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156C5FA8-5907-45F7-8C9E-32A091677C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BE6FB557-65C5-43BB-A830-E82EB60381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9B7B47CA-EE71-486C-A9B1-21D2211317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1C5FFEAB-EAE8-4AF4-BB97-C7C3A5BB25A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4208157C-CE60-4D85-82BF-5AC8F430D88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9AFCF6E9-D88D-4054-8BF1-DD6E5820D8A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7BE01AB8-C797-4C82-BFBA-939C5838B3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93E84D15-752C-492D-BA95-F673C8BC9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577FC78B-BE7A-4627-8995-50396D50A3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8A7E34A5-AB4D-4FFD-AE90-A3AC0035776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1AD27E94-E22B-480A-B902-BD1A5F8EDB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1CA6285A-ED8B-4B7C-9CFF-BC64BD60ACB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D9C6F159-CE06-4A2A-A46A-44775C9A70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9B72DA87-8EF0-4821-AEA3-AF8E0DEFB1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604826FF-8CD4-4AD3-B15B-96040C51F2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8E531E3-768B-4DD3-BA0E-A0FA55BA56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6DF423ED-A546-4466-B569-C6FD676B91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DD039032-F7E7-4BAD-BDAF-A52FA8965B9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69B495FD-FED4-49BE-87DB-A6483B20F52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B47CE04C-EE8D-4222-87E1-1813319A33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115D896C-0D3B-44B7-BF48-F0F641869FD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0A81A0CB-14A3-4856-9C28-7182CF4F59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3DF18306-8F4D-416F-833D-E72AFC8DD6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E4F21CD4-ED85-4947-9B9E-D643E4AC7B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89F22A6D-2A97-49A8-A486-483FBD8456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53196E6B-70DA-40BE-8B0D-2AC23F841FC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DC55D525-C2B5-4001-97DD-C94618B085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A2C5D288-CE59-4D27-A365-4676F26944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AA64F7DD-609F-4EC2-A9B3-E4725FDC20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13E24F1C-4DF6-4880-9342-19E09AD6ED3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9C837F31-72E2-4510-B2CA-AE874AF2FC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FCB51373-2AC3-4CDE-9BBE-ACED3EE045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88E73C65-1DB9-48A2-B083-7A9D8181E29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FF44A1C6-5DF9-4F5A-B6A0-7BBD30862C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7978F2DB-6B7E-4AFB-A3CE-4677858B28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F2E8509-F349-40A8-B230-634B3C8CEC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8C02F3F9-3DAB-42EC-AD55-804DCEFEA5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9AE1B4A9-B1BF-4B9E-AB6E-6FE32BFCDD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3FC1B16B-DEEC-4A7C-B432-7D45E18143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4D72E1A4-E62D-4992-831A-231858341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BC223EF8-D808-499C-9C34-BB5E0E0EE56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2D0DD535-0506-49CD-830F-ED7D5A2A821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5D2F268-EBE1-444D-A98E-287FD82196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5817AF52-4AEE-43A0-B97D-7EA6D30BF5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827A5A1B-E8DA-412F-B097-9F9F2D14911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6A10FC1E-23D7-4A6C-8161-60CC83AC6A6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D37BF8E9-8F78-4676-A783-C7B0005D31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6A673465-0F69-4490-AA38-42550C9362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BFA1BF36-C975-4365-9EF4-3295122B88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562BB847-247A-42EA-AD27-D86C4293B7E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F65B66F6-F6B8-468A-A2D5-C99A14A95C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84C23266-AF64-43B1-90BA-2AFE3D1839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1BFD66B6-D751-4506-B974-784E54DEA91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3F3D412C-0671-4AD9-B7DA-AC6002A21CF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EDCF6866-EAD6-4EC9-8CCC-3E22DD7FE8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4BB7210D-B849-4EFB-81B3-D1B02614F2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A1F98AEC-52BA-4142-B76A-D0204E0E78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154CD1D-B573-44CF-B9F7-0BD407E5906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9A88DFEA-73C8-4408-AAE0-C18A211AC7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0EC2A006-8D47-4377-8C43-CF406F8810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85DBEEE3-86FE-4667-8225-9FACE14163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BD630FE3-782C-46C9-A0D4-818E2756C3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16986F54-3E3A-4DAD-B154-FE732273B8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16D5559B-85ED-44A5-BBF4-4A89396E21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24A9E71D-0613-4F04-9A94-6F0224AC75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D9217711-56E8-4373-93DD-33D318911D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11F3B640-859C-4C92-8BB8-18E67398F4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A084FECA-5EA3-4A83-B5EF-B219B2FBB3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6E7DEC53-36B3-4E97-8645-F517E848E5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B5AD8D8E-16F6-4F74-A442-E28DB1B210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7015A590-2FB1-4775-983A-0DC8828614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06929EEB-26B2-4F98-B154-63DCDF71A6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D2CBD68A-CD50-4251-AA1F-E32AD051EB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7BCA0056-1E3F-43EE-8151-9697659C51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245B6A53-11C8-4C62-B8A7-0F6B7A6028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B157C10F-5DB6-442D-BCCF-25232B260D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30FC94BA-BB38-476A-B801-8649B750DF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97681C97-FA31-4602-AEDE-CE1776453E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4E20B58-FB40-466F-8879-3D0158132D6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27DD2260-26AA-4372-8597-643B818B226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8BCC20C9-8BC2-41E0-8BFD-AAC53E3BE0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6DF60B6F-6C57-475C-9811-B7904DF0A1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F5A48C8F-FCB9-4EC6-8AAE-4A55E5CA9F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12D77659-1592-4AEA-A037-506C8B81D6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A6525FF7-0F38-4A34-9227-4DCFDA60CE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EED614EE-7933-4C64-96C1-60C10555615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047E37D6-B246-4EF4-8647-A138F9D77C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5D5F8DCD-F4DB-41F9-8698-E431B4879D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48EE01E6-1325-4A1D-A5C6-62FA9FE2E4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77D55CD2-BE44-4953-AE6E-5119D8A494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863CCC13-C207-409C-9421-D345CAAB21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482EF394-D5C3-4FA0-994D-4FF6136B62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EA55550E-519E-4F9B-84AA-1AC8C83ACB4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7ED4F46F-8A4D-4BF3-A22D-B51DF4858AA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28F751D1-73DD-402C-AF11-EB42A5F8DA5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95F3514C-D9CD-408C-898B-78C3ADD2AD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8317833-73F2-4BFA-A3BA-20120EB662D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2127906D-C541-4BAE-8006-3683DB83E7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FBE3AE4A-0BA8-41E1-B841-B0FB4A2D0B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7E9281D8-2C15-4165-92A1-A2FC522DA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0DD27CB9-3EFB-4DCE-B2C9-CEE7A7C118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1656E5AA-AD5E-46A9-A158-98444DF14F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FC4F9811-5FAC-49D0-9915-DE2A1C4A0C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D61A01F7-A04E-45E9-BD73-ABF66322CB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DBD5E48-43B3-429D-BBF2-4C2DB38E62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37640420-DD9D-494F-A809-1F20BFD660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D77E99D8-15E0-4EA7-A928-6CE6B2EDDD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2CEE5D1-FA33-4F25-A124-C60A8E76A5A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D1861A2E-4711-4EDD-B9A9-DD487AE366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AC6A0D7A-5887-48B1-9D9E-F927EFAD1C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9DCBA270-E524-441A-A6D3-D32CD4A539E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B9EB8712-104C-4DB1-AAC4-2F659C9C0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F3AB2B24-F6F1-4AA3-AA63-4CA629A49E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6A51ADA9-4C38-435D-A956-2BF0D58733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19D5BBEC-81CD-4A48-9851-D91BB41BDEA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7F6FE312-5249-4F1F-9A73-3033C0EE6A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BB41D281-4EEF-4DE3-95EE-5C043445DF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4D08011-DCD4-4599-9E00-099C02B92E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AA7F0D93-D209-47E2-9DD3-1A60061722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BE6FC86E-056D-4BDF-A45D-E201C684C1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EBCB6E07-0B7D-4349-ACF2-7785623F39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A3BB719E-5BE7-4F83-B41F-E17FBC5CDE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98D2660-CC39-4451-8EEB-BD5F6597EA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88ED981A-0E07-4E75-828F-24FF2E2B48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AEE161C5-0749-438A-8B14-1103769157A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A5E09CC7-A9CF-430F-AF41-70DABD455C5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06FDAD9C-DFEE-4E74-AEBB-45FCE34E56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54B5C366-4470-4DD7-99C0-D59BBE531D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50ECFAA7-1859-4439-BA00-49C46757C5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E2202B8C-7A1A-407A-8E2B-045AAD7F6F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A8BD37BC-18A8-4263-97F3-C4D44C11B2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9657D75E-596B-4D2A-8BD7-9FE831CB2D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F6D43059-679A-492E-9AB2-AAA17A45C0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B8B83E4F-A50C-4163-9A9C-C1AA49CB96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A44E1A6D-5194-4F63-B8EF-837A16BE4E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7784EBC-F737-4F08-85A8-AB16916E29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6E45FF87-4A62-4E31-80F7-24798C0BC5D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30E6CA3-D2CF-4AAB-82A9-BA4205084C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C3A163F4-C6FF-40AE-9DE3-E26DB774701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ACF49F13-66CA-4182-8E5E-30EA850A79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5578738-6F2D-49E7-A58F-B0BEC8B02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F511F901-5DBF-40F5-900D-921808EAFD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79A0A7EF-448B-436E-A119-3AEC5BE06F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D912292C-1D89-4FF6-B2F6-1C8008558F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20A95231-4B46-4221-B701-4471BE2D23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843A77BA-7ABC-42ED-A398-ACBFF9B315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4D0AE43E-2433-44C4-A567-0D2FE9CBAD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CA4AFFCB-16ED-4ABD-85D4-EC313E0F31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338A316E-1750-4D64-98D8-8EE51F935C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7A067248-F0D9-4640-897F-DF634AB8B6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49D847C6-0A2D-4CB0-B2EF-95DF877AB6B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D9F62593-0715-45FE-8A39-D3484ADF1E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C3C92DC0-80EC-4B35-BFD1-1564AB89EC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B32744B8-7AD2-4117-B33D-C7136FD087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B7385CBD-56C3-4A8E-B0F5-FAD43BFA54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5123B443-DFAB-4BB6-9F40-C7EDB4C134E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88AAAB9C-8B27-406F-BCA2-D4E4A3A37A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DA2BBA09-8C32-41EB-A522-514A025237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E949BD81-0A77-46E8-8033-8F21B33754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ADCB1783-37ED-4A10-A5C7-4240B18F93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3163BD1F-3A30-4DBB-A6D9-4C8D9FCEAF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E110D20C-FAE4-4A28-AEB3-FEFF8FC99A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F9BA658F-78A8-4842-AEC9-E6EB30A6E3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FD240C97-96DF-49A5-878F-6C34480E5E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2CCE366-077A-42CC-9BFD-5948A7F7DB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35686943-6383-4469-A0B4-0958BB9B5D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B0CAED22-288A-433C-8611-2AEDF51E81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780405A4-4CAE-4487-8538-0ED6C2DCF4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08BA2877-E96E-4C9A-B84D-2AB34D2179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16C79EFA-819C-4595-A35C-5C459FA843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661B5508-1BFC-4DA3-816A-132E47ADFAD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1429CA4A-CB15-49DB-9414-C0CFE965F64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3900391C-0304-4025-81C3-53B8C9376D2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141F6264-A397-453C-8F02-CEDC0F9C84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E07DB80-4949-45F6-B657-B92A54030C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DF843164-B915-46AE-AD13-B9152637074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6BDA95C6-24BA-4415-B762-18342D0E17D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5DAAADCF-3261-4C57-A563-3B17EEDC44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D8557903-D79A-4FF9-9026-3180D21869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1EB5B90-7E7F-4FCB-B2E3-D5E408F3F9A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FFCC9972-EF8F-4538-81E3-A82D160C62A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215186DD-7E4D-4422-BCD7-273CA4E712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DDB1F001-A9DF-4496-B40F-94CAC6E1FA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7D523ABA-45EA-44B5-A7CF-DD77012C3B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6400E035-5CDE-484F-9D18-6FDBB42021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B4D1E1F4-DA1F-45AF-A890-5C91929346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A6882F2-7A4E-4A49-8E9E-1F89C96F0C6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30E71914-38F2-41D7-AFDF-A4D6DA629E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8BCA8770-7ED7-4789-BDCF-08FCE5548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FDF41015-83B4-4035-BD28-0150EA0B23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2EDCBBC-E163-456E-A29C-85843B5490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C3A49F-4F2A-41C6-B8E3-76B1F856B4F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E1283BC-54DE-434B-91E6-C97D79867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3A52B0E-ED3C-484D-A718-B4EFA0B2B8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152DE0F7-1AD3-4C39-B1C6-0075B8D7CEE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E53FAC5-AD9E-4791-8161-3F1AC2C96A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2157DB2C-9EB5-4B15-A358-3569DF07A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B93F9285-65F4-43BD-8E4D-94BA4AC3D0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B9B5ACE-1069-4D21-93EF-C31EED3678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81C24679-F085-41DC-80CF-15C6410DD6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3E8D348-DF15-4027-9F24-556B838F59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2D7B4979-F03E-4E2F-A328-79CF0BF1C4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8D3B7C3D-3939-4C5E-BC95-65A9A1180E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4155EC19-DBA5-477A-A163-DF272C489F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D7E93EC-6E04-4DD3-B4CA-788E33829B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3FBCB401-BE5D-4F17-80B5-AE82674D53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EF05DF20-D1AA-4BAA-A2E6-63C0F15FE0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2550BA0B-627B-472A-ABD0-A494C83F89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98CECC3F-B943-4A0A-80DF-0B6D97007F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2D682032-F0E7-4777-B14C-CD36C9425D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C84F02BF-374D-4A8C-A463-A740157783F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BDAD5829-7DA7-4F50-B516-2986013C98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FDF59669-5C26-4770-8177-B1B8AE54C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21D340D-5FFD-4FA9-8DA9-733AC09448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82E5C325-DD28-49D1-A82A-2C81EA0656C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9B2E88DC-8D3A-4415-8E56-B81770D335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3F17444-C8AC-44D1-AE29-057C4F19ECB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92AEA6B4-164A-49B7-9494-E6D5CD25A5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C89D6274-8951-4B88-91B6-685D36FE41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2162DD71-038D-41C5-A0A4-EF90FC30E6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7813FA53-0765-4968-88F2-372AC3D635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51B6430A-D99C-4ED8-81DF-06F3B19579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87B5C396-8563-4069-A77D-3E81B69E10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53295366-BF5D-4906-97FD-BB0ABD8049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980CBDB-D47B-434D-8212-1DFB306ECD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A6B39241-46FC-47C3-8BB2-82AC585E1E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992931E5-EA01-4BB6-A1EB-E9BAC2758C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017FEA4-669C-4287-93A4-112DB02B1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69D9C370-37C0-4BB3-93A7-3C0AD7F378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1850C3CD-FDBB-4F01-83E2-8E0B2CCC4F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BEB6EDAA-7B51-4212-9DC5-1CC1233F1A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FA066168-7430-4E64-A79B-0EC6583ADB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D1F03C5F-04C3-4CFD-86B4-858931B01B1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ECE774C1-B77D-4393-A98B-32F9600AF3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ECCF742A-F782-4FE9-A177-4EDDBB5D84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C96AB775-C0FB-44D7-B3E3-6E8BACA255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48880BC5-F8A8-45B7-9786-D9897D4BFB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CC1A0A74-14BD-4510-B5F9-E1A9FB3F1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CF917884-8FA8-46A2-9092-FB980754A3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255CA21-4BEF-4271-A1A0-7A7669CFD5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D8E7410-051A-4DDC-9D47-2DC94036A7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DFAE314-D286-4B8A-A1E0-50B52C25680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C95906CF-357D-4A1B-BFE4-234D6350E3E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178FB430-D865-458C-86E8-A3A6CDB5AA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F0A188D8-0A60-4398-8EE4-34CE6D5318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43FBA042-09F6-48CD-A6C0-41AED29AE3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917F4FD4-9AA6-4C7A-85A2-683BF96EA7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253065F6-C9D1-421E-9A30-D7026EECD8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92958A2E-EFDF-46DE-9300-65972A2E28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D5592335-BF22-4943-8A0A-FCFC05F5EE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4862662-26AE-46B7-B2D9-CD4A957CC4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46DFBFE6-A176-45BC-9E72-EB0D582703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DEEEC3F6-11FE-4C82-9761-D8061B40EBE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FB4615EC-FEEA-4EE7-BD5F-8E2711A280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EDF8F3A-E06C-486A-B359-909EB58FBD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83F428D1-961B-4F5D-B9F6-28AD6F9CA9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03D3B112-DD63-4478-BF12-9AF9A9A052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329D4BEB-B5D2-426F-8F57-9A8171136A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5593D29-45F1-4BFA-B776-C703904A53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A5F840C4-A1DA-46D5-B647-FF9004D752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49118BB0-A97D-4FB0-9ECC-F791B78548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782E6D12-6FF6-4A97-B4D5-01679F8774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8CB9469A-82FB-445D-9D96-B1D03DB6B7B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99FB7DAE-67C5-464D-8886-443881117A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9CB1810-C863-4330-973A-5722128D5A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1133033A-518F-4AAF-944A-DBCA5EE2EE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DEA8ECB4-820E-41B7-9E45-6BF849DF5A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3BF4229C-8BA8-48DF-99E9-E2D3D9259C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003C089D-EFE5-44DC-92AD-75177BB897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05365EE-24EC-41B5-B272-541EB45594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1A39B5B-2963-4B15-B674-947867C517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72B15D7D-5740-4741-A72A-8021905CAA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6F82EF67-CEE0-4EA5-9E4C-D7F8D798B80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72F6DDC4-3404-4782-A82F-962188F5E7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25CF538C-AC1E-4840-A21A-7B5C62BA5E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AED7502-E8F7-4178-B5C7-7D4F059580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F3DE0214-94D4-49FC-B957-6EE9BEBFD8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2EFA68DD-D4E6-4479-B4EF-E1CA6C7EC7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4737A9BC-C8C1-4FCD-9957-4DDDC7FD53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2ABD2E5E-89F5-4999-9AB0-DE55A3DE2D4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3DE3867D-4FF1-4515-9194-14D8E5F2D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635356DB-B3EC-4812-8DC6-0188447D44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50D86246-96BB-450E-91E4-7DA3CC2632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DCC99FC-CF11-47B7-A2D3-FD634A143D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71AF58C1-66B8-4AAD-B2B9-C0C86F6A36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CEDBB56B-FA16-423C-9736-1FD026F13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6FC48652-E641-415C-BA83-751B7B2434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620748D8-D6F6-4506-8AA1-ECB21842C7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69D5103-6BEC-45A8-941A-5726663D97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6EAB9919-CD71-46B5-8408-C107047CAC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83815960-CCE4-4AF3-9B7F-3024EFBC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9ABCEF5-62D9-4009-8DC7-D2E359ADE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C893090D-2423-4D64-A733-77DD3AE729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5BBF4506-C822-49C5-A5FF-5B77766ACF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DE7F6E-DC70-48A8-B3E8-6681731C43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45EC3B1B-E3C1-47C3-A1D7-7BAD0D533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BF2F06EC-4636-424E-BF82-AF97E61802A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1F14AF88-25DF-4E14-9B9D-307A111177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4C41E324-61AF-4340-B4E9-86DBFB349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CA020650-F205-4F95-B37B-5A96D0405F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F612F8B5-54E1-4B31-B8C7-6B84C734EA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76A423C2-8732-43DE-9082-167EF7BDB2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E0A9D1B1-8D57-41AE-803F-F1AF37D260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DE034126-A630-4F14-8696-E8B2D01C5B7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DCA9B959-DAC1-4402-A3DF-A3B46D98A89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6B77F17C-2470-4601-8DDB-E830282040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B27AE6E-1AE1-462E-AF3F-AA696B6B1C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2DD49940-F068-49A1-8E7C-3E96DF2E0B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B5403FE5-A12F-4573-A9E9-660B5F6496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D12C3E30-5798-40D3-A54F-6F9C663219F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5AADB71C-C726-4281-8A8B-52A2767D3D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98399D9E-6806-4AE3-A4F2-176487E479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B390952-FBAF-496E-B313-EEAFB19916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0377C46-4114-4EEF-B809-0E6CC9A86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78B83771-DD0C-4B56-9837-B99DB5F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C9B5092-2BB8-4FA0-9B0E-DF7CEB9B0C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8DC17D59-7FD9-46C4-AD6C-01B6B63C6E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99C319DC-BAF1-457B-9D01-F4C42788B6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4F7AF1FB-5397-4662-B6A4-FB90988F10C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FD18840-4431-44BE-AFB1-8FD9382614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0FFAB6AB-A790-4488-B280-315E2FF75F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9189D335-EC62-4093-9D7B-AD4E55A35B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1D4746D4-2D0E-4262-8E0F-C4B886AA59C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AB03C604-3BDF-48EB-B80C-FE091F47CE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B6173E73-821E-4B8E-AF7E-4B5A2C18A0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D939588D-D9FD-41A9-A156-55792FA384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7FE59B8-E7AC-4130-9B61-F1F7A73D7C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5924541C-B1B8-41F6-8A39-096147BDB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C91810BD-6166-44B8-A08C-9B153293EA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41D3F053-02C3-4C1B-82BD-0E3ACC2A63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31F9E115-E93D-4B97-AEF8-FADD17A729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B43E06C4-7E65-44A8-93E2-FEF3AB9C24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FC8D0E9E-5FC7-4381-875A-CEDDD8A14C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67E8D4D5-0558-49BB-A6DC-DC91AE64BD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25796184-9AB0-46F1-AE7F-77B19C9556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844D41D-8B0C-4A58-9546-8914BDECB9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DF96F495-10AA-40F6-9ACB-4CFD6A620A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552D0E19-4475-4312-8741-45F08EA87D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AEEB842-5EF4-40A1-9046-72AFEDCC22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52C8D0F8-9F64-4E3D-8091-F1FA97DEA3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A34370-D4A1-4DD0-ADDF-4C1CB32FE5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B509D7F0-988C-43FC-9838-B83723E90F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B1D271DA-F8AC-4E4A-8482-6F0BC48D582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4B2197A-0E36-4159-BEAB-614B32105C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C7A2F2C9-A29D-415D-B45E-37802E72D3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C56B7B99-A5BD-4EC4-A989-44F77E3409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617339E3-07F8-4F01-90EA-33690C0F53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AAF91610-ED62-460D-91BC-44D503C5A3C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3E3C95AF-BB1C-44DA-A086-B2426FEB22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49C335BE-9388-4742-805A-0B058AEF0E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EDEF47F7-4D19-4AFF-80FB-1A6E070A1F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DFF5801B-0747-4C36-88B5-3DFDD864A40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1F22A8A-4A3F-47C5-AFB1-DF7AA0B325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237A338-5401-4093-91F6-A58EDCE19D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53340DF7-A119-4245-A8D4-850AEC1EC2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AC26153-E752-477E-93A1-A96C3F272A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413F4E96-A978-4EC0-9C50-0B3BFD25CB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FE0AC89B-EA5C-49ED-BCFC-B1AEBB1E11E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0158D824-9AAC-4389-A38B-B062347550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D6F84BE9-C017-45D1-ABAC-047DB4947C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10C120A0-F731-4299-A9D3-00483A46D1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DD43D73-864A-4096-BAD9-022FDC92F0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830EAA1D-6B5A-400C-9C21-7127054E2E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0D75D8A-9EC4-4359-A18F-DA49F1E570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04E658B3-F2EA-43C0-BF56-4181A7E18F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36C9581A-C3DC-4402-9C84-A2D062ECD3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8FFE0FE0-CA06-4DCF-91AA-106B836B62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E97C032C-8DAD-4717-866B-6163712242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51471F46-22ED-4BD0-AF70-D487C3CB8A5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8AA73B72-F7DF-4731-AA21-2C0CC7F916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D20915E3-56A5-4BF0-816C-38F8223053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3456310B-DF4E-4FB9-9CC7-3FBA68DC01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9D2A01F7-7550-4A75-93B1-C5629D86E1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952076BB-9803-41B2-9894-8A69B90E14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1F9E3819-C482-44AD-A9C6-462FDBD8FB6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F1972D22-A149-4D0A-84F0-2C65EF2F9A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39129874-1917-4D7F-988C-E10C49FBCE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2733B265-3E86-4B1B-82FC-B302953F01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707DF1F5-76B8-4AF7-B9CC-4D1EE77EBC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65669121-99AD-4DF0-8D4E-634758DC11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3DADB550-63A1-49D3-A75F-FD213A4E265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C5C430B6-ECB1-4C2D-98FD-E6F74789EE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80D97B4D-228D-4816-BAEA-8D38B4EE8B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C0628A9C-F047-4DDD-8E08-EAF2F157E3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F60F67CC-4029-4F15-AE11-F229E8E2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82E33237-15DB-44F1-86FA-A7E65C72B1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866BCECA-F5FE-45A0-9F68-74C7420288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25965C3-387D-4BEB-B3D2-A115CE5BAC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CADC1E8-4357-42AA-879C-F9077B5783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E95B499B-4190-44A9-B184-575A75B6B7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3B3B6503-BD77-4C5A-90EB-CA0E99F25F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F59DF781-07CF-4067-ACE2-0ABCE89FA6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F0A2A65-3EFB-4738-B2D5-21D9F9674D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2204EF5C-AD5D-45B4-A187-2A9735AD08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3C1DF178-CEAB-4350-8BB2-10218777E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2CA559E7-59BC-4736-A524-79BB616A1A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81F05A9A-9F48-4F32-ACCA-1D879C2789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D1324B77-8A6D-4FF7-86EF-94C1A0BD49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B702467C-E9C1-46BD-A059-B8518123ED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9C913B1-3529-4CB1-A92A-826B80916C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DED7FC94-827C-447A-AC17-965F6D0E6A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FB9B02CA-3F56-4347-95F2-B68B538DB5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6EB1A2CB-D3A9-4A64-8A83-175D57F655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6DA9165B-B62F-4FA2-B3CD-5A9593D0E6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24ADB5D-DE0C-4013-8504-3E1DD5980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581489A4-2993-4725-BB2E-3CBADEDF47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980DD25E-5402-44FD-A6DD-6FA17489D4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89F4C45C-E9C3-4D46-BA87-FE13B05712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528D2936-AB06-4429-81CA-F6CBA2F778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E3C27A27-63A7-4592-82D7-65CE95622D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DD452BF6-CB61-43E2-973B-09024DE02D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DC2E23A-91FA-44B9-9E7B-7F164FED2B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4A76672B-6728-4683-A799-52ADB7DA8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149C6EA3-06E7-4C12-90A5-F7009BAA3C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01AC8717-2058-42F8-BEC6-D29CB27681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80FA0CB9-CF3A-4E3F-9280-125F1B5BA5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728921D9-D71C-4F27-B4A3-E982499DC3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38E1F091-6765-4525-9A0B-4586697A77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DC6160C-8FAD-4D5F-974A-DEB0021FE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1CA1E1C1-4B07-4EC5-A7EC-2F41DC3CDF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5E75968D-121F-4CDB-B2B0-97D2706366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BA079F1-B6E2-4A56-905C-2142C90798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9253E703-4378-4B7C-AC2C-EE3253108E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61D8537D-82D5-4F0A-9A8B-C71B093E460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8BFFE78-555C-41D2-B8A0-3B51E5D01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CDC5AF3F-A7A1-4A80-A438-4289143CF1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15963CAF-D939-4852-8D65-B978D10715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A0025FB5-DFAA-4F41-87CF-FB19196E4C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1279FB7-C7F6-4235-B5AB-0B8369BC0F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10BC732-95EE-41A2-A3D0-9936BD0003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694D7E4-69C5-472F-A1F0-C41AA100B2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EDAC6B4-E6CC-4369-AFD8-B9B8B579EA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81559DB-A666-4476-8B11-C11E0B5637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163832E7-69BF-4768-8ECB-F55C52A4EA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1F1FC497-AAD3-46CD-9601-7F5C5C336F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26589F35-604D-4E30-8A9A-E67EE639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53E10154-606F-40B1-8D29-640F7A14D9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17500FE-49CB-4315-83C7-2A6217E24A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DDF7D5A-9D32-4229-B697-5EC1C7F643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9FBD17B1-11C8-4BA2-BBA2-ED97E73E12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19B3979-0DAC-4225-B630-DC0966CA0A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077A5866-E158-4AC2-84ED-D5A9815219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C238CAD2-96D7-44AF-A0F7-B41099990D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4057F670-54BC-4FB8-89E1-F972ADE9DE0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01DBE7EC-8BF8-4789-BD4B-49A200A2FE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50E8E7F-766B-40C0-ABF0-3A9BF618A7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6E8C2DE6-F544-4951-A438-7D6EA7FEAF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B014847C-14ED-4E79-A224-AB6679586E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C1EB9C5D-A511-44D2-A6D4-45EC7A8538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BEE888B6-7A66-4726-92AD-6DC96459BF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480F8549-7886-46AD-8F92-BE1F39300F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B2E86A4C-48EF-49D2-88B7-6F837E5B01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CB4C2719-B082-4A30-B3A4-AFD12C551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E2AEC9A-DB60-45D7-8A2D-806D1120D6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6D0374E0-7EA1-4A21-AE04-A677CA2503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25BE8C02-6FEC-4FE5-9FA1-E237FB4928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16327D7B-9A3F-441A-8638-6EB5967B44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22A4AA44-964D-4C12-BF88-DE876D54794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1FBB30C-9E8D-483C-99A2-55BB049EF7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F190DC46-9DA8-472D-A9B8-AFC8910F1C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9F43AFD-6652-4C64-9328-4A24B24366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5308BAA-1D9C-42E3-8F49-4574F2CCCD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B5CB7508-CEFF-41CE-BC06-4773918CA5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1DFA7D4D-8594-453D-A29B-91614C5E16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EA1C8173-F98E-4342-9653-EF0A07E0A3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5CD0B90B-A373-4884-96AE-7E959C0CDD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B726ACAE-8A38-4885-8222-2285833AE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971C2B9E-3BED-4909-9A3A-82B3D7DF17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B987CFD3-61B1-4C12-B668-16E7C24B053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AA666D4D-01D9-424F-9028-77A347F539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B853A7BE-17C5-4446-AF4E-85389339DBF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50A6900B-BC90-47AF-A146-53A7FDB505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740C310B-DEEF-4F76-93DF-58F5F12D67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CD026CF6-AE4E-4E3E-A630-DD2867F28A3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ECAEFFA-6EC6-4A52-A610-55731512F3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81D0CB80-7982-4C18-BA2F-1228A0BE8D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FE6F23F5-67EF-4857-9B5A-14F4239A52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F3EDD137-0C67-4126-AA0C-F123D0A5FB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F3FC8705-779A-4482-ABD9-53CCBE1E3F1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48F5F08-C4E8-43A6-AB27-9BF0D1944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D3008E42-5F7F-4154-B853-14E2A28221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FBA9F147-39C2-41C7-9DC3-A1BA76164D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F97814F-9484-4CAB-B1E9-54A9F5AF1E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53AA1855-D2C5-4823-A454-643A43F8F0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89F3738A-90D6-4983-A6AD-9352D1C39F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033B8FA5-ED8E-4F43-9461-67FB6A7AFB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A2ED0EA-1696-4FB9-BA2C-50B0E98665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5A9D77E8-CCAE-4653-9E1C-6790BF19BB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A4A702D-D3DE-4428-8586-601B0A03F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B455B715-2E6C-4310-B733-147FA8C35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88B8AF3-84A8-4975-9B35-73215A6897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8916354-BD8C-45A5-B6A5-0F17565830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D2CD7B7-2C28-48F7-8373-FB0DBDB027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1482697-9093-45FF-912F-660342B5EE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F299D20-B841-4B5F-8B81-C684A5CD76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2B83F8D6-5415-4F83-B5DA-F5D422C169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319CC6E7-7191-43E8-9374-D094D65A58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B54236-4248-433F-8C76-29D8A9084D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DF85DF17-6709-406E-9CC9-F85CFE9561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1C5D361C-5351-4589-AA6B-E79F5DE7B14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A5460D6-89F8-4932-AB82-0FA22F6A7C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B258A77A-180E-4116-BFF5-57B70468B0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838A5EE-77E3-44C8-BA07-C05812F6EA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157DBC5-F1ED-4A92-83E6-D5622DCE92D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80597877-0CCC-4FB8-A0EC-71C9198AB55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D48C9EB3-3BE7-4EF1-85F2-2E8D1131EC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659825DB-0737-4A04-8B74-13FDEE3D20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5B48E51-4D90-4B93-A1F2-9418A273B8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0C2D7EEA-A4E2-4280-A619-FD604D4F68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777604B5-C027-49BA-8F9A-5CB507764C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712635D4-44AD-45C6-B07F-324866E7AE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6B6658D8-866D-40A9-BC1C-8A09B093B4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4E5A2A81-22E2-46B8-BEB8-2FB95AB444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8A584763-86B2-49AF-B114-6DA46A128F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91C012A5-DD15-473E-A9AD-805DF15118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636BB619-6477-46B4-818F-E41B604DC4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1540C1D9-FD37-4C74-AA0C-E3D3477418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88519077-A505-48DA-A041-19ABE53570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42A6707-0829-4837-96EB-5258F1DC11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7EEB5A5D-7D97-4DCC-B5E4-ADB9BA088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8777C17-CC73-43C5-B934-343021789D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3B34DC4D-99CB-4B9D-BCED-DABCABC58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D942001D-0270-4351-9876-5464CBBAD2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387B80D2-A231-495C-8453-97291D9780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40FD61A7-DC7E-4A5B-B3B6-0CB4138B41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8CBCEB72-474E-468E-A9CE-59FE20E370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4D320A0D-A216-45D1-9DB6-935ACAB94E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D10CF3FB-F0F9-4BFE-855D-E0B74AA77F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D0002821-D8CB-46EA-ADD4-E5B8C71E5F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BE1E828-9BCF-4B13-9CE5-B9D96273B3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43129FAC-B1AE-4F6B-B425-345EA7DB0E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B3EAA24-5F6F-4350-AA5B-E1107F3AC3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9C7B4492-110C-484E-94A2-9428687BC5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CD59A3D3-F292-483E-9B5A-703D4AFB13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517D01F9-B67B-4ED7-A360-5E9750BD6B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B4400ADD-D1E9-4165-BE7B-613409B2AB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A48A9E7-72C5-4742-B2C2-C9E3AE6200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E459F5BB-6FC4-40F3-BC24-F63621E1C7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5EEDF959-0CB9-4E7E-ABDF-B29B04566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69276BD-7974-48B0-A2EE-3731EAAB2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F757711-0B21-438D-B28D-849AABF3D4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9EEE999-57F5-4768-BFCA-A062DCA951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DDB023CC-5165-446C-B1FF-AC7DDA808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DA694766-B5B4-4638-BED0-2C636F5CDE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D2F01DD4-AF07-4B39-9506-5783136D6E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64BC31BF-5DD9-42BF-A35A-A0BB72AD29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898344A-7414-45E7-9C56-43B74CF48A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D9D71444-F0F4-4CA8-9038-C74FEA3B3D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FDD7549D-10D7-4D6F-9088-E3DB5E2747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78F2FD13-A007-4B70-96C8-10373B0639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6FDA3072-390F-4389-9282-A6A67B3AB1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F7DF3A0E-BFE4-4FFE-9F03-416BB4C890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392AADFA-2C73-43CF-8E65-C9065450628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13B66B1E-53C2-42BB-B2C0-CBEF97095B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94BB7CE-6716-4CF5-ABCF-85A0358FC2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08170BB4-B3D2-47D9-8BEE-A9D5254A26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D928F048-38AE-4D4C-8FCA-3F9384E74F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FAE20E3-BD51-40CE-A21F-5C6E41D9EB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8FA1CB02-8F1F-4B89-A4A3-1826FA2F04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226D78B-DAD7-445D-B1DF-F6F6B09AC9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3A29281E-13AB-4E7D-8C28-C061229660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6C54515E-F15D-4B01-8F36-5EE0E0B1A7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4F0E77A2-3152-4BAD-95E9-1F81B4B41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F6BFB641-CE65-4B5F-8E42-7EC25612A7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5AFCE21E-4CD2-408D-9521-84D8992BA39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28D79D6-BC7F-4DC2-9CBC-BBF9022787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F7EC539-EFC4-463F-8111-AE11F51D68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0017D0F1-FA5A-4E44-B252-CE6B99EFE9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74E8CDEE-9BA6-4E97-AF65-69510DCDE2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D929FF7-641F-468D-B27C-957F05BE07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DE85040C-27A4-4328-9BAC-FC710650DD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DC9F1A5C-65AF-4417-99B6-6B617EA60D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F3B2C4E8-697E-4380-BFD8-AA3BFBB5EA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8E0C1863-FD6A-4873-83E1-942FF8DBB2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644AB63-D689-4838-9761-F708478217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8B4A18C5-6C97-4E4D-9D28-6A486E1952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7165B162-1E71-424F-9A68-00F7707B03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358A046E-E9EB-4DE2-969C-B0DA6CBD38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3B00BC2-A4BD-4B7E-B97F-3A63CCB088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846EC17A-E3E8-40A7-A073-BD070A96E4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48A5D4D2-176D-471E-93A8-C0FDF79D7E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84920D9C-EE41-4086-A5AF-16F05B12BE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07CD282-6346-42F1-A3A8-2FFF3CF9DD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2D1DED71-69CF-43C2-812E-A6B09E0912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CAFD6AEA-956C-4806-B26B-4AEB2FFCC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7B7E7B0E-292D-45A6-ACD3-795A116E50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DAAEA003-D109-4BD4-944B-5DA6C29FFD8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8C17B2F6-4210-46E5-8119-6FEB21C77E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08C91C42-8FAA-4F87-9CAC-E0C5503057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897E51B1-A317-4C69-BADB-DDBB0FE474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E5D882B0-6B80-4AB7-9BF9-9E924402F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25CBA276-1E82-41C2-92D0-797A2E5225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1BA40BBB-8867-4FFE-AA2D-B9EA2BF16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EF6F1A35-8B8D-4BF8-99E8-7E9B5095DA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6FA442-3E31-485C-BEA1-F5F53F931C0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D22E783C-68B1-43AB-A386-EA3FD3E0EA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64EC2AA4-589C-415E-A60D-A48E6BC64D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D8138330-6E3A-4A09-83E5-7A213F43E2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F2EDC72A-ADEA-4BE7-B602-1F5789F5D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55284F5-75BE-4001-B595-B83EF12FAE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49E69F5E-CC52-40E0-964A-E2B5B59197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48A67069-56B5-4368-8A9A-33F32A0551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B7BF52F4-3087-4C23-ADC8-963C03CF99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326B3E0-90BC-4ADF-8893-14722DF684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88EEEADA-D75F-4255-8210-14012E46A2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E1B7FF46-9FEA-4DDB-BC41-E13144AF47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D6C0B3C-4921-48E4-A3A2-18F5E22433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59BA25FC-D936-4CB7-89D1-595D00061E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4D522101-FCDF-49EC-B80A-CD1EDE9657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88888951-DFF1-4F45-94EA-AA98DFE5BE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61D6EECA-BD6E-4CD5-A3C5-579DB7EF70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314A4EDF-4B3A-428B-99F1-5D2BE2A7BE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93164FC3-9E53-494F-B044-031AB9CD7C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D6003C33-D9D6-4116-8DB0-40957FC457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BD998508-C515-4325-A24C-5C6A3689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1408D293-A496-41E4-A1F8-623D5C63CD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7C22D1FC-EB0F-42CE-989A-C3332AC8C6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2B40771C-BA6C-45C8-96AB-9B47C43C15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6BF8DD92-E73B-4A05-B355-3886C774C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AE2C6F5C-5785-4B73-9E75-C4251126B9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5E463856-DB48-4AB3-AD09-45AE111D6B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21BC15EC-3B8B-4E62-9EB6-36072A66BF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4AEB7728-05FD-48F1-B34F-642D340DDD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7D84FD1F-E669-441C-94E6-26DF26C6A0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53406001-8019-4B1F-90B1-CD98D34EA0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AD5170BD-5745-48C5-928F-82E3CE1934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F3B7F8CE-6641-45B5-AE95-6032AAAE6E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611407FF-7DA1-47B8-BA8B-A6E21C58A6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1850ADDE-F8C3-4C98-91BA-4C52A7492E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D7D0A891-E44E-42CC-AAE7-239A95CBC8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5508A710-66B1-4494-93CE-D0A7AAB483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30341EC2-C254-48C6-AEE0-A5892A23A8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DFABD8B3-ABB7-46D7-B70B-6960158557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A07DFB40-2C23-41C5-8654-7EDC869E89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84FA96-F2E7-4713-A4D7-D8A20E9774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F2A2835-4143-4C69-A501-5542453A75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3230494A-293C-4F00-99FE-3542ADE59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4AFC4202-828A-48AB-8F74-EC764DB476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B7D66643-6467-45C0-B8EE-925C2B0434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78F3A5B5-46A2-4C9B-8BB3-DDF4CDC7D0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CAA7746C-5E99-412E-8258-4628B1587D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0354D402-1D35-4232-A96C-4034DD6445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AC80FC64-495F-4107-A891-B5B3D0AE6C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0947E183-6E39-4647-85C1-F5DB28C0C6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21296548-E47B-4524-81CC-0B11C81482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291F2296-74DA-4721-889A-690DDB03A4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400ABCE-9D60-4A55-80CB-CF17E21436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8CDB61B8-00C3-4E81-9295-40474D145E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B3BAFB66-8380-4F89-AD0A-7DE84AA912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27BB01A5-1B16-41BF-8430-6959DF078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BEB969D-486A-416F-B1C8-89E2BE3AB0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1856F062-0983-43D6-A156-38ADEC61B3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CEBD660-0477-4519-B769-0648006FFE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F1EAA1F-AB81-4CA1-91CE-62B8E42282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8DA8083A-9351-4AD2-81A1-F9B720D629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84DDBBE7-94DA-4345-A0DA-1658780546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BDC50312-FA9F-456B-87B4-C3D7E05937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343798D9-F29C-4118-93DD-8B61095568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D11244E5-F0F9-44D0-8425-C75D1F3D18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4141859E-3806-4094-8DDE-8720208D8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9F087A00-3FCB-44AA-8706-5FDD0C13C3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27BAC9C9-D574-45EF-9281-DC77670C07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281A0C9F-D406-4734-9002-0B45C96A46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77E0FBBF-58BE-4811-A002-A7821A819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B16469B6-0906-46E9-B1BD-3B04EE4297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897C73A-8F23-4205-B852-86CC85BCDD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16FF336F-F0A2-4DE9-BEA7-C7F266D147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2EA9CC7C-2454-4936-AFE4-90C0E4B06D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3053DD9-6DC3-4967-A944-5FA210655A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AC094490-AA91-4113-930D-FD9E3D1626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B04F689E-D228-4545-85AE-27E18CADB7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09EDFF3-FDC8-4444-AA62-1A2BA227DA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31CF4C87-A2F7-429A-A1EF-F93446C99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546C3D8-EED1-406E-BDC7-4C49EFB1A1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01F51E24-FB01-46F0-8ACC-F8DD746A62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6B57A45-7F59-4D0B-97E8-F2E6FA37DE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876C03D4-F514-4EE3-88BA-66DF439547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F868F482-DDA7-4DC4-A940-8D3EDF2C42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FCBDF6CC-6111-4169-90B4-18C3D77BC7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1A0AAE40-8854-4EE0-AECD-5DBE3FEA47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468C49C0-D0DC-4F64-96BF-27C847452D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7AC3A5FA-1B38-4639-B35B-E7ED93EE1B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0597D35C-BA64-4868-BA81-CC1B42CAFD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777AE83C-A6E1-4648-99F2-62ED73C39F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6F8561DA-232E-4D2F-9380-33A5254968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B172404D-2E54-4BEF-BD2A-824D48E5D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425152E-B12B-4DAB-811B-812E5B7435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9A3C2A66-1DD2-495A-9BB3-E5AA8F862F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F1836637-FD0C-40B7-991F-5E118F9D93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99112F61-A90C-438C-865D-ECAD126DE9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F5397086-0723-4F3C-940D-D804D56EA7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5CBA46A3-24DC-4785-A443-1EC8C66E3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3F31E0E3-487B-40D9-863C-89C02FD873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C23FF8B8-908B-4046-8789-95C51E4C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82634AEE-E288-4435-81ED-5642AC48D1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765173B8-D0D4-4F40-918A-C8859D480C5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476678C-9970-4F51-A2EE-7AEB97390F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C363EE0B-810D-497F-889F-B18249B199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A92CDAFC-86B0-4D42-8625-08ACFD1AF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537E4EE5-35CF-43CE-A884-D1F51773A1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61DC1CF-EC37-4E6F-9830-27C0B8FBF1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D7CE3EF6-D1C7-4649-8B4A-3286D2AC45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C2C78991-1A38-4403-9C93-8AF36AB5A4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EDB997C1-2BE2-4C59-9BA5-9EC24445F0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C6B751BD-D63B-4BC5-A455-6B2B79D025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C3F90901-6D1E-43F9-868C-C65D58C3B7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CA6B9038-3EBD-42C8-BCF1-7838A2B4B1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71CB8EC4-C061-43B3-85F7-02EE47B324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BD9AEB18-4BF8-48DF-95C3-536A107AED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76380405-83E3-4AB9-AC1B-246E497D3E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77189245-58A5-448D-A763-EA25BE5937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7996E731-6AEE-4420-8B07-B7286A9DB00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9C530EFB-4A47-42C3-AED6-B82EFA092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D5BA088A-6166-4B82-8610-48E22FC535B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329B9FDD-61F5-431C-98C4-A9E359D83C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DDD3B73E-2BF0-4162-ABEF-8BFB7D8444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2E63F25C-AFEC-478A-847E-72EB65128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E092077E-25EF-400F-96BC-EB43F89FBD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5D29CB9-35C7-4A44-8708-58BC05A373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269EFA42-7C62-43D3-A2F2-70176755D1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CBAA88B5-49BF-419C-8FA0-E439B4EF39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56F6660-C7D2-4BDF-A2A5-7AA2752407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CE861DE9-047B-4E59-B645-1034DE4C21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037C5AE8-7018-4638-A153-DA27701707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0F743D0D-03D3-404D-A291-8BAC63A7EB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528AC1B-9E2E-43AA-8982-B99A62E7AB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EE08C516-95D0-4D39-AAE6-8C429DC746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8E74B15F-2C84-4400-BB92-63CE5D6688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7E4E6C0-7AC1-4CF3-89B5-1DEEB196A78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F796818D-C4C8-4044-8F04-63A41BC23A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A8661F4-A787-418C-97F4-8C9A0F4783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55FC5A9-B655-4021-A4DC-AB21B50198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50D1D60-8990-4CC2-84D6-C4C006A8AC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9940BFD1-F92C-43EC-9522-AAACB09E660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E88E144F-FC00-4F6D-A7BB-D487A2C2B7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B0504C23-4E11-4B3F-B644-29E73E4E73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3C095D47-33C2-4A7E-86A9-189E823782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7B9BFF8-5123-42AF-89DD-1F2A844A866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FFF3ED76-A623-4FBA-91EB-FEC0887E41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520B799D-BE89-4E4B-A295-17399C685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43153FB-E443-4F84-9BC9-7142A34A3C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E3659656-B8E2-4C05-B7B6-57973E2CDE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1EBCA1DC-6EFD-4AFC-A3BD-5EE6C5E1F9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F1A03DC0-554B-4D31-B12D-0AD7E196C6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68AB7BE-39DA-4905-9728-7030CAE1AF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92AE472B-FEA8-4CC6-8950-F1AE2C3228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2E66F683-46F1-4DCA-A0BB-5D6E65A3B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19E8EF2-843D-4227-BE40-08815F4DF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7AD4DEE9-320E-477B-B28B-54492006D4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78485EE5-74DE-468C-8F7A-AD1D789C11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357A705-FEE9-435A-B4D3-024A208545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A3EC99A7-3B8B-4C13-8AE0-5C7B079943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F146B2FA-FED9-4831-A3B0-188737A630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40578A45-8FB9-4ED6-A1CC-63902A7488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A20F5883-A2B9-43AC-9D6A-6953121F62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5E3BE83F-CBEF-452A-825A-CF324C737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E8177990-848A-4D99-BA9C-DAA8331177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56A362E5-4C3B-4177-91E5-27F294B66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D1C8F3E-E7AE-4108-A949-70A787EAFB7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067E67D3-0E9F-4F79-8AE0-F9ED334026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EBC176E8-C797-4EB2-8EE4-43D961E7C9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A6B289E9-7FE4-466B-864B-C1BE7A650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511EFCA9-586A-42D0-810A-2AEB8019BC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BD70677C-745E-4169-9A53-8B1B3C9C3A3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25E3155C-47BB-4FEE-985A-678EC709FC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DBE3CDA-3317-4DBF-9239-3D2F32DCA9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7FDFE327-8115-4D99-B114-8893AC7D3B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6DF06439-9ECF-4070-9FB7-276DBB784D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50D2886-610F-40E9-982C-371858DCA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982612EC-085A-4444-8FBF-BE031D7AEC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260B6375-EDCB-4537-902D-E3777E1A58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D17EF498-7C7E-49E7-9A96-C68D8DF3A7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FE0D76E6-1D11-4808-BFD1-57823C2E50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6D69B2DD-4098-4DBB-ABE8-A0D1E8BA52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3BAB6B56-A67D-4686-B3B6-D6B2DD5A40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F6DA2AEF-33DF-44A3-8D40-01A1CCFA6F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D48972D4-EF47-449F-B427-2CB7632C89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AFCFA4C4-2856-40AF-A62D-CF0DC844D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964DF165-D7DE-4714-A5E0-E5D9551415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3EF4C67-4442-461E-8CAC-9B8FB737C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FB900489-6DFC-4332-B722-537E1FADA8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33DDB2D3-8500-441D-8CD4-57DB297A9F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460B816D-C1BB-4738-8869-3A69AFD11A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21350021-54F8-4D98-A8D7-24FFEE5FABB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B61D8B4-634B-4639-B765-DD122BB5B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4E1BF70F-1EFA-49A8-BAC2-9A25DA4AA5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1B1D1B5E-9E49-44B0-B058-C38303DA2A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4038C504-7F85-40E7-942C-191AFCF140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75F6F27D-B9D7-4A95-8A8B-CB158D43B2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7F3AB236-DAB1-4765-A489-4F2238F5C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F1F4C88B-0F16-4B3C-957E-4B9731AEF8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689055E-3AC3-41B0-B2A7-86B543675C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410CC7A-BC93-406C-8B3A-E5185662F4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5FA5D55-D34A-4D9F-A791-AE5A85C10E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A98980B-E22F-4CEC-AADB-6A915FC1DF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1C9D718D-AC97-4B7A-90A2-C31112A044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FB96CB56-DE6B-4BB2-84B0-4B50BA05C9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6B27D065-9F45-49F3-848A-5090DC709F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F2D5AB8B-8AC9-4D1A-AF08-9B115F9A80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A38E6A64-1805-4DDD-A5BD-D7EA128348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AC9328E-29E2-4FAD-9818-C42E3D941A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5AAD44EB-3DBF-4A05-BA8B-CA7015A3C8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ECF2787-DD4A-4B83-A5C9-246B6135F1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09D21B0-F77F-47C2-9CC5-2FD70EDE18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A854FB9C-9695-418F-82FC-114FB1C94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AECE1264-9790-4FD5-BDA7-70D4CFCB8FD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443651D-A90C-4F97-9CF2-1E2AAE42E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6C78237-CB33-4E68-B0F1-0178F34797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FB978639-E4A0-4268-921E-5B9C920325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308675CA-3ACD-4773-B25D-18D63209F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9CBAC70A-1331-40B6-90D3-90F09F5277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DEF81D16-41DC-41AA-9B0E-A425CEBC25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EB343187-B6A7-4C13-A46D-6585E70F7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7BCDE6F7-ED0A-45EB-BD46-B51595BC1F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3512CB94-21D5-4CCC-A4EE-803AA56A4F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69D61EB-19FC-4BD3-87F4-0525CD98B3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A04A226-6BBF-4D14-9720-9D49A0A4B9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A5E8F08B-6A81-4EBE-BE7D-AAFDF146E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323474DB-7E17-4587-8097-755BDDA9CA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B8DB8330-44EA-476F-BEED-8487C1D6F9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C372E7A0-4E2D-41E7-BA5B-9929DC8200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1959A4BE-9969-41CA-9ADD-DD8AC5CCCE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410D19A0-8474-4649-811C-48427FC161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05D3DD6-4385-48F9-AE60-85E4F1C691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E37A0004-A40A-42DF-8EAA-C7578BA845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B6FB1F5F-304E-45C1-A610-BAE87264E3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767AFEAA-0F76-453C-9064-FA9970C321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9C88E8BD-8C47-41D0-A072-B9D936FF47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B58DF987-5AE7-4953-A82C-F6127B89B9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82DB45F-9494-4063-B5A0-72C9F72BA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81E5F83B-5FA2-4256-A20E-0890CFED39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0D67153-8AD4-403C-8BA3-0F067EA6F5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5F30886E-8AE3-4685-951F-075572A34E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95C38B9-F8C1-4C3D-BFF1-20DB172556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AA95AC4-AE43-4497-90AB-ADBE362EA6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DA5E6CB1-0A48-40CE-9236-01399EC4A00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6FAB5CE-DE66-430B-923D-FA6542CEDC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5B39F40D-AF93-403D-9E34-5A8DAEE56C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E2AFC5C1-D295-4C5C-8006-CBEE76BF64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87CEC770-67E3-446A-986B-EFCA454281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46780E8C-E431-4516-82A6-C87739D1C0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2FEBCAAA-495A-42C7-8D52-E8FE01A65A0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B6165FEF-ECAE-4A4A-B311-17105B8368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C85DA057-EC24-438A-8572-06F1B8D1A4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32849945-4EB5-4405-9764-89031785C2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EDC95EC2-5DCC-492B-9C87-65C000D578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3AC51277-0530-4B92-BB1D-9DFDC4D899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6547BB7A-E950-4363-8EF6-BFB2488D85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49DC3291-55E3-45C6-B611-B50793A6DC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A2A0E70B-42CA-4CFB-B56C-6A829C4E848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FDC46AF-95D2-4DBD-B45A-5FFF1DCF6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C63DDA25-84B6-41BE-B43C-47A515700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5598BC24-7006-4E2D-A58A-73341B439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7EA38731-7EB6-42D1-8CE3-70921860F5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4F80956C-14EE-48DC-8F72-29127012E2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3350EF28-ECCA-4ABE-8462-334364CE8F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85FF86E2-ED90-490C-A39A-F69DC1D042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ECE235A7-911C-4AAD-BE16-78E533F54A9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C2C3A3D-4FB8-449A-A4B4-86F4402B09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C6E337F9-31E6-4314-B40F-17678741B9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042DEDAD-B4BE-4E67-9EEA-214D920024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58161BE-B36D-4E12-AEB6-E2BB967094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CD273872-C316-4AC0-916F-434A5765A4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6419D4A2-8B96-4267-AA60-A6F50FF9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8F43E7D-2F55-4562-B946-79207A2288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8C5393C1-EE70-4D2C-A26F-CBDCCD564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04192313-FEF3-4726-9DCC-6C45CD7854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567101B-9080-402F-894A-40FCB52B86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6185D68C-B80B-4E25-97E8-0E0D629CAB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FC546DF3-51E5-46AD-8371-07183D8982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4760FBA-E83F-430E-B814-4297EF2613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F1EDD5AB-AB39-4D21-95CF-53A3B79AB8B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DEBD1252-C632-4359-B4A2-2378B67BB3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6DC42E65-11E3-4587-994E-D320E7BBC22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499E253-6971-420C-A305-9BDC009037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492F8F74-C097-491E-82E2-42D6E56EE5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E9B8A355-1191-4A0F-8D43-D770578E5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EAE2AFAD-C306-408D-8E38-18A9B2F52A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FFD7B669-9155-43E0-8332-E6FB2E6B7D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DE19342D-0FB1-47FA-B9E4-407975B07D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28BB1B2E-B938-4214-A3E8-738C76BBF7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FBB02DAE-9343-434D-B001-0BFCC8604B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783F7636-33C7-4268-AC75-0DB432ECA5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9D9F27E-E588-46B9-B253-32339DF49E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8BABB0D0-EB7D-4406-AD6E-C75B7DE0BC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62187FF4-ACF3-4473-8AD2-7D16DDFD7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B508FC3B-814E-4C23-AB4D-6098C9FF12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1DD958E-5F9D-4951-8501-A15B4EDB52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66DB86A7-F132-49A9-BE57-83EED136F9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485981A8-63EF-41E5-A07D-EC00A7349D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064531C2-C064-4729-A389-E5A0221DF5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16DC7217-5EB5-48D5-B332-D84B9A7CAD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73736FCB-25CF-404B-B4A7-8324D03935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050CEA0A-9215-4CFE-94D8-34839CFAD8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65BC2DB-3BAB-4B8D-A11A-1766AEF55C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77BFCDB-3377-45BB-B648-6F35CD9B40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2DD1A7F4-2325-4B26-A53E-E8B0B6E0F5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413BF352-E1B6-463D-9B66-00D0F90AE0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354BB6A4-C1AC-41AD-881C-C3A83FC724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20C8A73-6B27-416C-8668-AAAB595AC6D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D4EA773F-9A1A-45BA-84DB-F6DA6EFD5F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DC6A7F2B-6302-4C32-8AF6-E5723EC6EB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6E37F590-B21E-4B63-85E4-006DE42029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AE05520-ED72-4124-A994-4FB461ADA7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E3E06ECE-5772-426B-BC6E-291FF2D615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AE0E27CF-576C-428D-9D6A-0C7C30D29D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4C2B2DA6-36F7-46D1-8292-8DC110CD55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60984CCE-B610-4DBF-87BE-E0DA5F768CA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9BFFD905-F706-4537-8BFF-0F6394FE81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5BAC40C3-D7D9-4379-AB60-FAB6B0E7523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AC7AB2C2-AF84-4C81-81E8-C19EA37E8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81552D0B-1383-46C5-AACC-A796071671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05BDC99-FDE4-48D2-AAFE-2F640295728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201306E-BDC8-4C4F-9EC0-B7BA1F5001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8AED6405-D1DA-4F36-9DCE-A21AD03527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6E1CB5AC-D1B5-4BCB-9770-4A6FE7C1E8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F09B933D-9525-41AD-A5A5-0855CF0CB7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41E3B62A-B854-4BE8-ADEF-2400F43B78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AEE85400-1421-4899-AFDB-31D92392E2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E3B4888F-DDC6-4BBC-A533-5CEF77FD7B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F641234A-009E-4CA1-B3E6-5344846851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8CE5E84B-B883-4A59-8C7B-EC71F8550B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61771EAC-D8E4-48C4-8FF4-6CFE57D902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6446D264-8D55-414B-BFC5-FB206A1455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3FD2C6F2-C539-41BF-A97F-8BE1D72143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92F51B64-6E79-49FB-AC9D-393E3552F2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3F8FB96-5511-418C-B2E7-38213191E81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39F88513-A83D-4A08-81A5-B174B85FE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07BBB878-C5AF-45A0-B74E-BC51FB65C6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797B3DBD-3FB1-4154-9FF9-0D8CC4671A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8654D03E-6E8F-43E5-A659-B81F018444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8D830810-472F-4E58-B33B-DF51C6E46CF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BEBFA33-3A95-4345-A6B9-FF0C33C6FA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180B696B-E7A1-474B-94F7-C5807C74D0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0FDF85-D20E-4431-9ADC-1A5AECB8F7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E648DFC-ACC4-4386-B3FC-8AAF8E9938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40BCF6F8-4715-4287-81FA-8453CE7D7F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02956CE1-C86D-4376-ADC9-FE0C477015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1895B715-90AD-49AB-AEEC-1E603EE8A9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99D502C9-18E8-4EE6-8C9E-3C6CB79AEA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A5B92BDE-D9B6-4B0D-AD4B-934CD851E0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DCEFFB9E-EC0E-4172-A2A9-F3BC658618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82F5FA8-849C-473E-A601-689B2EE786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1407CF4-E4EB-45B4-BF0E-B354ABAFA7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4B300515-7AD3-45E6-BF41-56CB93AFDB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86F6E012-79EB-431C-A68C-B72910A053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31285E4-85AA-4BA5-A9D0-72EC424CAA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E5F574-8AFA-45A4-A265-3B8F06A51E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EEA9E1CA-3627-4431-8537-E73FC0258A8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AF0EFCD4-2E00-478A-B2C9-76A7243D2E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7214321-B182-4737-BB2F-4CD37FC12D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F966A560-A6E0-43F3-AAE4-FD9EACC8AC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FC540721-3792-4790-B1E1-278829B209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8B0C248-E285-47A7-904E-01A9D82DDD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7752E2D2-FA77-4886-A59A-175E517709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69FF6031-BC34-4DCB-8C91-3783E039FF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15F18C17-AC6D-44B6-A84E-CF570398A9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06593CA-08A2-4C50-9BBB-637DE108B3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61B62CED-729E-4F34-986C-FD1DA7FA9F5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BFB1342B-FC63-462D-BAFD-8DDE34C36D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BD7F939-A8E2-486F-B3EF-A33F3D2FAC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5082942-3AC3-4A15-A5EE-AC3EF75CD5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B18A1CC1-6D17-4600-9767-69B428E07B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FC58273A-7D2E-4441-AF37-8E97AEBE5B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574EFA76-2168-4EEB-B35C-74D3AEF777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075D3A8A-9F45-4E29-888D-6945143CB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C61E366-F12A-4C78-8F22-060EBA54D7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0B604D11-FCB4-4381-9503-3DE3A436C0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FEDE61B-9BF4-4433-9D05-D77801256C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5FCBD99A-0660-44A4-905B-7BD0797192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ADA1BCC7-E46F-4171-9C8E-37C71768F6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FD9BD33F-120D-44A3-990B-2A7F8C4561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0584849D-DF33-4F2F-8DDD-268A07F664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BA309FE6-0066-4AD7-8579-6D3BE87876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83798B71-0C74-43E0-8966-E40873D7A6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F233A67-D053-414A-914A-268F05DFAD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566F3F96-C113-47CE-8915-D3DDAD44B0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C9F32871-D5D2-40E2-9F55-3FE716E0E8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F3F2D73-27DE-43A8-83E7-CB0FC920D6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0B5D10F5-BB84-49DF-8D6C-E277498DC2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01E07A0D-BB7B-4374-87B3-B09634E1C0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31776782-DEFA-4752-8172-4EE3CF34AD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3E842E2B-D108-4FC7-AFB9-995653F581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B822EBD8-688C-458E-9B46-B7CFC1051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E4489EAA-2AA7-4741-9C00-474AFC8FFA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C5F5CAAA-6DBD-4A44-BAE1-133F324B81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3B19295-EDF9-48CF-B447-754F1113C2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8C37BA7-9B13-40C3-9801-3FE3BAA5BE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23A17958-A52B-4327-A2E4-5474EB7E53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507B9721-61C8-443C-AA65-FE7536513A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A8755DED-1618-4076-B393-6CB94395E3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EF21CE25-D029-439F-B811-31E871B8B6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7C186CC-8CA0-47C6-942D-0007C94B2B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A56073CB-E064-4971-A794-36F3E550E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EA3420D0-016C-4CAB-B8AD-DE6ADF8B3B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D61DEF88-D41E-4DC1-BEC4-98B6A05041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2D9952F-6A8D-43A5-B998-590988FFD8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7EE5A514-F1EF-4162-9C4C-8B12470785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3D4A2E50-2C64-42E4-8361-E3A5974FCB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1C4A9B2E-9876-45F1-9DE7-9BBAD9CD64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55155688-41D1-4CB8-8D1D-B809C9430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4484FEF5-03F5-47F7-A394-98B23850B6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D6FD2F80-97A0-4F87-9EE9-4B1F4B191B1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1B61FDBF-6A12-4F75-AF63-88A743EE44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7F94CAE9-C8F1-4A99-BD7D-F9F6464594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94EB7CF9-638E-4F97-B3CE-4F6A4F6220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4C49BE97-EB8D-4473-8CDD-DCED6F83CE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87F4C7B-487C-4226-82A8-E24A231B143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43645A89-4C10-49CD-86ED-29DAD93A0B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F4AC4215-A735-4B2E-911F-A418D68BFD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A017D106-96E3-466A-870C-5FBF71B4172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82BD1FD-BBFD-483A-A104-09B1979EDE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57040E5C-C8B8-48FB-A206-61DEDE9F22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59E7D1C8-D39C-42DF-814F-A935A0BA96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F9CF8DE-B6F7-4932-B431-AD9D4F57C26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0369C0B5-A7ED-4F8D-A9A5-CB8E0F10CF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6DD8E30A-FE5B-4C9A-A0EC-C146328B81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6FC4D072-1A9D-4676-A2ED-2FF002DAE6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DB374219-EB34-478D-A9DF-3C7BF8D049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A1CA58CE-BFFB-461A-9131-EBC2BD9DFF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ACA94828-3095-4335-8C62-5AE54C8AF9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D81F836F-AB1F-4C80-BA7B-9ADA9BD9F3F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2080D298-9A51-4E01-ACC7-C10C3AA6FE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77BC4781-7C98-4021-AB0E-2734A6EBE1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FD4C3CEE-3698-4FB9-879B-0D1AC955C9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F13FAA3-3AFB-4CEC-8971-095309A304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9F06FD00-0857-4084-A0CB-46ADF09755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FCF0CD3E-82F3-44FC-8F33-3C768054F8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32FE37D-4EA5-425A-9C36-37DDE5DC48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D1E2AEF-0C5C-4F9D-B25A-4242D1ED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C9DB874-FDF6-41AA-BE77-64BD992225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5F23AFF5-EE55-4360-8837-5540D58511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C86B516-C2CA-4D40-B67D-23EA777EA9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C6F4D9C1-14B9-4617-B7E0-77293C21F7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9E901897-FED1-434B-AF3D-F32D3CA6B3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449DF7E-4F65-4058-AC45-A87B8864EB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25735E5C-26D1-4A71-B054-5A6C9F79E5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7DA9BFD-90E5-4450-A29D-8D71A8072D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23525C0B-810F-4FE9-9E0C-D856AB2756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739E4390-A206-4C86-BB04-E54766704B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52213642-282E-4ED8-9064-D6F63D8FD7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1DFC2629-14DB-4370-9ADC-87B238D1AF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E8667C1-170D-4AE3-BDA8-C0F6CAA403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05479934-39B8-4A73-A521-39B84BECDE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7DDFCBA-53C1-4B6A-B72B-E243983C8E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471BA65-A1BB-4950-B8DD-2F262152B9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0966EED5-0292-4511-8291-583F2BA9FC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9BD90752-E495-4704-ACFD-A2F392A0E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1B34587-6370-46CD-9054-934A1BD869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4EB794BB-1F5D-434E-B0BF-81A4C6D0B9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85BC8F4-84A5-4B37-A31C-B5371CAD8F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974E7A83-5818-4C48-A664-3744AEDA1C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E473FF5-427E-41F3-B029-6391F56F79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298A5CD0-F691-4B96-B7D7-BCAE38D19E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F2FD3A5A-52E3-4BAD-8077-7E1BB0B831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F3DF31F2-FFCA-43F5-9A6A-671F51CBA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5A65B867-B5D3-49BD-8BD1-451BC176504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1D4394F6-9DED-4782-9C7B-ABF6D0B742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957BD732-58DB-4271-882C-F956300C84D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1C9626EE-D538-404D-B966-90BB43E551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C40ADB9-3FBB-463F-A761-F80991DC5B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CAD24EF-8377-420F-AA48-D50A5C25AC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905543A3-7843-4F5C-9CA1-F727ABDE53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81376E33-C704-4E85-985E-E620D334409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FB661DE-A488-4C98-A7A5-8C896555E3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73D61806-5758-458C-816F-CC9A0DDF46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C445A7E4-0C5E-4EE1-8810-8A9BB045A5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F8A57ED7-B641-4F02-A390-FB97001644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C7F1470-CC5B-4386-90C4-89EB41921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029B1854-3A9C-42D1-B2B0-58F794588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612E8408-C178-41AA-BC31-7080215D31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339C3EF7-9207-4F0D-804A-DDD68125BE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E95F9CA5-5A6E-4500-BE7F-E273F50DE0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13C213EB-A40D-4947-A81B-FF859ABD83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4A08EB84-18DE-46B9-9501-F0FFED73DE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797AE7A5-1875-4552-947E-32D34DFF6A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8B99D69C-36DD-4847-B011-5082B7F019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0EBB7D8B-273A-4F3E-8AD5-243C82C8E4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EBA2BEC3-076B-4143-9D33-3F725983DF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725985E0-B252-4A25-81E0-AA8AB9AA48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32BE4986-AC34-4BDA-B918-440965BAF0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6F9DECEB-192A-47F8-B40B-7CFF504725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305EEB6-A902-4B12-B8AD-87EFBEE452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44D68B4A-5761-49A8-859F-C9B8B43427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123EDD2-A791-41DB-ACBD-E107196C26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354C8623-3D4D-47C2-A645-80046B2CF7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A4A1ECF0-78AE-4213-803E-8B1C5280D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A79AA21C-3275-4DCA-A430-1146216C1C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99A88A8-2AB3-4629-BE02-A61FDD1E99A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03AC0287-70CE-45B9-B426-792C6C8B21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6D0BC1BA-B4FD-4430-B020-71DD4F70783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BE45-7612-4CBA-B023-B960033E0F70}">
  <dimension ref="A1:AL52"/>
  <sheetViews>
    <sheetView tabSelected="1" zoomScaleNormal="100" zoomScaleSheetLayoutView="100" workbookViewId="0">
      <pane xSplit="4" ySplit="4" topLeftCell="E5" activePane="bottomRight" state="frozen"/>
      <selection activeCell="J64" sqref="J64"/>
      <selection pane="topRight" activeCell="J64" sqref="J64"/>
      <selection pane="bottomLeft" activeCell="J64" sqref="J64"/>
      <selection pane="bottomRight" activeCell="X27" sqref="X27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71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44" t="s">
        <v>8</v>
      </c>
      <c r="H2" s="144"/>
      <c r="I2" s="142" t="s">
        <v>9</v>
      </c>
      <c r="J2" s="143"/>
      <c r="K2" s="144" t="s">
        <v>10</v>
      </c>
      <c r="L2" s="144"/>
      <c r="M2" s="142" t="s">
        <v>11</v>
      </c>
      <c r="N2" s="143"/>
      <c r="O2" s="144" t="s">
        <v>12</v>
      </c>
      <c r="P2" s="144"/>
      <c r="Q2" s="142" t="s">
        <v>13</v>
      </c>
      <c r="R2" s="143"/>
      <c r="S2" s="144" t="s">
        <v>14</v>
      </c>
      <c r="T2" s="144"/>
      <c r="U2" s="142" t="s">
        <v>15</v>
      </c>
      <c r="V2" s="143"/>
      <c r="W2" s="144" t="s">
        <v>16</v>
      </c>
      <c r="X2" s="144"/>
      <c r="Y2" s="136" t="s">
        <v>17</v>
      </c>
      <c r="Z2" s="137"/>
    </row>
    <row r="3" spans="1:26" ht="18.75" x14ac:dyDescent="0.2">
      <c r="A3" s="7"/>
      <c r="C3" s="140"/>
      <c r="D3" s="141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38"/>
      <c r="Z3" s="139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1108</v>
      </c>
      <c r="F5" s="14">
        <v>170874</v>
      </c>
      <c r="G5" s="15">
        <v>54</v>
      </c>
      <c r="H5" s="16">
        <v>10200</v>
      </c>
      <c r="I5" s="13">
        <v>1900</v>
      </c>
      <c r="J5" s="14">
        <v>627846</v>
      </c>
      <c r="K5" s="17">
        <v>1585</v>
      </c>
      <c r="L5" s="18">
        <v>3726288</v>
      </c>
      <c r="M5" s="13">
        <v>568</v>
      </c>
      <c r="N5" s="87">
        <v>207427</v>
      </c>
      <c r="O5" s="19">
        <v>988</v>
      </c>
      <c r="P5" s="18">
        <v>72053</v>
      </c>
      <c r="Q5" s="13">
        <v>12051</v>
      </c>
      <c r="R5" s="14">
        <v>2061661</v>
      </c>
      <c r="S5" s="19">
        <v>24012</v>
      </c>
      <c r="T5" s="18">
        <v>6769032</v>
      </c>
      <c r="U5" s="13">
        <v>3957</v>
      </c>
      <c r="V5" s="14">
        <v>1701639</v>
      </c>
      <c r="W5" s="13">
        <v>439</v>
      </c>
      <c r="X5" s="18">
        <v>39349</v>
      </c>
      <c r="Y5" s="20">
        <f t="shared" ref="Y5:Z19" si="0">+W5+U5+S5+Q5+O5+M5+K5+I5+G5+E5</f>
        <v>46662</v>
      </c>
      <c r="Z5" s="21">
        <f t="shared" si="0"/>
        <v>15386369</v>
      </c>
    </row>
    <row r="6" spans="1:26" ht="18.95" customHeight="1" x14ac:dyDescent="0.15">
      <c r="A6" s="7"/>
      <c r="B6" s="22"/>
      <c r="C6" s="91"/>
      <c r="D6" s="95" t="s">
        <v>22</v>
      </c>
      <c r="E6" s="23">
        <v>844</v>
      </c>
      <c r="F6" s="24">
        <v>59936</v>
      </c>
      <c r="G6" s="25">
        <v>54</v>
      </c>
      <c r="H6" s="26">
        <v>10200</v>
      </c>
      <c r="I6" s="27">
        <v>2080</v>
      </c>
      <c r="J6" s="21">
        <v>652147</v>
      </c>
      <c r="K6" s="25">
        <v>1629</v>
      </c>
      <c r="L6" s="26">
        <v>4204754</v>
      </c>
      <c r="M6" s="27">
        <v>560</v>
      </c>
      <c r="N6" s="88">
        <v>202012</v>
      </c>
      <c r="O6" s="25">
        <v>933</v>
      </c>
      <c r="P6" s="26">
        <v>71001</v>
      </c>
      <c r="Q6" s="27">
        <v>11976</v>
      </c>
      <c r="R6" s="21">
        <v>2001673</v>
      </c>
      <c r="S6" s="25">
        <v>23378</v>
      </c>
      <c r="T6" s="26">
        <v>6653386</v>
      </c>
      <c r="U6" s="27">
        <v>5472</v>
      </c>
      <c r="V6" s="21">
        <v>3129457</v>
      </c>
      <c r="W6" s="27">
        <v>309</v>
      </c>
      <c r="X6" s="26">
        <v>47223</v>
      </c>
      <c r="Y6" s="20">
        <f t="shared" si="0"/>
        <v>47235</v>
      </c>
      <c r="Z6" s="21">
        <f t="shared" si="0"/>
        <v>17031789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2550</v>
      </c>
      <c r="F7" s="36">
        <v>503317</v>
      </c>
      <c r="G7" s="29">
        <v>156</v>
      </c>
      <c r="H7" s="30">
        <v>75238</v>
      </c>
      <c r="I7" s="31">
        <v>1377</v>
      </c>
      <c r="J7" s="32">
        <v>736748</v>
      </c>
      <c r="K7" s="89">
        <v>1408</v>
      </c>
      <c r="L7" s="30">
        <v>2610197</v>
      </c>
      <c r="M7" s="23">
        <v>1194</v>
      </c>
      <c r="N7" s="24">
        <v>266642</v>
      </c>
      <c r="O7" s="33">
        <v>2723</v>
      </c>
      <c r="P7" s="34">
        <v>466686</v>
      </c>
      <c r="Q7" s="23">
        <v>32999</v>
      </c>
      <c r="R7" s="24">
        <v>4929927</v>
      </c>
      <c r="S7" s="33">
        <v>24576</v>
      </c>
      <c r="T7" s="34">
        <v>1873598</v>
      </c>
      <c r="U7" s="23">
        <v>2426</v>
      </c>
      <c r="V7" s="24">
        <v>706918</v>
      </c>
      <c r="W7" s="23">
        <v>1314</v>
      </c>
      <c r="X7" s="34">
        <v>203720</v>
      </c>
      <c r="Y7" s="31">
        <f t="shared" si="0"/>
        <v>70723</v>
      </c>
      <c r="Z7" s="24">
        <f t="shared" si="0"/>
        <v>12372991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209</v>
      </c>
      <c r="F8" s="14">
        <v>36247</v>
      </c>
      <c r="G8" s="15">
        <v>0</v>
      </c>
      <c r="H8" s="16">
        <v>0</v>
      </c>
      <c r="I8" s="13">
        <v>143</v>
      </c>
      <c r="J8" s="14">
        <v>80374</v>
      </c>
      <c r="K8" s="17">
        <v>0</v>
      </c>
      <c r="L8" s="18">
        <v>0</v>
      </c>
      <c r="M8" s="13">
        <v>7411</v>
      </c>
      <c r="N8" s="87">
        <v>1011133</v>
      </c>
      <c r="O8" s="19">
        <v>0</v>
      </c>
      <c r="P8" s="18">
        <v>0</v>
      </c>
      <c r="Q8" s="13">
        <v>8568</v>
      </c>
      <c r="R8" s="14">
        <v>1797415</v>
      </c>
      <c r="S8" s="19">
        <v>33331</v>
      </c>
      <c r="T8" s="18">
        <v>3824984</v>
      </c>
      <c r="U8" s="13">
        <v>653</v>
      </c>
      <c r="V8" s="14">
        <v>56820</v>
      </c>
      <c r="W8" s="13">
        <v>14</v>
      </c>
      <c r="X8" s="18">
        <v>700</v>
      </c>
      <c r="Y8" s="13">
        <f t="shared" si="0"/>
        <v>50329</v>
      </c>
      <c r="Z8" s="14">
        <f t="shared" si="0"/>
        <v>6807673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178</v>
      </c>
      <c r="F9" s="24">
        <v>30412</v>
      </c>
      <c r="G9" s="25">
        <v>0</v>
      </c>
      <c r="H9" s="26">
        <v>0</v>
      </c>
      <c r="I9" s="27">
        <v>127</v>
      </c>
      <c r="J9" s="21">
        <v>75323</v>
      </c>
      <c r="K9" s="25">
        <v>5</v>
      </c>
      <c r="L9" s="26">
        <v>293</v>
      </c>
      <c r="M9" s="27">
        <v>6774</v>
      </c>
      <c r="N9" s="88">
        <v>929201</v>
      </c>
      <c r="O9" s="25">
        <v>0</v>
      </c>
      <c r="P9" s="26">
        <v>0</v>
      </c>
      <c r="Q9" s="27">
        <v>7913</v>
      </c>
      <c r="R9" s="21">
        <v>1645558</v>
      </c>
      <c r="S9" s="25">
        <v>33691</v>
      </c>
      <c r="T9" s="26">
        <v>3873751</v>
      </c>
      <c r="U9" s="27">
        <v>1314</v>
      </c>
      <c r="V9" s="21">
        <v>114405</v>
      </c>
      <c r="W9" s="27">
        <v>14</v>
      </c>
      <c r="X9" s="26">
        <v>700</v>
      </c>
      <c r="Y9" s="20">
        <f t="shared" si="0"/>
        <v>50016</v>
      </c>
      <c r="Z9" s="21">
        <f t="shared" si="0"/>
        <v>6669643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311</v>
      </c>
      <c r="F10" s="36">
        <v>60921</v>
      </c>
      <c r="G10" s="29">
        <v>0</v>
      </c>
      <c r="H10" s="30">
        <v>0</v>
      </c>
      <c r="I10" s="37">
        <v>195</v>
      </c>
      <c r="J10" s="38">
        <v>72590</v>
      </c>
      <c r="K10" s="89">
        <v>758</v>
      </c>
      <c r="L10" s="30">
        <v>8130</v>
      </c>
      <c r="M10" s="35">
        <v>8307</v>
      </c>
      <c r="N10" s="36">
        <v>1689987</v>
      </c>
      <c r="O10" s="29">
        <v>0</v>
      </c>
      <c r="P10" s="30">
        <v>0</v>
      </c>
      <c r="Q10" s="35">
        <v>12211</v>
      </c>
      <c r="R10" s="36">
        <v>1412350</v>
      </c>
      <c r="S10" s="29">
        <v>6123</v>
      </c>
      <c r="T10" s="30">
        <v>738846</v>
      </c>
      <c r="U10" s="35">
        <v>1238</v>
      </c>
      <c r="V10" s="36">
        <v>79050</v>
      </c>
      <c r="W10" s="35">
        <v>11</v>
      </c>
      <c r="X10" s="30">
        <v>20</v>
      </c>
      <c r="Y10" s="37">
        <f t="shared" si="0"/>
        <v>29154</v>
      </c>
      <c r="Z10" s="36">
        <f t="shared" si="0"/>
        <v>4061894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149</v>
      </c>
      <c r="J11" s="14">
        <v>63010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3151</v>
      </c>
      <c r="R11" s="14">
        <v>825495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f>+W11+U11+S11+Q11+O11+M11+K11+I11+G11+E11</f>
        <v>3394</v>
      </c>
      <c r="Z11" s="14">
        <f t="shared" si="0"/>
        <v>979225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161</v>
      </c>
      <c r="J12" s="21">
        <v>69010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2426</v>
      </c>
      <c r="R12" s="21">
        <v>635640</v>
      </c>
      <c r="S12" s="25">
        <v>0</v>
      </c>
      <c r="T12" s="26">
        <v>0</v>
      </c>
      <c r="U12" s="27">
        <v>6</v>
      </c>
      <c r="V12" s="21">
        <v>800</v>
      </c>
      <c r="W12" s="27">
        <v>0</v>
      </c>
      <c r="X12" s="26">
        <v>0</v>
      </c>
      <c r="Y12" s="20">
        <f t="shared" ref="Y12:Y19" si="1">+W12+U12+S12+Q12+O12+M12+K12+I12+G12+E12</f>
        <v>2683</v>
      </c>
      <c r="Z12" s="21">
        <f t="shared" si="0"/>
        <v>795450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23</v>
      </c>
      <c r="J13" s="38">
        <v>31083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6777</v>
      </c>
      <c r="R13" s="36">
        <v>1870176</v>
      </c>
      <c r="S13" s="29">
        <v>0</v>
      </c>
      <c r="T13" s="30">
        <v>0</v>
      </c>
      <c r="U13" s="35">
        <v>30</v>
      </c>
      <c r="V13" s="36">
        <v>3426</v>
      </c>
      <c r="W13" s="35">
        <v>0</v>
      </c>
      <c r="X13" s="30">
        <v>0</v>
      </c>
      <c r="Y13" s="37">
        <f t="shared" si="1"/>
        <v>7044</v>
      </c>
      <c r="Z13" s="36">
        <f t="shared" si="0"/>
        <v>2118685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2107</v>
      </c>
      <c r="N14" s="87">
        <v>189723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2107</v>
      </c>
      <c r="Z14" s="14">
        <f t="shared" si="0"/>
        <v>189723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1798</v>
      </c>
      <c r="N15" s="88">
        <v>116022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1798</v>
      </c>
      <c r="Z15" s="24">
        <f t="shared" si="0"/>
        <v>116022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6011</v>
      </c>
      <c r="N16" s="36">
        <v>719385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6011</v>
      </c>
      <c r="Z16" s="36">
        <f t="shared" si="0"/>
        <v>719385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227</v>
      </c>
      <c r="F17" s="14">
        <v>56923</v>
      </c>
      <c r="G17" s="19">
        <v>573</v>
      </c>
      <c r="H17" s="18">
        <v>144124</v>
      </c>
      <c r="I17" s="13">
        <v>1131</v>
      </c>
      <c r="J17" s="14">
        <v>149265</v>
      </c>
      <c r="K17" s="19">
        <v>171</v>
      </c>
      <c r="L17" s="18">
        <v>131480</v>
      </c>
      <c r="M17" s="13">
        <v>1322</v>
      </c>
      <c r="N17" s="87">
        <v>424437</v>
      </c>
      <c r="O17" s="19">
        <v>3770</v>
      </c>
      <c r="P17" s="18">
        <v>1472462</v>
      </c>
      <c r="Q17" s="13">
        <v>5195</v>
      </c>
      <c r="R17" s="14">
        <v>1099723</v>
      </c>
      <c r="S17" s="19">
        <v>303</v>
      </c>
      <c r="T17" s="18">
        <v>64316</v>
      </c>
      <c r="U17" s="13">
        <v>0</v>
      </c>
      <c r="V17" s="14">
        <v>360</v>
      </c>
      <c r="W17" s="13">
        <v>7796</v>
      </c>
      <c r="X17" s="18">
        <v>1513307</v>
      </c>
      <c r="Y17" s="41">
        <f t="shared" si="1"/>
        <v>20488</v>
      </c>
      <c r="Z17" s="42">
        <f t="shared" si="0"/>
        <v>5056397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142</v>
      </c>
      <c r="F18" s="21">
        <v>32967</v>
      </c>
      <c r="G18" s="25">
        <v>594</v>
      </c>
      <c r="H18" s="26">
        <v>155200</v>
      </c>
      <c r="I18" s="27">
        <v>1196</v>
      </c>
      <c r="J18" s="21">
        <v>148850</v>
      </c>
      <c r="K18" s="25">
        <v>109</v>
      </c>
      <c r="L18" s="26">
        <v>80150</v>
      </c>
      <c r="M18" s="27">
        <v>1474</v>
      </c>
      <c r="N18" s="21">
        <v>477599</v>
      </c>
      <c r="O18" s="25">
        <v>3716</v>
      </c>
      <c r="P18" s="26">
        <v>1464300</v>
      </c>
      <c r="Q18" s="27">
        <v>5255</v>
      </c>
      <c r="R18" s="21">
        <v>1153080</v>
      </c>
      <c r="S18" s="25">
        <v>269</v>
      </c>
      <c r="T18" s="26">
        <v>57693</v>
      </c>
      <c r="U18" s="27">
        <v>3</v>
      </c>
      <c r="V18" s="21">
        <v>1020</v>
      </c>
      <c r="W18" s="27">
        <v>7993</v>
      </c>
      <c r="X18" s="26">
        <v>1562946</v>
      </c>
      <c r="Y18" s="23">
        <f t="shared" si="1"/>
        <v>20751</v>
      </c>
      <c r="Z18" s="24">
        <f t="shared" si="0"/>
        <v>5133805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764</v>
      </c>
      <c r="F19" s="24">
        <v>184639</v>
      </c>
      <c r="G19" s="33">
        <v>498</v>
      </c>
      <c r="H19" s="34">
        <v>113031</v>
      </c>
      <c r="I19" s="23">
        <v>266</v>
      </c>
      <c r="J19" s="24">
        <v>134625</v>
      </c>
      <c r="K19" s="90">
        <v>303</v>
      </c>
      <c r="L19" s="34">
        <v>230065</v>
      </c>
      <c r="M19" s="23">
        <v>1401</v>
      </c>
      <c r="N19" s="24">
        <v>384202</v>
      </c>
      <c r="O19" s="33">
        <v>1906</v>
      </c>
      <c r="P19" s="34">
        <v>741972</v>
      </c>
      <c r="Q19" s="23">
        <v>7051</v>
      </c>
      <c r="R19" s="24">
        <v>1987564</v>
      </c>
      <c r="S19" s="33">
        <v>131</v>
      </c>
      <c r="T19" s="34">
        <v>39379</v>
      </c>
      <c r="U19" s="23">
        <v>67</v>
      </c>
      <c r="V19" s="24">
        <v>14740</v>
      </c>
      <c r="W19" s="23">
        <v>7281</v>
      </c>
      <c r="X19" s="34">
        <v>1669052</v>
      </c>
      <c r="Y19" s="35">
        <f t="shared" si="1"/>
        <v>19668</v>
      </c>
      <c r="Z19" s="36">
        <f t="shared" si="0"/>
        <v>5499269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1544</v>
      </c>
      <c r="F20" s="14">
        <f t="shared" ref="E20:Z22" si="2">+F17+F14+F11+F8+F5</f>
        <v>264044</v>
      </c>
      <c r="G20" s="19">
        <f t="shared" si="2"/>
        <v>702</v>
      </c>
      <c r="H20" s="18">
        <f t="shared" si="2"/>
        <v>229324</v>
      </c>
      <c r="I20" s="13">
        <f t="shared" si="2"/>
        <v>3323</v>
      </c>
      <c r="J20" s="14">
        <f t="shared" si="2"/>
        <v>920495</v>
      </c>
      <c r="K20" s="19">
        <f t="shared" si="2"/>
        <v>1756</v>
      </c>
      <c r="L20" s="18">
        <f t="shared" si="2"/>
        <v>3857768</v>
      </c>
      <c r="M20" s="13">
        <f t="shared" si="2"/>
        <v>11423</v>
      </c>
      <c r="N20" s="14">
        <f t="shared" si="2"/>
        <v>1847720</v>
      </c>
      <c r="O20" s="19">
        <f t="shared" si="2"/>
        <v>4758</v>
      </c>
      <c r="P20" s="18">
        <f t="shared" si="2"/>
        <v>1544515</v>
      </c>
      <c r="Q20" s="13">
        <f t="shared" si="2"/>
        <v>28965</v>
      </c>
      <c r="R20" s="14">
        <f t="shared" si="2"/>
        <v>5784294</v>
      </c>
      <c r="S20" s="19">
        <f t="shared" si="2"/>
        <v>57646</v>
      </c>
      <c r="T20" s="18">
        <f t="shared" si="2"/>
        <v>10658332</v>
      </c>
      <c r="U20" s="13">
        <f t="shared" si="2"/>
        <v>4614</v>
      </c>
      <c r="V20" s="14">
        <f t="shared" si="2"/>
        <v>1759539</v>
      </c>
      <c r="W20" s="13">
        <f t="shared" si="2"/>
        <v>8249</v>
      </c>
      <c r="X20" s="18">
        <f t="shared" si="2"/>
        <v>1553356</v>
      </c>
      <c r="Y20" s="31">
        <f t="shared" si="2"/>
        <v>122980</v>
      </c>
      <c r="Z20" s="32">
        <f t="shared" si="2"/>
        <v>28419387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1164</v>
      </c>
      <c r="F21" s="21">
        <f t="shared" si="2"/>
        <v>123315</v>
      </c>
      <c r="G21" s="25">
        <f t="shared" si="2"/>
        <v>723</v>
      </c>
      <c r="H21" s="26">
        <f t="shared" si="2"/>
        <v>240400</v>
      </c>
      <c r="I21" s="27">
        <f t="shared" si="2"/>
        <v>3564</v>
      </c>
      <c r="J21" s="21">
        <f t="shared" si="2"/>
        <v>945330</v>
      </c>
      <c r="K21" s="25">
        <f t="shared" si="2"/>
        <v>1743</v>
      </c>
      <c r="L21" s="26">
        <f t="shared" si="2"/>
        <v>4285197</v>
      </c>
      <c r="M21" s="27">
        <f t="shared" si="2"/>
        <v>10621</v>
      </c>
      <c r="N21" s="21">
        <f t="shared" si="2"/>
        <v>1739834</v>
      </c>
      <c r="O21" s="25">
        <f t="shared" si="2"/>
        <v>4649</v>
      </c>
      <c r="P21" s="26">
        <f t="shared" si="2"/>
        <v>1535301</v>
      </c>
      <c r="Q21" s="27">
        <f t="shared" si="2"/>
        <v>27570</v>
      </c>
      <c r="R21" s="21">
        <f t="shared" si="2"/>
        <v>5435951</v>
      </c>
      <c r="S21" s="25">
        <f t="shared" si="2"/>
        <v>57338</v>
      </c>
      <c r="T21" s="26">
        <f t="shared" si="2"/>
        <v>10584830</v>
      </c>
      <c r="U21" s="27">
        <f t="shared" si="2"/>
        <v>6795</v>
      </c>
      <c r="V21" s="21">
        <f t="shared" si="2"/>
        <v>3245682</v>
      </c>
      <c r="W21" s="27">
        <f t="shared" si="2"/>
        <v>8316</v>
      </c>
      <c r="X21" s="26">
        <f t="shared" si="2"/>
        <v>1610869</v>
      </c>
      <c r="Y21" s="23">
        <f t="shared" si="2"/>
        <v>122483</v>
      </c>
      <c r="Z21" s="24">
        <f t="shared" si="2"/>
        <v>29746709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3625</v>
      </c>
      <c r="F22" s="24">
        <f t="shared" si="2"/>
        <v>748877</v>
      </c>
      <c r="G22" s="33">
        <f t="shared" si="2"/>
        <v>849</v>
      </c>
      <c r="H22" s="34">
        <f t="shared" si="2"/>
        <v>383269</v>
      </c>
      <c r="I22" s="23">
        <f t="shared" si="2"/>
        <v>1861</v>
      </c>
      <c r="J22" s="24">
        <f t="shared" si="2"/>
        <v>975046</v>
      </c>
      <c r="K22" s="33">
        <f t="shared" si="2"/>
        <v>2469</v>
      </c>
      <c r="L22" s="34">
        <f t="shared" si="2"/>
        <v>2848392</v>
      </c>
      <c r="M22" s="23">
        <f t="shared" si="2"/>
        <v>16932</v>
      </c>
      <c r="N22" s="24">
        <f t="shared" si="2"/>
        <v>3079216</v>
      </c>
      <c r="O22" s="33">
        <f t="shared" si="2"/>
        <v>4629</v>
      </c>
      <c r="P22" s="34">
        <f t="shared" si="2"/>
        <v>1208658</v>
      </c>
      <c r="Q22" s="23">
        <f t="shared" si="2"/>
        <v>59038</v>
      </c>
      <c r="R22" s="24">
        <f t="shared" si="2"/>
        <v>10200017</v>
      </c>
      <c r="S22" s="33">
        <f t="shared" si="2"/>
        <v>30830</v>
      </c>
      <c r="T22" s="34">
        <f t="shared" si="2"/>
        <v>2651823</v>
      </c>
      <c r="U22" s="23">
        <f t="shared" si="2"/>
        <v>3761</v>
      </c>
      <c r="V22" s="24">
        <f t="shared" si="2"/>
        <v>804134</v>
      </c>
      <c r="W22" s="23">
        <f t="shared" si="2"/>
        <v>8606</v>
      </c>
      <c r="X22" s="34">
        <f t="shared" si="2"/>
        <v>1872792</v>
      </c>
      <c r="Y22" s="23">
        <f t="shared" si="2"/>
        <v>132600</v>
      </c>
      <c r="Z22" s="24">
        <f t="shared" si="2"/>
        <v>24772224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40.088823094004439</v>
      </c>
      <c r="F23" s="130"/>
      <c r="G23" s="129">
        <f>(G20+G21)/(G22+G41)*100</f>
        <v>70.439940682155211</v>
      </c>
      <c r="H23" s="130"/>
      <c r="I23" s="129">
        <f>(I20+I21)/(I22+I41)*100</f>
        <v>173.17073170731706</v>
      </c>
      <c r="J23" s="130"/>
      <c r="K23" s="129">
        <f>(K20+K21)/(K22+K41)*100</f>
        <v>121.83147632311977</v>
      </c>
      <c r="L23" s="130"/>
      <c r="M23" s="129">
        <f>(M20+M21)/(M22+M41)*100</f>
        <v>70.965457296462034</v>
      </c>
      <c r="N23" s="130"/>
      <c r="O23" s="129">
        <f>(O20+O21)/(O22+O41)*100</f>
        <v>110.21675454012889</v>
      </c>
      <c r="P23" s="130"/>
      <c r="Q23" s="129">
        <f>(Q20+Q21)/(Q22+Q41)*100</f>
        <v>47.882612009824683</v>
      </c>
      <c r="R23" s="130"/>
      <c r="S23" s="129">
        <f>(S20+S21)/(S22+S41)*100</f>
        <v>205.47166776862457</v>
      </c>
      <c r="T23" s="130"/>
      <c r="U23" s="129">
        <f>(U20+U21)/(U22+U41)*100</f>
        <v>85.32007179180377</v>
      </c>
      <c r="V23" s="130"/>
      <c r="W23" s="129">
        <f>(W20+W21)/(W22+W41)*100</f>
        <v>88.67773019271948</v>
      </c>
      <c r="X23" s="130"/>
      <c r="Y23" s="129">
        <f>(Y20+Y21)/(Y22+Y41)*100</f>
        <v>92.725486277770372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206586.75862068965</v>
      </c>
      <c r="F24" s="132"/>
      <c r="G24" s="125">
        <f>H22/G22*1000</f>
        <v>451435.80683156656</v>
      </c>
      <c r="H24" s="126"/>
      <c r="I24" s="127">
        <f>J22/I22*1000</f>
        <v>523936.59322944656</v>
      </c>
      <c r="J24" s="128"/>
      <c r="K24" s="125">
        <f>L22/K22*1000</f>
        <v>1153662.2114216282</v>
      </c>
      <c r="L24" s="126"/>
      <c r="M24" s="127">
        <f>N22/M22*1000</f>
        <v>181857.78407748643</v>
      </c>
      <c r="N24" s="128"/>
      <c r="O24" s="125">
        <f>P22/O22*1000</f>
        <v>261105.6383668179</v>
      </c>
      <c r="P24" s="126"/>
      <c r="Q24" s="127">
        <f>R22/Q22*1000</f>
        <v>172770.36823740642</v>
      </c>
      <c r="R24" s="128"/>
      <c r="S24" s="125">
        <f>T22/S22*1000</f>
        <v>86014.369120986041</v>
      </c>
      <c r="T24" s="126"/>
      <c r="U24" s="127">
        <f>V22/U22*1000</f>
        <v>213808.56155277853</v>
      </c>
      <c r="V24" s="128"/>
      <c r="W24" s="125">
        <f>X22/W22*1000</f>
        <v>217614.68742737625</v>
      </c>
      <c r="X24" s="126"/>
      <c r="Y24" s="127">
        <f>Z22/Y22*1000</f>
        <v>186819.18552036199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2.7337858220211162</v>
      </c>
      <c r="F25" s="49"/>
      <c r="G25" s="50">
        <f>G22/Y22*100</f>
        <v>0.64027149321266963</v>
      </c>
      <c r="H25" s="51"/>
      <c r="I25" s="48">
        <f>I22/Y22*100</f>
        <v>1.4034690799396681</v>
      </c>
      <c r="J25" s="49"/>
      <c r="K25" s="50">
        <f>K22/Y22*100</f>
        <v>1.8619909502262444</v>
      </c>
      <c r="L25" s="51"/>
      <c r="M25" s="48">
        <f>M22/Y22*100</f>
        <v>12.769230769230768</v>
      </c>
      <c r="N25" s="49"/>
      <c r="O25" s="50">
        <f>O22/Y22*100</f>
        <v>3.4909502262443439</v>
      </c>
      <c r="P25" s="51"/>
      <c r="Q25" s="48">
        <f>Q22/Y22*100</f>
        <v>44.523378582202113</v>
      </c>
      <c r="R25" s="49"/>
      <c r="S25" s="50">
        <f>S22/Y22*100</f>
        <v>23.250377073906485</v>
      </c>
      <c r="T25" s="51"/>
      <c r="U25" s="48">
        <f>U22/Y22*100</f>
        <v>2.8363499245852184</v>
      </c>
      <c r="V25" s="49"/>
      <c r="W25" s="50">
        <f>W22/Y22*100</f>
        <v>6.4901960784313717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2156</v>
      </c>
      <c r="F27" s="14">
        <v>429696</v>
      </c>
      <c r="G27" s="19">
        <v>727</v>
      </c>
      <c r="H27" s="18">
        <v>233966</v>
      </c>
      <c r="I27" s="13">
        <v>2259</v>
      </c>
      <c r="J27" s="14">
        <v>2229540</v>
      </c>
      <c r="K27" s="19">
        <v>250</v>
      </c>
      <c r="L27" s="18">
        <v>305689</v>
      </c>
      <c r="M27" s="13">
        <v>7323</v>
      </c>
      <c r="N27" s="14">
        <v>1386316</v>
      </c>
      <c r="O27" s="19">
        <v>4856</v>
      </c>
      <c r="P27" s="18">
        <v>1653183</v>
      </c>
      <c r="Q27" s="13">
        <v>34286</v>
      </c>
      <c r="R27" s="14">
        <v>5073428</v>
      </c>
      <c r="S27" s="19">
        <v>40137</v>
      </c>
      <c r="T27" s="18">
        <v>8885365</v>
      </c>
      <c r="U27" s="13">
        <v>7129</v>
      </c>
      <c r="V27" s="14">
        <v>1830257</v>
      </c>
      <c r="W27" s="19">
        <v>8437</v>
      </c>
      <c r="X27" s="18">
        <v>1474914</v>
      </c>
      <c r="Y27" s="55">
        <f>+W27+U27+S27+Q27+O27+M27+K27+I27+G27+E27</f>
        <v>107560</v>
      </c>
      <c r="Z27" s="56">
        <f t="shared" ref="Z27:Z29" si="3">+X27+V27+T27+R27+P27+N27+L27+J27+H27+F27</f>
        <v>23502354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1447</v>
      </c>
      <c r="F28" s="21">
        <v>165710</v>
      </c>
      <c r="G28" s="25">
        <v>738</v>
      </c>
      <c r="H28" s="26">
        <v>273752</v>
      </c>
      <c r="I28" s="27">
        <v>2324</v>
      </c>
      <c r="J28" s="21">
        <v>2335345</v>
      </c>
      <c r="K28" s="25">
        <v>271</v>
      </c>
      <c r="L28" s="26">
        <v>203484</v>
      </c>
      <c r="M28" s="27">
        <v>7499</v>
      </c>
      <c r="N28" s="21">
        <v>1338308</v>
      </c>
      <c r="O28" s="25">
        <v>4702</v>
      </c>
      <c r="P28" s="26">
        <v>1620919</v>
      </c>
      <c r="Q28" s="27">
        <v>35160</v>
      </c>
      <c r="R28" s="21">
        <v>4948544</v>
      </c>
      <c r="S28" s="25">
        <v>38880</v>
      </c>
      <c r="T28" s="26">
        <v>8684532</v>
      </c>
      <c r="U28" s="27">
        <v>6040</v>
      </c>
      <c r="V28" s="21">
        <v>1908892</v>
      </c>
      <c r="W28" s="25">
        <v>10766</v>
      </c>
      <c r="X28" s="26">
        <v>1475393</v>
      </c>
      <c r="Y28" s="58">
        <f t="shared" ref="Y28:Y29" si="4">+W28+U28+S28+Q28+O28+M28+K28+I28+G28+E28</f>
        <v>107827</v>
      </c>
      <c r="Z28" s="59">
        <f t="shared" si="3"/>
        <v>22954879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3283</v>
      </c>
      <c r="F29" s="21">
        <v>621813</v>
      </c>
      <c r="G29" s="25">
        <v>1163</v>
      </c>
      <c r="H29" s="26">
        <v>409929</v>
      </c>
      <c r="I29" s="27">
        <v>2051</v>
      </c>
      <c r="J29" s="21">
        <v>2290826</v>
      </c>
      <c r="K29" s="25">
        <v>422</v>
      </c>
      <c r="L29" s="26">
        <v>286089</v>
      </c>
      <c r="M29" s="27">
        <v>13894</v>
      </c>
      <c r="N29" s="21">
        <v>2466875</v>
      </c>
      <c r="O29" s="25">
        <v>4060</v>
      </c>
      <c r="P29" s="26">
        <v>1179829</v>
      </c>
      <c r="Q29" s="27">
        <v>58141</v>
      </c>
      <c r="R29" s="21">
        <v>11371182</v>
      </c>
      <c r="S29" s="25">
        <v>26388</v>
      </c>
      <c r="T29" s="26">
        <v>2278598</v>
      </c>
      <c r="U29" s="27">
        <v>9439</v>
      </c>
      <c r="V29" s="21">
        <v>2680187</v>
      </c>
      <c r="W29" s="25">
        <v>10785</v>
      </c>
      <c r="X29" s="26">
        <v>1791377</v>
      </c>
      <c r="Y29" s="58">
        <f t="shared" si="4"/>
        <v>129626</v>
      </c>
      <c r="Z29" s="59">
        <f t="shared" si="3"/>
        <v>25376705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56.2</v>
      </c>
      <c r="F30" s="121"/>
      <c r="G30" s="120">
        <v>62.7</v>
      </c>
      <c r="H30" s="121"/>
      <c r="I30" s="120">
        <v>110</v>
      </c>
      <c r="J30" s="121"/>
      <c r="K30" s="120">
        <v>63.2</v>
      </c>
      <c r="L30" s="121"/>
      <c r="M30" s="120">
        <v>52.9</v>
      </c>
      <c r="N30" s="121"/>
      <c r="O30" s="120">
        <v>120</v>
      </c>
      <c r="P30" s="121"/>
      <c r="Q30" s="120">
        <v>59.3</v>
      </c>
      <c r="R30" s="121"/>
      <c r="S30" s="120">
        <v>153.4</v>
      </c>
      <c r="T30" s="121"/>
      <c r="U30" s="120">
        <v>69.099999999999994</v>
      </c>
      <c r="V30" s="121"/>
      <c r="W30" s="120">
        <v>92.1</v>
      </c>
      <c r="X30" s="121"/>
      <c r="Y30" s="120">
        <v>83.4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102">
        <f>E20-E27</f>
        <v>-612</v>
      </c>
      <c r="F31" s="103">
        <f t="shared" ref="F31:Z33" si="5">F20-F27</f>
        <v>-165652</v>
      </c>
      <c r="G31" s="104">
        <f t="shared" si="5"/>
        <v>-25</v>
      </c>
      <c r="H31" s="105">
        <f t="shared" si="5"/>
        <v>-4642</v>
      </c>
      <c r="I31" s="102">
        <f t="shared" si="5"/>
        <v>1064</v>
      </c>
      <c r="J31" s="103">
        <f t="shared" si="5"/>
        <v>-1309045</v>
      </c>
      <c r="K31" s="104">
        <f t="shared" si="5"/>
        <v>1506</v>
      </c>
      <c r="L31" s="105">
        <f t="shared" si="5"/>
        <v>3552079</v>
      </c>
      <c r="M31" s="102">
        <f t="shared" si="5"/>
        <v>4100</v>
      </c>
      <c r="N31" s="103">
        <f t="shared" si="5"/>
        <v>461404</v>
      </c>
      <c r="O31" s="104">
        <f t="shared" si="5"/>
        <v>-98</v>
      </c>
      <c r="P31" s="105">
        <f t="shared" si="5"/>
        <v>-108668</v>
      </c>
      <c r="Q31" s="102">
        <f t="shared" si="5"/>
        <v>-5321</v>
      </c>
      <c r="R31" s="103">
        <f t="shared" si="5"/>
        <v>710866</v>
      </c>
      <c r="S31" s="104">
        <f t="shared" si="5"/>
        <v>17509</v>
      </c>
      <c r="T31" s="105">
        <f t="shared" si="5"/>
        <v>1772967</v>
      </c>
      <c r="U31" s="102">
        <f t="shared" si="5"/>
        <v>-2515</v>
      </c>
      <c r="V31" s="103">
        <f t="shared" si="5"/>
        <v>-70718</v>
      </c>
      <c r="W31" s="104">
        <f t="shared" si="5"/>
        <v>-188</v>
      </c>
      <c r="X31" s="105">
        <f t="shared" si="5"/>
        <v>78442</v>
      </c>
      <c r="Y31" s="102">
        <f t="shared" si="5"/>
        <v>15420</v>
      </c>
      <c r="Z31" s="103">
        <f t="shared" si="5"/>
        <v>4917033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106">
        <f t="shared" ref="E32:T33" si="6">E21-E28</f>
        <v>-283</v>
      </c>
      <c r="F32" s="107">
        <f t="shared" si="6"/>
        <v>-42395</v>
      </c>
      <c r="G32" s="108">
        <f t="shared" si="6"/>
        <v>-15</v>
      </c>
      <c r="H32" s="109">
        <f t="shared" si="6"/>
        <v>-33352</v>
      </c>
      <c r="I32" s="106">
        <f t="shared" si="6"/>
        <v>1240</v>
      </c>
      <c r="J32" s="107">
        <f t="shared" si="6"/>
        <v>-1390015</v>
      </c>
      <c r="K32" s="108">
        <f t="shared" si="6"/>
        <v>1472</v>
      </c>
      <c r="L32" s="109">
        <f t="shared" si="6"/>
        <v>4081713</v>
      </c>
      <c r="M32" s="106">
        <f t="shared" si="6"/>
        <v>3122</v>
      </c>
      <c r="N32" s="107">
        <f t="shared" si="6"/>
        <v>401526</v>
      </c>
      <c r="O32" s="108">
        <f t="shared" si="6"/>
        <v>-53</v>
      </c>
      <c r="P32" s="109">
        <f t="shared" si="6"/>
        <v>-85618</v>
      </c>
      <c r="Q32" s="106">
        <f t="shared" si="6"/>
        <v>-7590</v>
      </c>
      <c r="R32" s="107">
        <f t="shared" si="6"/>
        <v>487407</v>
      </c>
      <c r="S32" s="108">
        <f t="shared" si="6"/>
        <v>18458</v>
      </c>
      <c r="T32" s="109">
        <f t="shared" si="6"/>
        <v>1900298</v>
      </c>
      <c r="U32" s="106">
        <f t="shared" si="5"/>
        <v>755</v>
      </c>
      <c r="V32" s="107">
        <f t="shared" si="5"/>
        <v>1336790</v>
      </c>
      <c r="W32" s="108">
        <f t="shared" si="5"/>
        <v>-2450</v>
      </c>
      <c r="X32" s="109">
        <f t="shared" si="5"/>
        <v>135476</v>
      </c>
      <c r="Y32" s="106">
        <f t="shared" si="5"/>
        <v>14656</v>
      </c>
      <c r="Z32" s="107">
        <f t="shared" si="5"/>
        <v>6791830</v>
      </c>
    </row>
    <row r="33" spans="1:38" ht="18.95" customHeight="1" x14ac:dyDescent="0.15">
      <c r="A33" s="22"/>
      <c r="B33" s="123"/>
      <c r="C33" s="7"/>
      <c r="D33" s="95" t="s">
        <v>24</v>
      </c>
      <c r="E33" s="106">
        <f t="shared" si="6"/>
        <v>342</v>
      </c>
      <c r="F33" s="107">
        <f t="shared" si="5"/>
        <v>127064</v>
      </c>
      <c r="G33" s="108">
        <f t="shared" si="5"/>
        <v>-314</v>
      </c>
      <c r="H33" s="109">
        <f t="shared" si="5"/>
        <v>-26660</v>
      </c>
      <c r="I33" s="106">
        <f t="shared" si="5"/>
        <v>-190</v>
      </c>
      <c r="J33" s="107">
        <f t="shared" si="5"/>
        <v>-1315780</v>
      </c>
      <c r="K33" s="108">
        <f t="shared" si="5"/>
        <v>2047</v>
      </c>
      <c r="L33" s="109">
        <f t="shared" si="5"/>
        <v>2562303</v>
      </c>
      <c r="M33" s="106">
        <f t="shared" si="5"/>
        <v>3038</v>
      </c>
      <c r="N33" s="107">
        <f t="shared" si="5"/>
        <v>612341</v>
      </c>
      <c r="O33" s="108">
        <f t="shared" si="5"/>
        <v>569</v>
      </c>
      <c r="P33" s="109">
        <f t="shared" si="5"/>
        <v>28829</v>
      </c>
      <c r="Q33" s="106">
        <f t="shared" si="5"/>
        <v>897</v>
      </c>
      <c r="R33" s="107">
        <f t="shared" si="5"/>
        <v>-1171165</v>
      </c>
      <c r="S33" s="108">
        <f t="shared" si="5"/>
        <v>4442</v>
      </c>
      <c r="T33" s="109">
        <f t="shared" si="5"/>
        <v>373225</v>
      </c>
      <c r="U33" s="106">
        <f t="shared" si="5"/>
        <v>-5678</v>
      </c>
      <c r="V33" s="107">
        <f t="shared" si="5"/>
        <v>-1876053</v>
      </c>
      <c r="W33" s="108">
        <f t="shared" si="5"/>
        <v>-2179</v>
      </c>
      <c r="X33" s="109">
        <f t="shared" si="5"/>
        <v>81415</v>
      </c>
      <c r="Y33" s="106">
        <f t="shared" si="5"/>
        <v>2974</v>
      </c>
      <c r="Z33" s="107">
        <f t="shared" si="5"/>
        <v>-604481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f>+E23-E30</f>
        <v>-16.111176905995563</v>
      </c>
      <c r="F34" s="113"/>
      <c r="G34" s="118">
        <f t="shared" ref="G34" si="7">+G23-G30</f>
        <v>7.7399406821552077</v>
      </c>
      <c r="H34" s="119"/>
      <c r="I34" s="114">
        <f t="shared" ref="I34" si="8">+I23-I30</f>
        <v>63.17073170731706</v>
      </c>
      <c r="J34" s="113"/>
      <c r="K34" s="118">
        <f t="shared" ref="K34" si="9">+K23-K30</f>
        <v>58.63147632311977</v>
      </c>
      <c r="L34" s="119"/>
      <c r="M34" s="114">
        <f t="shared" ref="M34" si="10">+M23-M30</f>
        <v>18.065457296462036</v>
      </c>
      <c r="N34" s="113"/>
      <c r="O34" s="118">
        <f t="shared" ref="O34" si="11">+O23-O30</f>
        <v>-9.7832454598711109</v>
      </c>
      <c r="P34" s="119"/>
      <c r="Q34" s="114">
        <f t="shared" ref="Q34" si="12">+Q23-Q30</f>
        <v>-11.417387990175314</v>
      </c>
      <c r="R34" s="113"/>
      <c r="S34" s="118">
        <f t="shared" ref="S34" si="13">+S23-S30</f>
        <v>52.071667768624565</v>
      </c>
      <c r="T34" s="119"/>
      <c r="U34" s="114">
        <f t="shared" ref="U34" si="14">+U23-U30</f>
        <v>16.220071791803775</v>
      </c>
      <c r="V34" s="113"/>
      <c r="W34" s="118">
        <f t="shared" ref="W34" si="15">+W23-W30</f>
        <v>-3.4222698072805144</v>
      </c>
      <c r="X34" s="119"/>
      <c r="Y34" s="114">
        <f t="shared" ref="Y34" si="16">+Y23-Y30</f>
        <v>9.3254862777703664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17">E20/E27*100</f>
        <v>71.614100185528756</v>
      </c>
      <c r="F35" s="72">
        <f t="shared" si="17"/>
        <v>61.449024426571341</v>
      </c>
      <c r="G35" s="73">
        <f t="shared" si="17"/>
        <v>96.561210453920225</v>
      </c>
      <c r="H35" s="74">
        <f t="shared" si="17"/>
        <v>98.01595103562056</v>
      </c>
      <c r="I35" s="71">
        <f t="shared" si="17"/>
        <v>147.10048694112439</v>
      </c>
      <c r="J35" s="72">
        <f t="shared" si="17"/>
        <v>41.286319151035642</v>
      </c>
      <c r="K35" s="73">
        <f t="shared" si="17"/>
        <v>702.4</v>
      </c>
      <c r="L35" s="74">
        <f t="shared" si="17"/>
        <v>1261.991108610385</v>
      </c>
      <c r="M35" s="71">
        <f t="shared" si="17"/>
        <v>155.98798306704902</v>
      </c>
      <c r="N35" s="72">
        <f t="shared" si="17"/>
        <v>133.28274361689543</v>
      </c>
      <c r="O35" s="73">
        <f t="shared" si="17"/>
        <v>97.981878088962105</v>
      </c>
      <c r="P35" s="74">
        <f t="shared" si="17"/>
        <v>93.426741020201632</v>
      </c>
      <c r="Q35" s="71">
        <f t="shared" si="17"/>
        <v>84.480545995450044</v>
      </c>
      <c r="R35" s="72">
        <f t="shared" si="17"/>
        <v>114.01155195264425</v>
      </c>
      <c r="S35" s="73">
        <f t="shared" si="17"/>
        <v>143.62309091362084</v>
      </c>
      <c r="T35" s="74">
        <f t="shared" si="17"/>
        <v>119.95378918029816</v>
      </c>
      <c r="U35" s="71">
        <f t="shared" si="17"/>
        <v>64.72155982606256</v>
      </c>
      <c r="V35" s="72">
        <f t="shared" si="17"/>
        <v>96.136171040460439</v>
      </c>
      <c r="W35" s="73">
        <f t="shared" si="17"/>
        <v>97.771719805618105</v>
      </c>
      <c r="X35" s="74">
        <f t="shared" si="17"/>
        <v>105.31841178536511</v>
      </c>
      <c r="Y35" s="71">
        <f t="shared" si="17"/>
        <v>114.33618445518781</v>
      </c>
      <c r="Z35" s="72">
        <f t="shared" si="17"/>
        <v>120.92144897485588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17"/>
        <v>80.442294402211473</v>
      </c>
      <c r="F36" s="76">
        <f t="shared" si="17"/>
        <v>74.416148693500688</v>
      </c>
      <c r="G36" s="77">
        <f t="shared" si="17"/>
        <v>97.967479674796749</v>
      </c>
      <c r="H36" s="78">
        <f t="shared" si="17"/>
        <v>87.816710014904004</v>
      </c>
      <c r="I36" s="75">
        <f t="shared" si="17"/>
        <v>153.35628227194493</v>
      </c>
      <c r="J36" s="76">
        <f t="shared" si="17"/>
        <v>40.479243966094948</v>
      </c>
      <c r="K36" s="77">
        <f t="shared" si="17"/>
        <v>643.17343173431732</v>
      </c>
      <c r="L36" s="78">
        <f t="shared" si="17"/>
        <v>2105.9134870554931</v>
      </c>
      <c r="M36" s="75">
        <f t="shared" si="17"/>
        <v>141.63221762901722</v>
      </c>
      <c r="N36" s="76">
        <f t="shared" si="17"/>
        <v>130.00251063282892</v>
      </c>
      <c r="O36" s="77">
        <f t="shared" si="17"/>
        <v>98.872820076563158</v>
      </c>
      <c r="P36" s="78">
        <f t="shared" si="17"/>
        <v>94.717934702474338</v>
      </c>
      <c r="Q36" s="75">
        <f t="shared" si="17"/>
        <v>78.412969283276439</v>
      </c>
      <c r="R36" s="76">
        <f t="shared" si="17"/>
        <v>109.84950320740808</v>
      </c>
      <c r="S36" s="77">
        <f t="shared" si="17"/>
        <v>147.47427983539094</v>
      </c>
      <c r="T36" s="78">
        <f t="shared" si="17"/>
        <v>121.88140938394838</v>
      </c>
      <c r="U36" s="75">
        <f t="shared" si="17"/>
        <v>112.5</v>
      </c>
      <c r="V36" s="76">
        <f t="shared" si="17"/>
        <v>170.02962975380481</v>
      </c>
      <c r="W36" s="77">
        <f t="shared" si="17"/>
        <v>77.243172951885569</v>
      </c>
      <c r="X36" s="78">
        <f t="shared" si="17"/>
        <v>109.18236700323236</v>
      </c>
      <c r="Y36" s="75">
        <f t="shared" si="17"/>
        <v>113.59214296975711</v>
      </c>
      <c r="Z36" s="76">
        <f t="shared" si="17"/>
        <v>129.58774036665582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17"/>
        <v>110.41730124885775</v>
      </c>
      <c r="F37" s="80">
        <f t="shared" si="17"/>
        <v>120.43443929284206</v>
      </c>
      <c r="G37" s="81">
        <f t="shared" si="17"/>
        <v>73.000859845227865</v>
      </c>
      <c r="H37" s="82">
        <f t="shared" si="17"/>
        <v>93.496434748456437</v>
      </c>
      <c r="I37" s="79">
        <f t="shared" si="17"/>
        <v>90.73622623110677</v>
      </c>
      <c r="J37" s="80">
        <f t="shared" si="17"/>
        <v>42.563075502024162</v>
      </c>
      <c r="K37" s="81">
        <f t="shared" si="17"/>
        <v>585.07109004739334</v>
      </c>
      <c r="L37" s="82">
        <f t="shared" si="17"/>
        <v>995.63142938036776</v>
      </c>
      <c r="M37" s="79">
        <f t="shared" si="17"/>
        <v>121.86555347632071</v>
      </c>
      <c r="N37" s="80">
        <f t="shared" si="17"/>
        <v>124.82253863693944</v>
      </c>
      <c r="O37" s="81">
        <f t="shared" si="17"/>
        <v>114.01477832512315</v>
      </c>
      <c r="P37" s="82">
        <f t="shared" si="17"/>
        <v>102.44348969215031</v>
      </c>
      <c r="Q37" s="79">
        <f t="shared" si="17"/>
        <v>101.54280112141174</v>
      </c>
      <c r="R37" s="80">
        <f t="shared" si="17"/>
        <v>89.700586975039187</v>
      </c>
      <c r="S37" s="81">
        <f t="shared" si="17"/>
        <v>116.83340912536002</v>
      </c>
      <c r="T37" s="82">
        <f t="shared" si="17"/>
        <v>116.37958955462963</v>
      </c>
      <c r="U37" s="79">
        <f t="shared" si="17"/>
        <v>39.84532259773281</v>
      </c>
      <c r="V37" s="80">
        <f t="shared" si="17"/>
        <v>30.002906513612672</v>
      </c>
      <c r="W37" s="81">
        <f t="shared" si="17"/>
        <v>79.796012980992117</v>
      </c>
      <c r="X37" s="82">
        <f t="shared" si="17"/>
        <v>104.54482780564895</v>
      </c>
      <c r="Y37" s="79">
        <f t="shared" si="17"/>
        <v>102.2942928116273</v>
      </c>
      <c r="Z37" s="80">
        <f t="shared" si="17"/>
        <v>97.617968920708975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+'(令和3年9月) '!E27</f>
        <v>2309</v>
      </c>
      <c r="F39" s="14">
        <f>+'(令和3年9月) '!F27</f>
        <v>429696</v>
      </c>
      <c r="G39" s="13">
        <f>+'(令和3年9月) '!G27</f>
        <v>709</v>
      </c>
      <c r="H39" s="14">
        <f>+'(令和3年9月) '!H27</f>
        <v>242684</v>
      </c>
      <c r="I39" s="13">
        <f>+'(令和3年9月) '!I27</f>
        <v>2040</v>
      </c>
      <c r="J39" s="14">
        <f>+'(令和3年9月) '!J27</f>
        <v>1005135</v>
      </c>
      <c r="K39" s="13">
        <f>+'(令和3年9月) '!K27</f>
        <v>161</v>
      </c>
      <c r="L39" s="14">
        <f>+'(令和3年9月) '!L27</f>
        <v>105596</v>
      </c>
      <c r="M39" s="13">
        <f>+'(令和3年9月) '!M27</f>
        <v>5973</v>
      </c>
      <c r="N39" s="14">
        <f>+'(令和3年9月) '!N27</f>
        <v>1105208</v>
      </c>
      <c r="O39" s="13">
        <f>+'(令和3年9月) '!O27</f>
        <v>4257</v>
      </c>
      <c r="P39" s="14">
        <f>+'(令和3年9月) '!P27</f>
        <v>1452032</v>
      </c>
      <c r="Q39" s="13">
        <f>+'(令和3年9月) '!Q27</f>
        <v>22936</v>
      </c>
      <c r="R39" s="14">
        <f>+'(令和3年9月) '!R27</f>
        <v>5182481</v>
      </c>
      <c r="S39" s="25">
        <f>+'(令和3年9月) '!S27</f>
        <v>45390</v>
      </c>
      <c r="T39" s="26">
        <f>+'(令和3年9月) '!T27</f>
        <v>10072037</v>
      </c>
      <c r="U39" s="13">
        <f>+'(令和3年9月) '!U27</f>
        <v>6424</v>
      </c>
      <c r="V39" s="14">
        <f>+'(令和3年9月) '!V27</f>
        <v>1493711</v>
      </c>
      <c r="W39" s="13">
        <f>+'(令和3年9月) '!W27</f>
        <v>5869</v>
      </c>
      <c r="X39" s="14">
        <f>+'(令和3年9月) '!X27</f>
        <v>1219747</v>
      </c>
      <c r="Y39" s="55">
        <f>+'(令和3年7月) '!Y20</f>
        <v>112146</v>
      </c>
      <c r="Z39" s="56">
        <f>+'(令和3年7月) '!Z20</f>
        <v>27199632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+'(令和3年9月) '!E28</f>
        <v>1494</v>
      </c>
      <c r="F40" s="21">
        <f>+'(令和3年9月) '!F28</f>
        <v>165710</v>
      </c>
      <c r="G40" s="27">
        <f>+'(令和3年9月) '!G28</f>
        <v>767</v>
      </c>
      <c r="H40" s="21">
        <f>+'(令和3年9月) '!H28</f>
        <v>305397</v>
      </c>
      <c r="I40" s="27">
        <f>+'(令和3年9月) '!I28</f>
        <v>2140</v>
      </c>
      <c r="J40" s="21">
        <f>+'(令和3年9月) '!J28</f>
        <v>1071151</v>
      </c>
      <c r="K40" s="27">
        <f>+'(令和3年9月) '!K28</f>
        <v>230</v>
      </c>
      <c r="L40" s="21">
        <f>+'(令和3年9月) '!L28</f>
        <v>107581</v>
      </c>
      <c r="M40" s="27">
        <f>+'(令和3年9月) '!M28</f>
        <v>7121</v>
      </c>
      <c r="N40" s="21">
        <f>+'(令和3年9月) '!N28</f>
        <v>1180996</v>
      </c>
      <c r="O40" s="27">
        <f>+'(令和3年9月) '!O28</f>
        <v>4328</v>
      </c>
      <c r="P40" s="21">
        <f>+'(令和3年9月) '!P28</f>
        <v>1484799</v>
      </c>
      <c r="Q40" s="27">
        <f>+'(令和3年9月) '!Q28</f>
        <v>26054</v>
      </c>
      <c r="R40" s="21">
        <f>+'(令和3年9月) '!R28</f>
        <v>5453508</v>
      </c>
      <c r="S40" s="25">
        <f>+'(令和3年9月) '!S28</f>
        <v>45806</v>
      </c>
      <c r="T40" s="26">
        <f>+'(令和3年9月) '!T28</f>
        <v>10181628</v>
      </c>
      <c r="U40" s="27">
        <f>+'(令和3年9月) '!U28</f>
        <v>4820</v>
      </c>
      <c r="V40" s="21">
        <f>+'(令和3年9月) '!V28</f>
        <v>1145922</v>
      </c>
      <c r="W40" s="27">
        <f>+'(令和3年9月) '!W28</f>
        <v>9096</v>
      </c>
      <c r="X40" s="21">
        <f>+'(令和3年9月) '!X28</f>
        <v>1272172</v>
      </c>
      <c r="Y40" s="58">
        <f>+'(令和3年7月) '!Y21</f>
        <v>110097</v>
      </c>
      <c r="Z40" s="59">
        <f>+'(令和3年7月) '!Z21</f>
        <v>26288090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+'(令和3年9月) '!E29</f>
        <v>3130</v>
      </c>
      <c r="F41" s="21">
        <f>+'(令和3年9月) '!F29</f>
        <v>621813</v>
      </c>
      <c r="G41" s="27">
        <f>+'(令和3年9月) '!G29</f>
        <v>1174</v>
      </c>
      <c r="H41" s="21">
        <f>+'(令和3年9月) '!H29</f>
        <v>449715</v>
      </c>
      <c r="I41" s="27">
        <f>+'(令和3年9月) '!I29</f>
        <v>2116</v>
      </c>
      <c r="J41" s="21">
        <f>+'(令和3年9月) '!J29</f>
        <v>2396631</v>
      </c>
      <c r="K41" s="27">
        <f>+'(令和3年9月) '!K29</f>
        <v>403</v>
      </c>
      <c r="L41" s="21">
        <f>+'(令和3年9月) '!L29</f>
        <v>169884</v>
      </c>
      <c r="M41" s="27">
        <f>+'(令和3年9月) '!M29</f>
        <v>14131</v>
      </c>
      <c r="N41" s="21">
        <f>+'(令和3年9月) '!N29</f>
        <v>2425794</v>
      </c>
      <c r="O41" s="27">
        <f>+'(令和3年9月) '!O29</f>
        <v>3906</v>
      </c>
      <c r="P41" s="21">
        <f>+'(令和3年9月) '!P29</f>
        <v>1147565</v>
      </c>
      <c r="Q41" s="27">
        <f>+'(令和3年9月) '!Q29</f>
        <v>59032</v>
      </c>
      <c r="R41" s="21">
        <f>+'(令和3年9月) '!R29</f>
        <v>11246382</v>
      </c>
      <c r="S41" s="25">
        <f>+'(令和3年9月) '!S29</f>
        <v>25131</v>
      </c>
      <c r="T41" s="26">
        <f>+'(令和3年9月) '!T29</f>
        <v>2077765</v>
      </c>
      <c r="U41" s="27">
        <f>+'(令和3年9月) '!U29</f>
        <v>9611</v>
      </c>
      <c r="V41" s="21">
        <f>+'(令和3年9月) '!V29</f>
        <v>2790350</v>
      </c>
      <c r="W41" s="27">
        <f>+'(令和3年9月) '!W29</f>
        <v>10074</v>
      </c>
      <c r="X41" s="21">
        <f>+'(令和3年9月) '!X29</f>
        <v>1746256</v>
      </c>
      <c r="Y41" s="58">
        <f>+'(令和3年7月) '!Y22</f>
        <v>132120.1</v>
      </c>
      <c r="Z41" s="59">
        <f>+'(令和3年7月) '!Z22</f>
        <v>27038676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>
        <f>+'(令和3年9月) '!E23:F23</f>
        <v>58.441558441558442</v>
      </c>
      <c r="F42" s="113">
        <f>+'(令和3年7月) '!F23</f>
        <v>0</v>
      </c>
      <c r="G42" s="112">
        <f>+'(令和3年9月) '!G23:H23</f>
        <v>80.252583237657859</v>
      </c>
      <c r="H42" s="113">
        <f>+'(令和3年7月) '!H23</f>
        <v>0</v>
      </c>
      <c r="I42" s="112">
        <f>+'(令和3年9月) '!I23:J23</f>
        <v>157.54527162977868</v>
      </c>
      <c r="J42" s="113">
        <f>+'(令和3年7月) '!J23</f>
        <v>0</v>
      </c>
      <c r="K42" s="112">
        <f>+'(令和3年9月) '!K23:L23</f>
        <v>69.460500963391141</v>
      </c>
      <c r="L42" s="113">
        <f>+'(令和3年7月) '!L23</f>
        <v>0</v>
      </c>
      <c r="M42" s="112">
        <f>+'(令和3年9月) '!M23:N23</f>
        <v>46.421658016552108</v>
      </c>
      <c r="N42" s="113">
        <f>+'(令和3年7月) '!N23</f>
        <v>0</v>
      </c>
      <c r="O42" s="112">
        <f>+'(令和3年9月) '!O23:P23</f>
        <v>110.84350845748851</v>
      </c>
      <c r="P42" s="113">
        <f>+'(令和3年7月) '!P23</f>
        <v>0</v>
      </c>
      <c r="Q42" s="112">
        <f>+'(令和3年9月) '!Q23:R23</f>
        <v>52.259053191581998</v>
      </c>
      <c r="R42" s="113">
        <f>+'(令和3年7月) '!R23</f>
        <v>0</v>
      </c>
      <c r="S42" s="112">
        <f>+'(令和3年9月) '!S23:T23</f>
        <v>150.37236983316532</v>
      </c>
      <c r="T42" s="113">
        <f>+'(令和3年7月) '!T23</f>
        <v>0</v>
      </c>
      <c r="U42" s="112">
        <f>+'(令和3年9月) '!U23:V23</f>
        <v>60.722673893405599</v>
      </c>
      <c r="V42" s="113">
        <f>+'(令和3年7月) '!V23</f>
        <v>0</v>
      </c>
      <c r="W42" s="112">
        <f>+'(令和3年9月) '!W23:X23</f>
        <v>83.812212810718052</v>
      </c>
      <c r="X42" s="113">
        <f>+'(令和3年7月) '!X23</f>
        <v>0</v>
      </c>
      <c r="Y42" s="112">
        <f>+'(令和3年9月) '!Y23:Z23</f>
        <v>81.526558427329036</v>
      </c>
      <c r="Z42" s="113">
        <f>+'(令和3年7月)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102">
        <f t="shared" ref="E43:Z46" si="18">E20-E39</f>
        <v>-765</v>
      </c>
      <c r="F43" s="105">
        <f t="shared" si="18"/>
        <v>-165652</v>
      </c>
      <c r="G43" s="102">
        <f t="shared" si="18"/>
        <v>-7</v>
      </c>
      <c r="H43" s="103">
        <f t="shared" si="18"/>
        <v>-13360</v>
      </c>
      <c r="I43" s="104">
        <f t="shared" si="18"/>
        <v>1283</v>
      </c>
      <c r="J43" s="105">
        <f t="shared" si="18"/>
        <v>-84640</v>
      </c>
      <c r="K43" s="102">
        <f t="shared" si="18"/>
        <v>1595</v>
      </c>
      <c r="L43" s="103">
        <f t="shared" si="18"/>
        <v>3752172</v>
      </c>
      <c r="M43" s="104">
        <f t="shared" si="18"/>
        <v>5450</v>
      </c>
      <c r="N43" s="105">
        <f t="shared" si="18"/>
        <v>742512</v>
      </c>
      <c r="O43" s="102">
        <f t="shared" si="18"/>
        <v>501</v>
      </c>
      <c r="P43" s="103">
        <f t="shared" si="18"/>
        <v>92483</v>
      </c>
      <c r="Q43" s="104">
        <f t="shared" si="18"/>
        <v>6029</v>
      </c>
      <c r="R43" s="105">
        <f t="shared" si="18"/>
        <v>601813</v>
      </c>
      <c r="S43" s="102">
        <f t="shared" si="18"/>
        <v>12256</v>
      </c>
      <c r="T43" s="103">
        <f t="shared" si="18"/>
        <v>586295</v>
      </c>
      <c r="U43" s="104">
        <f t="shared" si="18"/>
        <v>-1810</v>
      </c>
      <c r="V43" s="105">
        <f t="shared" si="18"/>
        <v>265828</v>
      </c>
      <c r="W43" s="102">
        <f t="shared" si="18"/>
        <v>2380</v>
      </c>
      <c r="X43" s="103">
        <f t="shared" si="18"/>
        <v>333609</v>
      </c>
      <c r="Y43" s="102">
        <f t="shared" si="18"/>
        <v>10834</v>
      </c>
      <c r="Z43" s="103">
        <f t="shared" si="18"/>
        <v>1219755</v>
      </c>
    </row>
    <row r="44" spans="1:38" ht="18.95" customHeight="1" x14ac:dyDescent="0.15">
      <c r="A44" s="22"/>
      <c r="B44" s="116"/>
      <c r="C44" s="22"/>
      <c r="D44" s="96" t="s">
        <v>22</v>
      </c>
      <c r="E44" s="106">
        <f t="shared" si="18"/>
        <v>-330</v>
      </c>
      <c r="F44" s="109">
        <f t="shared" si="18"/>
        <v>-42395</v>
      </c>
      <c r="G44" s="106">
        <f t="shared" si="18"/>
        <v>-44</v>
      </c>
      <c r="H44" s="107">
        <f t="shared" si="18"/>
        <v>-64997</v>
      </c>
      <c r="I44" s="108">
        <f t="shared" si="18"/>
        <v>1424</v>
      </c>
      <c r="J44" s="109">
        <f t="shared" si="18"/>
        <v>-125821</v>
      </c>
      <c r="K44" s="106">
        <f t="shared" si="18"/>
        <v>1513</v>
      </c>
      <c r="L44" s="107">
        <f t="shared" si="18"/>
        <v>4177616</v>
      </c>
      <c r="M44" s="108">
        <f t="shared" si="18"/>
        <v>3500</v>
      </c>
      <c r="N44" s="109">
        <f t="shared" si="18"/>
        <v>558838</v>
      </c>
      <c r="O44" s="106">
        <f t="shared" si="18"/>
        <v>321</v>
      </c>
      <c r="P44" s="107">
        <f t="shared" si="18"/>
        <v>50502</v>
      </c>
      <c r="Q44" s="108">
        <f t="shared" si="18"/>
        <v>1516</v>
      </c>
      <c r="R44" s="109">
        <f t="shared" si="18"/>
        <v>-17557</v>
      </c>
      <c r="S44" s="106">
        <f t="shared" si="18"/>
        <v>11532</v>
      </c>
      <c r="T44" s="107">
        <f t="shared" si="18"/>
        <v>403202</v>
      </c>
      <c r="U44" s="108">
        <f t="shared" si="18"/>
        <v>1975</v>
      </c>
      <c r="V44" s="109">
        <f t="shared" si="18"/>
        <v>2099760</v>
      </c>
      <c r="W44" s="106">
        <f t="shared" si="18"/>
        <v>-780</v>
      </c>
      <c r="X44" s="107">
        <f t="shared" si="18"/>
        <v>338697</v>
      </c>
      <c r="Y44" s="106">
        <f t="shared" si="18"/>
        <v>12386</v>
      </c>
      <c r="Z44" s="107">
        <f t="shared" si="18"/>
        <v>3458619</v>
      </c>
    </row>
    <row r="45" spans="1:38" ht="18.95" customHeight="1" x14ac:dyDescent="0.15">
      <c r="A45" s="22"/>
      <c r="B45" s="116"/>
      <c r="C45" s="22"/>
      <c r="D45" s="96" t="s">
        <v>24</v>
      </c>
      <c r="E45" s="106">
        <f t="shared" si="18"/>
        <v>495</v>
      </c>
      <c r="F45" s="109">
        <f t="shared" si="18"/>
        <v>127064</v>
      </c>
      <c r="G45" s="106">
        <f t="shared" si="18"/>
        <v>-325</v>
      </c>
      <c r="H45" s="107">
        <f t="shared" si="18"/>
        <v>-66446</v>
      </c>
      <c r="I45" s="108">
        <f t="shared" si="18"/>
        <v>-255</v>
      </c>
      <c r="J45" s="109">
        <f t="shared" si="18"/>
        <v>-1421585</v>
      </c>
      <c r="K45" s="106">
        <f t="shared" si="18"/>
        <v>2066</v>
      </c>
      <c r="L45" s="107">
        <f t="shared" si="18"/>
        <v>2678508</v>
      </c>
      <c r="M45" s="108">
        <f t="shared" si="18"/>
        <v>2801</v>
      </c>
      <c r="N45" s="109">
        <f t="shared" si="18"/>
        <v>653422</v>
      </c>
      <c r="O45" s="106">
        <f t="shared" si="18"/>
        <v>723</v>
      </c>
      <c r="P45" s="107">
        <f t="shared" si="18"/>
        <v>61093</v>
      </c>
      <c r="Q45" s="108">
        <f t="shared" si="18"/>
        <v>6</v>
      </c>
      <c r="R45" s="109">
        <f t="shared" si="18"/>
        <v>-1046365</v>
      </c>
      <c r="S45" s="106">
        <f t="shared" si="18"/>
        <v>5699</v>
      </c>
      <c r="T45" s="107">
        <f t="shared" si="18"/>
        <v>574058</v>
      </c>
      <c r="U45" s="108">
        <f t="shared" si="18"/>
        <v>-5850</v>
      </c>
      <c r="V45" s="109">
        <f t="shared" si="18"/>
        <v>-1986216</v>
      </c>
      <c r="W45" s="106">
        <f t="shared" si="18"/>
        <v>-1468</v>
      </c>
      <c r="X45" s="107">
        <f t="shared" si="18"/>
        <v>126536</v>
      </c>
      <c r="Y45" s="106">
        <f t="shared" si="18"/>
        <v>479.89999999999418</v>
      </c>
      <c r="Z45" s="107">
        <f t="shared" si="18"/>
        <v>-2266452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>
        <f>E23-E42</f>
        <v>-18.352735347554002</v>
      </c>
      <c r="F46" s="113"/>
      <c r="G46" s="112">
        <f>G23-G42</f>
        <v>-9.8126425555026486</v>
      </c>
      <c r="H46" s="113"/>
      <c r="I46" s="112">
        <f>I23-I42</f>
        <v>15.625460077538378</v>
      </c>
      <c r="J46" s="113"/>
      <c r="K46" s="112">
        <f>K23-K42</f>
        <v>52.370975359728632</v>
      </c>
      <c r="L46" s="113"/>
      <c r="M46" s="112">
        <f>M23-M42</f>
        <v>24.543799279909926</v>
      </c>
      <c r="N46" s="113"/>
      <c r="O46" s="112">
        <f t="shared" si="18"/>
        <v>-0.62675391735962194</v>
      </c>
      <c r="P46" s="113"/>
      <c r="Q46" s="112">
        <f t="shared" si="18"/>
        <v>-4.3764411817573148</v>
      </c>
      <c r="R46" s="113"/>
      <c r="S46" s="112">
        <f t="shared" si="18"/>
        <v>55.099297935459248</v>
      </c>
      <c r="T46" s="113"/>
      <c r="U46" s="112">
        <f t="shared" si="18"/>
        <v>24.597397898398171</v>
      </c>
      <c r="V46" s="113"/>
      <c r="W46" s="112">
        <f t="shared" si="18"/>
        <v>4.8655173820014284</v>
      </c>
      <c r="X46" s="113"/>
      <c r="Y46" s="112">
        <f t="shared" si="18"/>
        <v>11.198927850441336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19">E20/E39*100</f>
        <v>66.868774361195321</v>
      </c>
      <c r="F47" s="84">
        <f t="shared" si="19"/>
        <v>61.449024426571341</v>
      </c>
      <c r="G47" s="83">
        <f t="shared" si="19"/>
        <v>99.012693935119884</v>
      </c>
      <c r="H47" s="85">
        <f t="shared" si="19"/>
        <v>94.494898716025773</v>
      </c>
      <c r="I47" s="86">
        <f t="shared" si="19"/>
        <v>162.89215686274508</v>
      </c>
      <c r="J47" s="84">
        <f t="shared" si="19"/>
        <v>91.579240599521455</v>
      </c>
      <c r="K47" s="83">
        <f t="shared" si="19"/>
        <v>1090.6832298136646</v>
      </c>
      <c r="L47" s="85">
        <f t="shared" si="19"/>
        <v>3653.3277775673319</v>
      </c>
      <c r="M47" s="86">
        <f t="shared" si="19"/>
        <v>191.24393102293655</v>
      </c>
      <c r="N47" s="84">
        <f t="shared" si="19"/>
        <v>167.18300989496998</v>
      </c>
      <c r="O47" s="83">
        <f t="shared" si="19"/>
        <v>111.76885130373502</v>
      </c>
      <c r="P47" s="85">
        <f t="shared" si="19"/>
        <v>106.36921224876588</v>
      </c>
      <c r="Q47" s="86">
        <f t="shared" si="19"/>
        <v>126.28618765259854</v>
      </c>
      <c r="R47" s="84">
        <f t="shared" si="19"/>
        <v>111.612449712792</v>
      </c>
      <c r="S47" s="83">
        <f t="shared" si="19"/>
        <v>127.00154218990967</v>
      </c>
      <c r="T47" s="85">
        <f t="shared" si="19"/>
        <v>105.82101713883696</v>
      </c>
      <c r="U47" s="86">
        <f t="shared" si="19"/>
        <v>71.824408468244087</v>
      </c>
      <c r="V47" s="84">
        <f t="shared" si="19"/>
        <v>117.79648138093648</v>
      </c>
      <c r="W47" s="83">
        <f t="shared" si="19"/>
        <v>140.55205316067475</v>
      </c>
      <c r="X47" s="85">
        <f t="shared" si="19"/>
        <v>127.35067190163205</v>
      </c>
      <c r="Y47" s="83">
        <f t="shared" si="19"/>
        <v>109.66062097622742</v>
      </c>
      <c r="Z47" s="85">
        <f t="shared" si="19"/>
        <v>104.48445405437839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19"/>
        <v>77.911646586345384</v>
      </c>
      <c r="F48" s="78">
        <f t="shared" si="19"/>
        <v>74.416148693500688</v>
      </c>
      <c r="G48" s="75">
        <f t="shared" si="19"/>
        <v>94.26336375488917</v>
      </c>
      <c r="H48" s="76">
        <f t="shared" si="19"/>
        <v>78.717210712613422</v>
      </c>
      <c r="I48" s="77">
        <f t="shared" si="19"/>
        <v>166.54205607476635</v>
      </c>
      <c r="J48" s="78">
        <f t="shared" si="19"/>
        <v>88.253663582445427</v>
      </c>
      <c r="K48" s="75">
        <f t="shared" si="19"/>
        <v>757.82608695652175</v>
      </c>
      <c r="L48" s="76">
        <f t="shared" si="19"/>
        <v>3983.2284511205507</v>
      </c>
      <c r="M48" s="77">
        <f t="shared" si="19"/>
        <v>149.15040022468756</v>
      </c>
      <c r="N48" s="78">
        <f t="shared" si="19"/>
        <v>147.31921191943073</v>
      </c>
      <c r="O48" s="75">
        <f t="shared" si="19"/>
        <v>107.41682070240294</v>
      </c>
      <c r="P48" s="76">
        <f t="shared" si="19"/>
        <v>103.40126845451809</v>
      </c>
      <c r="Q48" s="77">
        <f t="shared" si="19"/>
        <v>105.8186842711292</v>
      </c>
      <c r="R48" s="78">
        <f t="shared" si="19"/>
        <v>99.678060433761175</v>
      </c>
      <c r="S48" s="75">
        <f t="shared" si="19"/>
        <v>125.17574116927915</v>
      </c>
      <c r="T48" s="76">
        <f t="shared" si="19"/>
        <v>103.96009361174853</v>
      </c>
      <c r="U48" s="77">
        <f t="shared" si="19"/>
        <v>140.97510373443984</v>
      </c>
      <c r="V48" s="78">
        <f t="shared" si="19"/>
        <v>283.23760255933649</v>
      </c>
      <c r="W48" s="75">
        <f t="shared" si="19"/>
        <v>91.424802110817936</v>
      </c>
      <c r="X48" s="76">
        <f t="shared" si="19"/>
        <v>126.62352260543386</v>
      </c>
      <c r="Y48" s="75">
        <f t="shared" si="19"/>
        <v>111.25007947537171</v>
      </c>
      <c r="Z48" s="76">
        <f t="shared" si="19"/>
        <v>113.15660057463283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19"/>
        <v>115.81469648562299</v>
      </c>
      <c r="F49" s="82">
        <f t="shared" si="19"/>
        <v>120.43443929284206</v>
      </c>
      <c r="G49" s="79">
        <f t="shared" si="19"/>
        <v>72.316865417376491</v>
      </c>
      <c r="H49" s="80">
        <f t="shared" si="19"/>
        <v>85.224864636492001</v>
      </c>
      <c r="I49" s="81">
        <f t="shared" si="19"/>
        <v>87.948960302457465</v>
      </c>
      <c r="J49" s="82">
        <f t="shared" si="19"/>
        <v>40.684026869384567</v>
      </c>
      <c r="K49" s="79">
        <f t="shared" si="19"/>
        <v>612.65508684863516</v>
      </c>
      <c r="L49" s="80">
        <f t="shared" si="19"/>
        <v>1676.6687857596949</v>
      </c>
      <c r="M49" s="81">
        <f t="shared" si="19"/>
        <v>119.82166867171466</v>
      </c>
      <c r="N49" s="82">
        <f t="shared" si="19"/>
        <v>126.93641751937716</v>
      </c>
      <c r="O49" s="79">
        <f t="shared" si="19"/>
        <v>118.50998463901689</v>
      </c>
      <c r="P49" s="80">
        <f t="shared" si="19"/>
        <v>105.32370715384315</v>
      </c>
      <c r="Q49" s="81">
        <f t="shared" si="19"/>
        <v>100.01016397885894</v>
      </c>
      <c r="R49" s="82">
        <f t="shared" si="19"/>
        <v>90.695985606748906</v>
      </c>
      <c r="S49" s="79">
        <f t="shared" si="19"/>
        <v>122.6771716207075</v>
      </c>
      <c r="T49" s="80">
        <f t="shared" si="19"/>
        <v>127.62862980173408</v>
      </c>
      <c r="U49" s="81">
        <f t="shared" si="19"/>
        <v>39.132244303402352</v>
      </c>
      <c r="V49" s="82">
        <f t="shared" si="19"/>
        <v>28.818391957998102</v>
      </c>
      <c r="W49" s="79">
        <f t="shared" si="19"/>
        <v>85.427834028191384</v>
      </c>
      <c r="X49" s="80">
        <f t="shared" si="19"/>
        <v>107.24613115144631</v>
      </c>
      <c r="Y49" s="79">
        <f t="shared" si="19"/>
        <v>100.36323012168474</v>
      </c>
      <c r="Z49" s="80">
        <f t="shared" si="19"/>
        <v>91.617740454451251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11FD-134C-4587-8B76-3405FEA468DC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E42" sqref="E42:F4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70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44" t="s">
        <v>8</v>
      </c>
      <c r="H2" s="144"/>
      <c r="I2" s="142" t="s">
        <v>9</v>
      </c>
      <c r="J2" s="143"/>
      <c r="K2" s="144" t="s">
        <v>10</v>
      </c>
      <c r="L2" s="144"/>
      <c r="M2" s="142" t="s">
        <v>11</v>
      </c>
      <c r="N2" s="143"/>
      <c r="O2" s="144" t="s">
        <v>12</v>
      </c>
      <c r="P2" s="144"/>
      <c r="Q2" s="142" t="s">
        <v>13</v>
      </c>
      <c r="R2" s="143"/>
      <c r="S2" s="144" t="s">
        <v>14</v>
      </c>
      <c r="T2" s="144"/>
      <c r="U2" s="142" t="s">
        <v>15</v>
      </c>
      <c r="V2" s="143"/>
      <c r="W2" s="144" t="s">
        <v>16</v>
      </c>
      <c r="X2" s="144"/>
      <c r="Y2" s="136" t="s">
        <v>17</v>
      </c>
      <c r="Z2" s="137"/>
    </row>
    <row r="3" spans="1:26" ht="18.75" x14ac:dyDescent="0.2">
      <c r="A3" s="7"/>
      <c r="C3" s="140"/>
      <c r="D3" s="141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38"/>
      <c r="Z3" s="139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1224</v>
      </c>
      <c r="F5" s="14">
        <v>155943</v>
      </c>
      <c r="G5" s="15">
        <v>54</v>
      </c>
      <c r="H5" s="16">
        <v>10200</v>
      </c>
      <c r="I5" s="13">
        <v>1809</v>
      </c>
      <c r="J5" s="14">
        <v>5830699</v>
      </c>
      <c r="K5" s="17">
        <v>966</v>
      </c>
      <c r="L5" s="18">
        <v>2368338</v>
      </c>
      <c r="M5" s="13">
        <v>1037</v>
      </c>
      <c r="N5" s="87">
        <v>259590</v>
      </c>
      <c r="O5" s="19">
        <v>938</v>
      </c>
      <c r="P5" s="18">
        <v>72002</v>
      </c>
      <c r="Q5" s="13">
        <v>13241</v>
      </c>
      <c r="R5" s="14">
        <v>2169267</v>
      </c>
      <c r="S5" s="19">
        <v>16209</v>
      </c>
      <c r="T5" s="18">
        <v>6518339</v>
      </c>
      <c r="U5" s="13">
        <v>2958</v>
      </c>
      <c r="V5" s="14">
        <v>938926</v>
      </c>
      <c r="W5" s="13">
        <v>294</v>
      </c>
      <c r="X5" s="18">
        <v>35768</v>
      </c>
      <c r="Y5" s="20">
        <f t="shared" ref="Y5:Z19" si="0">+W5+U5+S5+Q5+O5+M5+K5+I5+G5+E5</f>
        <v>38730</v>
      </c>
      <c r="Z5" s="21">
        <f t="shared" si="0"/>
        <v>18359072</v>
      </c>
    </row>
    <row r="6" spans="1:26" ht="18.95" customHeight="1" x14ac:dyDescent="0.15">
      <c r="A6" s="7"/>
      <c r="B6" s="22"/>
      <c r="C6" s="91"/>
      <c r="D6" s="95" t="s">
        <v>22</v>
      </c>
      <c r="E6" s="23">
        <v>872</v>
      </c>
      <c r="F6" s="24">
        <v>42304</v>
      </c>
      <c r="G6" s="25">
        <v>54</v>
      </c>
      <c r="H6" s="26">
        <v>10200</v>
      </c>
      <c r="I6" s="27">
        <v>2158</v>
      </c>
      <c r="J6" s="21">
        <v>7062985</v>
      </c>
      <c r="K6" s="25">
        <v>962</v>
      </c>
      <c r="L6" s="26">
        <v>1885429</v>
      </c>
      <c r="M6" s="27">
        <v>709</v>
      </c>
      <c r="N6" s="88">
        <v>230799</v>
      </c>
      <c r="O6" s="25">
        <v>692</v>
      </c>
      <c r="P6" s="26">
        <v>39641</v>
      </c>
      <c r="Q6" s="27">
        <v>13425</v>
      </c>
      <c r="R6" s="21">
        <v>2046273</v>
      </c>
      <c r="S6" s="25">
        <v>16677</v>
      </c>
      <c r="T6" s="26">
        <v>6484026</v>
      </c>
      <c r="U6" s="27">
        <v>2433</v>
      </c>
      <c r="V6" s="21">
        <v>1149466</v>
      </c>
      <c r="W6" s="27">
        <v>326</v>
      </c>
      <c r="X6" s="26">
        <v>59667</v>
      </c>
      <c r="Y6" s="20">
        <f t="shared" si="0"/>
        <v>38308</v>
      </c>
      <c r="Z6" s="21">
        <f t="shared" si="0"/>
        <v>19010790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2286</v>
      </c>
      <c r="F7" s="36">
        <v>392379</v>
      </c>
      <c r="G7" s="29">
        <v>156</v>
      </c>
      <c r="H7" s="30">
        <v>75238</v>
      </c>
      <c r="I7" s="31">
        <v>1557</v>
      </c>
      <c r="J7" s="32">
        <v>761049</v>
      </c>
      <c r="K7" s="89">
        <v>1452</v>
      </c>
      <c r="L7" s="30">
        <v>3088663</v>
      </c>
      <c r="M7" s="23">
        <v>1186</v>
      </c>
      <c r="N7" s="24">
        <v>261227</v>
      </c>
      <c r="O7" s="33">
        <v>2668</v>
      </c>
      <c r="P7" s="34">
        <v>465634</v>
      </c>
      <c r="Q7" s="23">
        <v>32924</v>
      </c>
      <c r="R7" s="24">
        <v>4869939</v>
      </c>
      <c r="S7" s="33">
        <v>23942</v>
      </c>
      <c r="T7" s="34">
        <v>1757952</v>
      </c>
      <c r="U7" s="23">
        <v>3941</v>
      </c>
      <c r="V7" s="24">
        <v>2134736</v>
      </c>
      <c r="W7" s="23">
        <v>1184</v>
      </c>
      <c r="X7" s="34">
        <v>211594</v>
      </c>
      <c r="Y7" s="31">
        <f t="shared" si="0"/>
        <v>71296</v>
      </c>
      <c r="Z7" s="24">
        <f t="shared" si="0"/>
        <v>14018411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296</v>
      </c>
      <c r="F8" s="14">
        <v>58294</v>
      </c>
      <c r="G8" s="15">
        <v>0</v>
      </c>
      <c r="H8" s="16">
        <v>0</v>
      </c>
      <c r="I8" s="13">
        <v>175</v>
      </c>
      <c r="J8" s="14">
        <v>81608</v>
      </c>
      <c r="K8" s="17">
        <v>763</v>
      </c>
      <c r="L8" s="18">
        <v>8424</v>
      </c>
      <c r="M8" s="13">
        <v>4890</v>
      </c>
      <c r="N8" s="87">
        <v>886812</v>
      </c>
      <c r="O8" s="19">
        <v>0</v>
      </c>
      <c r="P8" s="18">
        <v>0</v>
      </c>
      <c r="Q8" s="13">
        <v>8375</v>
      </c>
      <c r="R8" s="14">
        <v>1800356</v>
      </c>
      <c r="S8" s="19">
        <v>29539</v>
      </c>
      <c r="T8" s="18">
        <v>3556408</v>
      </c>
      <c r="U8" s="13">
        <v>805</v>
      </c>
      <c r="V8" s="14">
        <v>70140</v>
      </c>
      <c r="W8" s="13">
        <v>14</v>
      </c>
      <c r="X8" s="18">
        <v>700</v>
      </c>
      <c r="Y8" s="13">
        <f t="shared" si="0"/>
        <v>44857</v>
      </c>
      <c r="Z8" s="14">
        <f t="shared" si="0"/>
        <v>6462742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163</v>
      </c>
      <c r="F9" s="24">
        <v>26760</v>
      </c>
      <c r="G9" s="25">
        <v>0</v>
      </c>
      <c r="H9" s="26">
        <v>0</v>
      </c>
      <c r="I9" s="27">
        <v>119</v>
      </c>
      <c r="J9" s="21">
        <v>54839</v>
      </c>
      <c r="K9" s="25">
        <v>1</v>
      </c>
      <c r="L9" s="26">
        <v>14</v>
      </c>
      <c r="M9" s="27">
        <v>5557</v>
      </c>
      <c r="N9" s="88">
        <v>721917</v>
      </c>
      <c r="O9" s="25">
        <v>0</v>
      </c>
      <c r="P9" s="26">
        <v>0</v>
      </c>
      <c r="Q9" s="27">
        <v>8684</v>
      </c>
      <c r="R9" s="21">
        <v>1805537</v>
      </c>
      <c r="S9" s="25">
        <v>29510</v>
      </c>
      <c r="T9" s="26">
        <v>3491207</v>
      </c>
      <c r="U9" s="27">
        <v>513</v>
      </c>
      <c r="V9" s="21">
        <v>44720</v>
      </c>
      <c r="W9" s="27">
        <v>4</v>
      </c>
      <c r="X9" s="26">
        <v>700</v>
      </c>
      <c r="Y9" s="20">
        <f t="shared" si="0"/>
        <v>44551</v>
      </c>
      <c r="Z9" s="21">
        <f t="shared" si="0"/>
        <v>6145694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280</v>
      </c>
      <c r="F10" s="36">
        <v>55086</v>
      </c>
      <c r="G10" s="29">
        <v>0</v>
      </c>
      <c r="H10" s="30">
        <v>0</v>
      </c>
      <c r="I10" s="37">
        <v>179</v>
      </c>
      <c r="J10" s="38">
        <v>67539</v>
      </c>
      <c r="K10" s="89">
        <v>763</v>
      </c>
      <c r="L10" s="30">
        <v>8423</v>
      </c>
      <c r="M10" s="35">
        <v>7670</v>
      </c>
      <c r="N10" s="36">
        <v>1608055</v>
      </c>
      <c r="O10" s="29">
        <v>0</v>
      </c>
      <c r="P10" s="30">
        <v>0</v>
      </c>
      <c r="Q10" s="35">
        <v>11556</v>
      </c>
      <c r="R10" s="36">
        <v>1260493</v>
      </c>
      <c r="S10" s="29">
        <v>6483</v>
      </c>
      <c r="T10" s="30">
        <v>787613</v>
      </c>
      <c r="U10" s="35">
        <v>1899</v>
      </c>
      <c r="V10" s="36">
        <v>136635</v>
      </c>
      <c r="W10" s="35">
        <v>11</v>
      </c>
      <c r="X10" s="30">
        <v>20</v>
      </c>
      <c r="Y10" s="37">
        <f t="shared" si="0"/>
        <v>28841</v>
      </c>
      <c r="Z10" s="36">
        <f t="shared" si="0"/>
        <v>3923864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97</v>
      </c>
      <c r="J11" s="14">
        <v>48703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2517</v>
      </c>
      <c r="R11" s="14">
        <v>609522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f>+W11+U11+S11+Q11+O11+M11+K11+I11+G11+E11</f>
        <v>2708</v>
      </c>
      <c r="Z11" s="14">
        <f t="shared" si="0"/>
        <v>748945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103</v>
      </c>
      <c r="J12" s="21">
        <v>50351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2325</v>
      </c>
      <c r="R12" s="21">
        <v>588013</v>
      </c>
      <c r="S12" s="25">
        <v>0</v>
      </c>
      <c r="T12" s="26">
        <v>0</v>
      </c>
      <c r="U12" s="27">
        <v>5</v>
      </c>
      <c r="V12" s="21">
        <v>760</v>
      </c>
      <c r="W12" s="27">
        <v>0</v>
      </c>
      <c r="X12" s="26">
        <v>0</v>
      </c>
      <c r="Y12" s="20">
        <f t="shared" ref="Y12:Y19" si="1">+W12+U12+S12+Q12+O12+M12+K12+I12+G12+E12</f>
        <v>2523</v>
      </c>
      <c r="Z12" s="21">
        <f t="shared" si="0"/>
        <v>729124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35</v>
      </c>
      <c r="J13" s="38">
        <v>37083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6052</v>
      </c>
      <c r="R13" s="36">
        <v>1680321</v>
      </c>
      <c r="S13" s="29">
        <v>0</v>
      </c>
      <c r="T13" s="30">
        <v>0</v>
      </c>
      <c r="U13" s="35">
        <v>32</v>
      </c>
      <c r="V13" s="36">
        <v>3506</v>
      </c>
      <c r="W13" s="35">
        <v>0</v>
      </c>
      <c r="X13" s="30">
        <v>0</v>
      </c>
      <c r="Y13" s="37">
        <f t="shared" si="1"/>
        <v>6333</v>
      </c>
      <c r="Z13" s="36">
        <f t="shared" si="0"/>
        <v>1934910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57</v>
      </c>
      <c r="N14" s="87">
        <v>7416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57</v>
      </c>
      <c r="Z14" s="14">
        <f t="shared" si="0"/>
        <v>7416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2823</v>
      </c>
      <c r="N15" s="88">
        <v>254269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2823</v>
      </c>
      <c r="Z15" s="24">
        <f t="shared" si="0"/>
        <v>254269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5702</v>
      </c>
      <c r="N16" s="36">
        <v>645684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5702</v>
      </c>
      <c r="Z16" s="36">
        <f t="shared" si="0"/>
        <v>645684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557</v>
      </c>
      <c r="F17" s="14">
        <v>134740</v>
      </c>
      <c r="G17" s="19">
        <v>569</v>
      </c>
      <c r="H17" s="18">
        <v>131400</v>
      </c>
      <c r="I17" s="13">
        <v>1308</v>
      </c>
      <c r="J17" s="14">
        <v>167013</v>
      </c>
      <c r="K17" s="19">
        <v>93</v>
      </c>
      <c r="L17" s="18">
        <v>66790</v>
      </c>
      <c r="M17" s="13">
        <v>583</v>
      </c>
      <c r="N17" s="87">
        <v>168217</v>
      </c>
      <c r="O17" s="19">
        <v>4066</v>
      </c>
      <c r="P17" s="18">
        <v>1604047</v>
      </c>
      <c r="Q17" s="13">
        <v>6095</v>
      </c>
      <c r="R17" s="14">
        <v>1275997</v>
      </c>
      <c r="S17" s="19">
        <v>263</v>
      </c>
      <c r="T17" s="18">
        <v>59012</v>
      </c>
      <c r="U17" s="13">
        <v>1</v>
      </c>
      <c r="V17" s="14">
        <v>220</v>
      </c>
      <c r="W17" s="13">
        <v>6903</v>
      </c>
      <c r="X17" s="18">
        <v>1309306</v>
      </c>
      <c r="Y17" s="41">
        <f t="shared" si="1"/>
        <v>20438</v>
      </c>
      <c r="Z17" s="42">
        <f t="shared" si="0"/>
        <v>4916742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173</v>
      </c>
      <c r="F18" s="21">
        <v>29764</v>
      </c>
      <c r="G18" s="25">
        <v>571</v>
      </c>
      <c r="H18" s="26">
        <v>141048</v>
      </c>
      <c r="I18" s="27">
        <v>1278</v>
      </c>
      <c r="J18" s="21">
        <v>150579</v>
      </c>
      <c r="K18" s="25">
        <v>99</v>
      </c>
      <c r="L18" s="26">
        <v>72585</v>
      </c>
      <c r="M18" s="27">
        <v>861</v>
      </c>
      <c r="N18" s="21">
        <v>317928</v>
      </c>
      <c r="O18" s="25">
        <v>4199</v>
      </c>
      <c r="P18" s="26">
        <v>1637180</v>
      </c>
      <c r="Q18" s="27">
        <v>5357</v>
      </c>
      <c r="R18" s="21">
        <v>1230769</v>
      </c>
      <c r="S18" s="25">
        <v>278</v>
      </c>
      <c r="T18" s="26">
        <v>57768</v>
      </c>
      <c r="U18" s="27">
        <v>3</v>
      </c>
      <c r="V18" s="21">
        <v>660</v>
      </c>
      <c r="W18" s="27">
        <v>7598</v>
      </c>
      <c r="X18" s="26">
        <v>1472584</v>
      </c>
      <c r="Y18" s="23">
        <f t="shared" si="1"/>
        <v>20417</v>
      </c>
      <c r="Z18" s="24">
        <f t="shared" si="0"/>
        <v>5110865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679</v>
      </c>
      <c r="F19" s="24">
        <v>160683</v>
      </c>
      <c r="G19" s="33">
        <v>519</v>
      </c>
      <c r="H19" s="34">
        <v>124107</v>
      </c>
      <c r="I19" s="23">
        <v>331</v>
      </c>
      <c r="J19" s="24">
        <v>134210</v>
      </c>
      <c r="K19" s="90">
        <v>241</v>
      </c>
      <c r="L19" s="34">
        <v>178735</v>
      </c>
      <c r="M19" s="23">
        <v>1553</v>
      </c>
      <c r="N19" s="24">
        <v>437364</v>
      </c>
      <c r="O19" s="33">
        <v>1852</v>
      </c>
      <c r="P19" s="34">
        <v>733810</v>
      </c>
      <c r="Q19" s="23">
        <v>7111</v>
      </c>
      <c r="R19" s="24">
        <v>2040921</v>
      </c>
      <c r="S19" s="33">
        <v>97</v>
      </c>
      <c r="T19" s="34">
        <v>32756</v>
      </c>
      <c r="U19" s="23">
        <v>70</v>
      </c>
      <c r="V19" s="24">
        <v>15400</v>
      </c>
      <c r="W19" s="23">
        <v>7478</v>
      </c>
      <c r="X19" s="34">
        <v>1718691</v>
      </c>
      <c r="Y19" s="35">
        <f t="shared" si="1"/>
        <v>19931</v>
      </c>
      <c r="Z19" s="36">
        <f t="shared" si="0"/>
        <v>5576677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2077</v>
      </c>
      <c r="F20" s="14">
        <f t="shared" ref="E20:Z22" si="2">+F17+F14+F11+F8+F5</f>
        <v>348977</v>
      </c>
      <c r="G20" s="19">
        <f t="shared" si="2"/>
        <v>698</v>
      </c>
      <c r="H20" s="18">
        <f t="shared" si="2"/>
        <v>216600</v>
      </c>
      <c r="I20" s="13">
        <f t="shared" si="2"/>
        <v>3389</v>
      </c>
      <c r="J20" s="14">
        <f t="shared" si="2"/>
        <v>6128023</v>
      </c>
      <c r="K20" s="19">
        <f t="shared" si="2"/>
        <v>1822</v>
      </c>
      <c r="L20" s="18">
        <f t="shared" si="2"/>
        <v>2443552</v>
      </c>
      <c r="M20" s="13">
        <f t="shared" si="2"/>
        <v>6582</v>
      </c>
      <c r="N20" s="14">
        <f t="shared" si="2"/>
        <v>1337035</v>
      </c>
      <c r="O20" s="19">
        <f t="shared" si="2"/>
        <v>5004</v>
      </c>
      <c r="P20" s="18">
        <f t="shared" si="2"/>
        <v>1676049</v>
      </c>
      <c r="Q20" s="13">
        <f t="shared" si="2"/>
        <v>30228</v>
      </c>
      <c r="R20" s="14">
        <f t="shared" si="2"/>
        <v>5855142</v>
      </c>
      <c r="S20" s="19">
        <f t="shared" si="2"/>
        <v>46011</v>
      </c>
      <c r="T20" s="18">
        <f t="shared" si="2"/>
        <v>10133759</v>
      </c>
      <c r="U20" s="13">
        <f t="shared" si="2"/>
        <v>3768</v>
      </c>
      <c r="V20" s="14">
        <f t="shared" si="2"/>
        <v>1010006</v>
      </c>
      <c r="W20" s="13">
        <f t="shared" si="2"/>
        <v>7211</v>
      </c>
      <c r="X20" s="18">
        <f t="shared" si="2"/>
        <v>1345774</v>
      </c>
      <c r="Y20" s="31">
        <f t="shared" si="2"/>
        <v>106790</v>
      </c>
      <c r="Z20" s="32">
        <f t="shared" si="2"/>
        <v>30494917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1208</v>
      </c>
      <c r="F21" s="21">
        <f t="shared" si="2"/>
        <v>98828</v>
      </c>
      <c r="G21" s="25">
        <f t="shared" si="2"/>
        <v>700</v>
      </c>
      <c r="H21" s="26">
        <f t="shared" si="2"/>
        <v>226248</v>
      </c>
      <c r="I21" s="27">
        <f t="shared" si="2"/>
        <v>3658</v>
      </c>
      <c r="J21" s="21">
        <f t="shared" si="2"/>
        <v>7318754</v>
      </c>
      <c r="K21" s="25">
        <f t="shared" si="2"/>
        <v>1062</v>
      </c>
      <c r="L21" s="26">
        <f t="shared" si="2"/>
        <v>1958028</v>
      </c>
      <c r="M21" s="27">
        <f t="shared" si="2"/>
        <v>9965</v>
      </c>
      <c r="N21" s="21">
        <f t="shared" si="2"/>
        <v>1539913</v>
      </c>
      <c r="O21" s="25">
        <f t="shared" si="2"/>
        <v>4891</v>
      </c>
      <c r="P21" s="26">
        <f t="shared" si="2"/>
        <v>1676821</v>
      </c>
      <c r="Q21" s="27">
        <f t="shared" si="2"/>
        <v>29791</v>
      </c>
      <c r="R21" s="21">
        <f t="shared" si="2"/>
        <v>5670592</v>
      </c>
      <c r="S21" s="25">
        <f t="shared" si="2"/>
        <v>46465</v>
      </c>
      <c r="T21" s="26">
        <f t="shared" si="2"/>
        <v>10033001</v>
      </c>
      <c r="U21" s="27">
        <f t="shared" si="2"/>
        <v>2954</v>
      </c>
      <c r="V21" s="21">
        <f t="shared" si="2"/>
        <v>1195606</v>
      </c>
      <c r="W21" s="27">
        <f t="shared" si="2"/>
        <v>7928</v>
      </c>
      <c r="X21" s="26">
        <f t="shared" si="2"/>
        <v>1532951</v>
      </c>
      <c r="Y21" s="23">
        <f t="shared" si="2"/>
        <v>108622</v>
      </c>
      <c r="Z21" s="24">
        <f t="shared" si="2"/>
        <v>31250742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3245</v>
      </c>
      <c r="F22" s="24">
        <f t="shared" si="2"/>
        <v>608148</v>
      </c>
      <c r="G22" s="33">
        <f t="shared" si="2"/>
        <v>870</v>
      </c>
      <c r="H22" s="34">
        <f t="shared" si="2"/>
        <v>394345</v>
      </c>
      <c r="I22" s="23">
        <f t="shared" si="2"/>
        <v>2102</v>
      </c>
      <c r="J22" s="24">
        <f t="shared" si="2"/>
        <v>999881</v>
      </c>
      <c r="K22" s="33">
        <f t="shared" si="2"/>
        <v>2456</v>
      </c>
      <c r="L22" s="34">
        <f t="shared" si="2"/>
        <v>3275821</v>
      </c>
      <c r="M22" s="23">
        <f t="shared" si="2"/>
        <v>16130</v>
      </c>
      <c r="N22" s="24">
        <f t="shared" si="2"/>
        <v>2971330</v>
      </c>
      <c r="O22" s="33">
        <f t="shared" si="2"/>
        <v>4520</v>
      </c>
      <c r="P22" s="34">
        <f t="shared" si="2"/>
        <v>1199444</v>
      </c>
      <c r="Q22" s="23">
        <f t="shared" si="2"/>
        <v>57643</v>
      </c>
      <c r="R22" s="24">
        <f t="shared" si="2"/>
        <v>9851674</v>
      </c>
      <c r="S22" s="33">
        <f t="shared" si="2"/>
        <v>30522</v>
      </c>
      <c r="T22" s="34">
        <f t="shared" si="2"/>
        <v>2578321</v>
      </c>
      <c r="U22" s="23">
        <f t="shared" si="2"/>
        <v>5942</v>
      </c>
      <c r="V22" s="24">
        <f t="shared" si="2"/>
        <v>2290277</v>
      </c>
      <c r="W22" s="23">
        <f t="shared" si="2"/>
        <v>8673</v>
      </c>
      <c r="X22" s="34">
        <f t="shared" si="2"/>
        <v>1930305</v>
      </c>
      <c r="Y22" s="23">
        <f t="shared" si="2"/>
        <v>132103</v>
      </c>
      <c r="Z22" s="24">
        <f t="shared" si="2"/>
        <v>26099546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58.441558441558442</v>
      </c>
      <c r="F23" s="130"/>
      <c r="G23" s="129">
        <f>(G20+G21)/(G22+G41)*100</f>
        <v>80.252583237657859</v>
      </c>
      <c r="H23" s="130"/>
      <c r="I23" s="129">
        <f>(I20+I21)/(I22+I41)*100</f>
        <v>157.54527162977868</v>
      </c>
      <c r="J23" s="130"/>
      <c r="K23" s="129">
        <f>(K20+K21)/(K22+K41)*100</f>
        <v>69.460500963391141</v>
      </c>
      <c r="L23" s="130"/>
      <c r="M23" s="129">
        <f>(M20+M21)/(M22+M41)*100</f>
        <v>46.421658016552108</v>
      </c>
      <c r="N23" s="130"/>
      <c r="O23" s="129">
        <f>(O20+O21)/(O22+O41)*100</f>
        <v>110.84350845748851</v>
      </c>
      <c r="P23" s="130"/>
      <c r="Q23" s="129">
        <f>(Q20+Q21)/(Q22+Q41)*100</f>
        <v>52.259053191581998</v>
      </c>
      <c r="R23" s="130"/>
      <c r="S23" s="129">
        <f>(S20+S21)/(S22+S41)*100</f>
        <v>150.37236983316532</v>
      </c>
      <c r="T23" s="130"/>
      <c r="U23" s="129">
        <f>(U20+U21)/(U22+U41)*100</f>
        <v>60.722673893405599</v>
      </c>
      <c r="V23" s="130"/>
      <c r="W23" s="129">
        <f>(W20+W21)/(W22+W41)*100</f>
        <v>83.812212810718052</v>
      </c>
      <c r="X23" s="130"/>
      <c r="Y23" s="129">
        <f>(Y20+Y21)/(Y22+Y41)*100</f>
        <v>81.526558427329036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187410.78582434513</v>
      </c>
      <c r="F24" s="132"/>
      <c r="G24" s="125">
        <f>H22/G22*1000</f>
        <v>453270.11494252871</v>
      </c>
      <c r="H24" s="126"/>
      <c r="I24" s="127">
        <f>J22/I22*1000</f>
        <v>475680.78020932444</v>
      </c>
      <c r="J24" s="128"/>
      <c r="K24" s="125">
        <f>L22/K22*1000</f>
        <v>1333803.3387622149</v>
      </c>
      <c r="L24" s="126"/>
      <c r="M24" s="127">
        <f>N22/M22*1000</f>
        <v>184211.40731556108</v>
      </c>
      <c r="N24" s="128"/>
      <c r="O24" s="125">
        <f>P22/O22*1000</f>
        <v>265363.7168141593</v>
      </c>
      <c r="P24" s="126"/>
      <c r="Q24" s="127">
        <f>R22/Q22*1000</f>
        <v>170908.41906215847</v>
      </c>
      <c r="R24" s="128"/>
      <c r="S24" s="125">
        <f>T22/S22*1000</f>
        <v>84474.182556844244</v>
      </c>
      <c r="T24" s="126"/>
      <c r="U24" s="127">
        <f>V22/U22*1000</f>
        <v>385438.74116459105</v>
      </c>
      <c r="V24" s="128"/>
      <c r="W24" s="125">
        <f>X22/W22*1000</f>
        <v>222564.85645105501</v>
      </c>
      <c r="X24" s="126"/>
      <c r="Y24" s="127">
        <f>Z22/Y22*1000</f>
        <v>197569.66912182161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2.4564165840291285</v>
      </c>
      <c r="F25" s="49"/>
      <c r="G25" s="50">
        <f>G22/Y22*100</f>
        <v>0.65857701944694669</v>
      </c>
      <c r="H25" s="51"/>
      <c r="I25" s="48">
        <f>I22/Y22*100</f>
        <v>1.5911826377902092</v>
      </c>
      <c r="J25" s="49"/>
      <c r="K25" s="50">
        <f>K22/Y22*100</f>
        <v>1.8591553560479324</v>
      </c>
      <c r="L25" s="51"/>
      <c r="M25" s="48">
        <f>M22/Y22*100</f>
        <v>12.210169337562357</v>
      </c>
      <c r="N25" s="49"/>
      <c r="O25" s="50">
        <f>O22/Y22*100</f>
        <v>3.4215725608048269</v>
      </c>
      <c r="P25" s="51"/>
      <c r="Q25" s="48">
        <f>Q22/Y22*100</f>
        <v>43.634890956299252</v>
      </c>
      <c r="R25" s="49"/>
      <c r="S25" s="50">
        <f>S22/Y22*100</f>
        <v>23.104698606390468</v>
      </c>
      <c r="T25" s="51"/>
      <c r="U25" s="48">
        <f>U22/Y22*100</f>
        <v>4.4980053443146639</v>
      </c>
      <c r="V25" s="49"/>
      <c r="W25" s="50">
        <f>W22/Y22*100</f>
        <v>6.5653315973142163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2309</v>
      </c>
      <c r="F27" s="14">
        <v>429696</v>
      </c>
      <c r="G27" s="19">
        <v>709</v>
      </c>
      <c r="H27" s="18">
        <v>242684</v>
      </c>
      <c r="I27" s="13">
        <v>2040</v>
      </c>
      <c r="J27" s="14">
        <v>1005135</v>
      </c>
      <c r="K27" s="19">
        <v>161</v>
      </c>
      <c r="L27" s="18">
        <v>105596</v>
      </c>
      <c r="M27" s="13">
        <v>5973</v>
      </c>
      <c r="N27" s="14">
        <v>1105208</v>
      </c>
      <c r="O27" s="19">
        <v>4257</v>
      </c>
      <c r="P27" s="18">
        <v>1452032</v>
      </c>
      <c r="Q27" s="13">
        <v>22936</v>
      </c>
      <c r="R27" s="14">
        <v>5182481</v>
      </c>
      <c r="S27" s="19">
        <v>45390</v>
      </c>
      <c r="T27" s="18">
        <v>10072037</v>
      </c>
      <c r="U27" s="13">
        <v>6424</v>
      </c>
      <c r="V27" s="14">
        <v>1493711</v>
      </c>
      <c r="W27" s="19">
        <v>5869</v>
      </c>
      <c r="X27" s="18">
        <v>1219747</v>
      </c>
      <c r="Y27" s="55">
        <f>+W27+U27+S27+Q27+O27+M27+K27+I27+G27+E27</f>
        <v>96068</v>
      </c>
      <c r="Z27" s="56">
        <f t="shared" ref="Z27:Z29" si="3">+X27+V27+T27+R27+P27+N27+L27+J27+H27+F27</f>
        <v>22308327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1494</v>
      </c>
      <c r="F28" s="21">
        <v>165710</v>
      </c>
      <c r="G28" s="25">
        <v>767</v>
      </c>
      <c r="H28" s="26">
        <v>305397</v>
      </c>
      <c r="I28" s="27">
        <v>2140</v>
      </c>
      <c r="J28" s="21">
        <v>1071151</v>
      </c>
      <c r="K28" s="25">
        <v>230</v>
      </c>
      <c r="L28" s="26">
        <v>107581</v>
      </c>
      <c r="M28" s="27">
        <v>7121</v>
      </c>
      <c r="N28" s="21">
        <v>1180996</v>
      </c>
      <c r="O28" s="25">
        <v>4328</v>
      </c>
      <c r="P28" s="26">
        <v>1484799</v>
      </c>
      <c r="Q28" s="27">
        <v>26054</v>
      </c>
      <c r="R28" s="21">
        <v>5453508</v>
      </c>
      <c r="S28" s="25">
        <v>45806</v>
      </c>
      <c r="T28" s="26">
        <v>10181628</v>
      </c>
      <c r="U28" s="27">
        <v>4820</v>
      </c>
      <c r="V28" s="21">
        <v>1145922</v>
      </c>
      <c r="W28" s="25">
        <v>9096</v>
      </c>
      <c r="X28" s="26">
        <v>1272172</v>
      </c>
      <c r="Y28" s="58">
        <f t="shared" ref="Y28:Y29" si="4">+W28+U28+S28+Q28+O28+M28+K28+I28+G28+E28</f>
        <v>101856</v>
      </c>
      <c r="Z28" s="59">
        <f t="shared" si="3"/>
        <v>22368864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3130</v>
      </c>
      <c r="F29" s="21">
        <v>621813</v>
      </c>
      <c r="G29" s="25">
        <v>1174</v>
      </c>
      <c r="H29" s="26">
        <v>449715</v>
      </c>
      <c r="I29" s="27">
        <v>2116</v>
      </c>
      <c r="J29" s="21">
        <v>2396631</v>
      </c>
      <c r="K29" s="25">
        <v>403</v>
      </c>
      <c r="L29" s="26">
        <v>169884</v>
      </c>
      <c r="M29" s="27">
        <v>14131</v>
      </c>
      <c r="N29" s="21">
        <v>2425794</v>
      </c>
      <c r="O29" s="25">
        <v>3906</v>
      </c>
      <c r="P29" s="26">
        <v>1147565</v>
      </c>
      <c r="Q29" s="27">
        <v>59032</v>
      </c>
      <c r="R29" s="21">
        <v>11246382</v>
      </c>
      <c r="S29" s="25">
        <v>25131</v>
      </c>
      <c r="T29" s="26">
        <v>2077765</v>
      </c>
      <c r="U29" s="27">
        <v>9611</v>
      </c>
      <c r="V29" s="21">
        <v>2790350</v>
      </c>
      <c r="W29" s="25">
        <v>10074</v>
      </c>
      <c r="X29" s="26">
        <v>1746256</v>
      </c>
      <c r="Y29" s="58">
        <f t="shared" si="4"/>
        <v>128708</v>
      </c>
      <c r="Z29" s="59">
        <f t="shared" si="3"/>
        <v>25072155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69.8</v>
      </c>
      <c r="F30" s="121"/>
      <c r="G30" s="120">
        <v>61.3</v>
      </c>
      <c r="H30" s="121"/>
      <c r="I30" s="120">
        <v>96.5</v>
      </c>
      <c r="J30" s="121"/>
      <c r="K30" s="120">
        <v>44.7</v>
      </c>
      <c r="L30" s="121"/>
      <c r="M30" s="120">
        <v>44.5</v>
      </c>
      <c r="N30" s="121"/>
      <c r="O30" s="120">
        <v>108.9</v>
      </c>
      <c r="P30" s="121"/>
      <c r="Q30" s="120">
        <v>40.4</v>
      </c>
      <c r="R30" s="121"/>
      <c r="S30" s="120">
        <v>180</v>
      </c>
      <c r="T30" s="121"/>
      <c r="U30" s="120">
        <v>63.8</v>
      </c>
      <c r="V30" s="121"/>
      <c r="W30" s="120">
        <v>64</v>
      </c>
      <c r="X30" s="121"/>
      <c r="Y30" s="120">
        <v>75.2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102">
        <f>E20-E27</f>
        <v>-232</v>
      </c>
      <c r="F31" s="103">
        <f t="shared" ref="F31:Z33" si="5">F20-F27</f>
        <v>-80719</v>
      </c>
      <c r="G31" s="104">
        <f t="shared" si="5"/>
        <v>-11</v>
      </c>
      <c r="H31" s="105">
        <f t="shared" si="5"/>
        <v>-26084</v>
      </c>
      <c r="I31" s="102">
        <f t="shared" si="5"/>
        <v>1349</v>
      </c>
      <c r="J31" s="103">
        <f t="shared" si="5"/>
        <v>5122888</v>
      </c>
      <c r="K31" s="104">
        <f t="shared" si="5"/>
        <v>1661</v>
      </c>
      <c r="L31" s="105">
        <f t="shared" si="5"/>
        <v>2337956</v>
      </c>
      <c r="M31" s="102">
        <f t="shared" si="5"/>
        <v>609</v>
      </c>
      <c r="N31" s="103">
        <f t="shared" si="5"/>
        <v>231827</v>
      </c>
      <c r="O31" s="104">
        <f t="shared" si="5"/>
        <v>747</v>
      </c>
      <c r="P31" s="105">
        <f t="shared" si="5"/>
        <v>224017</v>
      </c>
      <c r="Q31" s="102">
        <f t="shared" si="5"/>
        <v>7292</v>
      </c>
      <c r="R31" s="103">
        <f t="shared" si="5"/>
        <v>672661</v>
      </c>
      <c r="S31" s="104">
        <f t="shared" si="5"/>
        <v>621</v>
      </c>
      <c r="T31" s="105">
        <f t="shared" si="5"/>
        <v>61722</v>
      </c>
      <c r="U31" s="102">
        <f t="shared" si="5"/>
        <v>-2656</v>
      </c>
      <c r="V31" s="103">
        <f t="shared" si="5"/>
        <v>-483705</v>
      </c>
      <c r="W31" s="104">
        <f t="shared" si="5"/>
        <v>1342</v>
      </c>
      <c r="X31" s="105">
        <f t="shared" si="5"/>
        <v>126027</v>
      </c>
      <c r="Y31" s="102">
        <f t="shared" si="5"/>
        <v>10722</v>
      </c>
      <c r="Z31" s="103">
        <f t="shared" si="5"/>
        <v>8186590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106">
        <f t="shared" ref="E32:T33" si="6">E21-E28</f>
        <v>-286</v>
      </c>
      <c r="F32" s="107">
        <f t="shared" si="6"/>
        <v>-66882</v>
      </c>
      <c r="G32" s="108">
        <f t="shared" si="6"/>
        <v>-67</v>
      </c>
      <c r="H32" s="109">
        <f t="shared" si="6"/>
        <v>-79149</v>
      </c>
      <c r="I32" s="106">
        <f t="shared" si="6"/>
        <v>1518</v>
      </c>
      <c r="J32" s="107">
        <f t="shared" si="6"/>
        <v>6247603</v>
      </c>
      <c r="K32" s="108">
        <f t="shared" si="6"/>
        <v>832</v>
      </c>
      <c r="L32" s="109">
        <f t="shared" si="6"/>
        <v>1850447</v>
      </c>
      <c r="M32" s="106">
        <f t="shared" si="6"/>
        <v>2844</v>
      </c>
      <c r="N32" s="107">
        <f t="shared" si="6"/>
        <v>358917</v>
      </c>
      <c r="O32" s="108">
        <f t="shared" si="6"/>
        <v>563</v>
      </c>
      <c r="P32" s="109">
        <f t="shared" si="6"/>
        <v>192022</v>
      </c>
      <c r="Q32" s="106">
        <f t="shared" si="6"/>
        <v>3737</v>
      </c>
      <c r="R32" s="107">
        <f t="shared" si="6"/>
        <v>217084</v>
      </c>
      <c r="S32" s="108">
        <f t="shared" si="6"/>
        <v>659</v>
      </c>
      <c r="T32" s="109">
        <f t="shared" si="6"/>
        <v>-148627</v>
      </c>
      <c r="U32" s="106">
        <f t="shared" si="5"/>
        <v>-1866</v>
      </c>
      <c r="V32" s="107">
        <f t="shared" si="5"/>
        <v>49684</v>
      </c>
      <c r="W32" s="108">
        <f t="shared" si="5"/>
        <v>-1168</v>
      </c>
      <c r="X32" s="109">
        <f t="shared" si="5"/>
        <v>260779</v>
      </c>
      <c r="Y32" s="106">
        <f t="shared" si="5"/>
        <v>6766</v>
      </c>
      <c r="Z32" s="107">
        <f t="shared" si="5"/>
        <v>8881878</v>
      </c>
    </row>
    <row r="33" spans="1:38" ht="18.95" customHeight="1" x14ac:dyDescent="0.15">
      <c r="A33" s="22"/>
      <c r="B33" s="123"/>
      <c r="C33" s="7"/>
      <c r="D33" s="95" t="s">
        <v>24</v>
      </c>
      <c r="E33" s="106">
        <f t="shared" si="6"/>
        <v>115</v>
      </c>
      <c r="F33" s="107">
        <f t="shared" si="5"/>
        <v>-13665</v>
      </c>
      <c r="G33" s="108">
        <f t="shared" si="5"/>
        <v>-304</v>
      </c>
      <c r="H33" s="109">
        <f t="shared" si="5"/>
        <v>-55370</v>
      </c>
      <c r="I33" s="106">
        <f t="shared" si="5"/>
        <v>-14</v>
      </c>
      <c r="J33" s="107">
        <f t="shared" si="5"/>
        <v>-1396750</v>
      </c>
      <c r="K33" s="108">
        <f t="shared" si="5"/>
        <v>2053</v>
      </c>
      <c r="L33" s="109">
        <f t="shared" si="5"/>
        <v>3105937</v>
      </c>
      <c r="M33" s="106">
        <f t="shared" si="5"/>
        <v>1999</v>
      </c>
      <c r="N33" s="107">
        <f t="shared" si="5"/>
        <v>545536</v>
      </c>
      <c r="O33" s="108">
        <f t="shared" si="5"/>
        <v>614</v>
      </c>
      <c r="P33" s="109">
        <f t="shared" si="5"/>
        <v>51879</v>
      </c>
      <c r="Q33" s="106">
        <f t="shared" si="5"/>
        <v>-1389</v>
      </c>
      <c r="R33" s="107">
        <f t="shared" si="5"/>
        <v>-1394708</v>
      </c>
      <c r="S33" s="108">
        <f t="shared" si="5"/>
        <v>5391</v>
      </c>
      <c r="T33" s="109">
        <f t="shared" si="5"/>
        <v>500556</v>
      </c>
      <c r="U33" s="106">
        <f t="shared" si="5"/>
        <v>-3669</v>
      </c>
      <c r="V33" s="107">
        <f t="shared" si="5"/>
        <v>-500073</v>
      </c>
      <c r="W33" s="108">
        <f t="shared" si="5"/>
        <v>-1401</v>
      </c>
      <c r="X33" s="109">
        <f t="shared" si="5"/>
        <v>184049</v>
      </c>
      <c r="Y33" s="106">
        <f t="shared" si="5"/>
        <v>3395</v>
      </c>
      <c r="Z33" s="107">
        <f t="shared" si="5"/>
        <v>1027391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f>+E23-E30</f>
        <v>-11.358441558441555</v>
      </c>
      <c r="F34" s="113"/>
      <c r="G34" s="118">
        <f t="shared" ref="G34" si="7">+G23-G30</f>
        <v>18.952583237657862</v>
      </c>
      <c r="H34" s="119"/>
      <c r="I34" s="114">
        <f t="shared" ref="I34" si="8">+I23-I30</f>
        <v>61.045271629778682</v>
      </c>
      <c r="J34" s="113"/>
      <c r="K34" s="118">
        <f t="shared" ref="K34" si="9">+K23-K30</f>
        <v>24.760500963391138</v>
      </c>
      <c r="L34" s="119"/>
      <c r="M34" s="114">
        <f t="shared" ref="M34" si="10">+M23-M30</f>
        <v>1.921658016552108</v>
      </c>
      <c r="N34" s="113"/>
      <c r="O34" s="118">
        <f t="shared" ref="O34" si="11">+O23-O30</f>
        <v>1.9435084574885053</v>
      </c>
      <c r="P34" s="119"/>
      <c r="Q34" s="114">
        <f t="shared" ref="Q34" si="12">+Q23-Q30</f>
        <v>11.859053191581999</v>
      </c>
      <c r="R34" s="113"/>
      <c r="S34" s="118">
        <f t="shared" ref="S34" si="13">+S23-S30</f>
        <v>-29.627630166834678</v>
      </c>
      <c r="T34" s="119"/>
      <c r="U34" s="114">
        <f t="shared" ref="U34" si="14">+U23-U30</f>
        <v>-3.0773261065943984</v>
      </c>
      <c r="V34" s="113"/>
      <c r="W34" s="118">
        <f t="shared" ref="W34" si="15">+W23-W30</f>
        <v>19.812212810718052</v>
      </c>
      <c r="X34" s="119"/>
      <c r="Y34" s="114">
        <f t="shared" ref="Y34" si="16">+Y23-Y30</f>
        <v>6.326558427329033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17">E20/E27*100</f>
        <v>89.952360329146813</v>
      </c>
      <c r="F35" s="72">
        <f t="shared" si="17"/>
        <v>81.21485887697348</v>
      </c>
      <c r="G35" s="73">
        <f t="shared" si="17"/>
        <v>98.448519040902681</v>
      </c>
      <c r="H35" s="74">
        <f t="shared" si="17"/>
        <v>89.251866624911401</v>
      </c>
      <c r="I35" s="71">
        <f t="shared" si="17"/>
        <v>166.12745098039215</v>
      </c>
      <c r="J35" s="72">
        <f t="shared" si="17"/>
        <v>609.67163614837807</v>
      </c>
      <c r="K35" s="73">
        <f t="shared" si="17"/>
        <v>1131.6770186335405</v>
      </c>
      <c r="L35" s="74">
        <f t="shared" si="17"/>
        <v>2314.0573506572218</v>
      </c>
      <c r="M35" s="71">
        <f t="shared" si="17"/>
        <v>110.19588146659969</v>
      </c>
      <c r="N35" s="72">
        <f t="shared" si="17"/>
        <v>120.97587060535211</v>
      </c>
      <c r="O35" s="73">
        <f t="shared" si="17"/>
        <v>117.5475687103594</v>
      </c>
      <c r="P35" s="74">
        <f t="shared" si="17"/>
        <v>115.42782803684769</v>
      </c>
      <c r="Q35" s="71">
        <f t="shared" si="17"/>
        <v>131.79281478897801</v>
      </c>
      <c r="R35" s="72">
        <f t="shared" si="17"/>
        <v>112.97951695336654</v>
      </c>
      <c r="S35" s="73">
        <f t="shared" si="17"/>
        <v>101.36814276272305</v>
      </c>
      <c r="T35" s="74">
        <f t="shared" si="17"/>
        <v>100.61280553278348</v>
      </c>
      <c r="U35" s="71">
        <f t="shared" si="17"/>
        <v>58.655043586550434</v>
      </c>
      <c r="V35" s="72">
        <f t="shared" si="17"/>
        <v>67.617229838971525</v>
      </c>
      <c r="W35" s="73">
        <f t="shared" si="17"/>
        <v>122.86590560572499</v>
      </c>
      <c r="X35" s="74">
        <f t="shared" si="17"/>
        <v>110.33222463346908</v>
      </c>
      <c r="Y35" s="71">
        <f t="shared" si="17"/>
        <v>111.160844401882</v>
      </c>
      <c r="Z35" s="72">
        <f t="shared" si="17"/>
        <v>136.69746279046385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17"/>
        <v>80.85676037483266</v>
      </c>
      <c r="F36" s="76">
        <f t="shared" si="17"/>
        <v>59.639128598153398</v>
      </c>
      <c r="G36" s="77">
        <f t="shared" si="17"/>
        <v>91.264667535853974</v>
      </c>
      <c r="H36" s="78">
        <f t="shared" si="17"/>
        <v>74.083242468000662</v>
      </c>
      <c r="I36" s="75">
        <f t="shared" si="17"/>
        <v>170.93457943925233</v>
      </c>
      <c r="J36" s="76">
        <f t="shared" si="17"/>
        <v>683.26071674301761</v>
      </c>
      <c r="K36" s="77">
        <f t="shared" si="17"/>
        <v>461.73913043478262</v>
      </c>
      <c r="L36" s="78">
        <f t="shared" si="17"/>
        <v>1820.0500088305557</v>
      </c>
      <c r="M36" s="75">
        <f t="shared" si="17"/>
        <v>139.9382109254318</v>
      </c>
      <c r="N36" s="76">
        <f t="shared" si="17"/>
        <v>130.39104281470895</v>
      </c>
      <c r="O36" s="77">
        <f t="shared" si="17"/>
        <v>113.0083179297597</v>
      </c>
      <c r="P36" s="78">
        <f t="shared" si="17"/>
        <v>112.93252487373712</v>
      </c>
      <c r="Q36" s="75">
        <f t="shared" si="17"/>
        <v>114.34328701926768</v>
      </c>
      <c r="R36" s="76">
        <f t="shared" si="17"/>
        <v>103.98063044924477</v>
      </c>
      <c r="S36" s="77">
        <f t="shared" si="17"/>
        <v>101.4386761559621</v>
      </c>
      <c r="T36" s="78">
        <f t="shared" si="17"/>
        <v>98.540243269543922</v>
      </c>
      <c r="U36" s="75">
        <f t="shared" si="17"/>
        <v>61.286307053941911</v>
      </c>
      <c r="V36" s="76">
        <f t="shared" si="17"/>
        <v>104.33572267571441</v>
      </c>
      <c r="W36" s="77">
        <f t="shared" si="17"/>
        <v>87.159190853122254</v>
      </c>
      <c r="X36" s="78">
        <f t="shared" si="17"/>
        <v>120.49872187094198</v>
      </c>
      <c r="Y36" s="75">
        <f t="shared" si="17"/>
        <v>106.64271127866793</v>
      </c>
      <c r="Z36" s="76">
        <f t="shared" si="17"/>
        <v>139.70643301331708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17"/>
        <v>103.67412140575081</v>
      </c>
      <c r="F37" s="80">
        <f t="shared" si="17"/>
        <v>97.802393967318153</v>
      </c>
      <c r="G37" s="81">
        <f t="shared" si="17"/>
        <v>74.105621805792168</v>
      </c>
      <c r="H37" s="82">
        <f t="shared" si="17"/>
        <v>87.687757802163588</v>
      </c>
      <c r="I37" s="79">
        <f t="shared" si="17"/>
        <v>99.338374291115315</v>
      </c>
      <c r="J37" s="80">
        <f t="shared" si="17"/>
        <v>41.720273166791216</v>
      </c>
      <c r="K37" s="81">
        <f t="shared" si="17"/>
        <v>609.42928039702235</v>
      </c>
      <c r="L37" s="82">
        <f t="shared" si="17"/>
        <v>1928.2692896329258</v>
      </c>
      <c r="M37" s="79">
        <f t="shared" si="17"/>
        <v>114.14620338263393</v>
      </c>
      <c r="N37" s="80">
        <f t="shared" si="17"/>
        <v>122.48896649921635</v>
      </c>
      <c r="O37" s="81">
        <f t="shared" si="17"/>
        <v>115.7194060419867</v>
      </c>
      <c r="P37" s="82">
        <f t="shared" si="17"/>
        <v>104.52078967204473</v>
      </c>
      <c r="Q37" s="79">
        <f t="shared" si="17"/>
        <v>97.647038894159095</v>
      </c>
      <c r="R37" s="80">
        <f t="shared" si="17"/>
        <v>87.598607267652824</v>
      </c>
      <c r="S37" s="81">
        <f t="shared" si="17"/>
        <v>121.45159364927778</v>
      </c>
      <c r="T37" s="82">
        <f t="shared" si="17"/>
        <v>124.09107863497557</v>
      </c>
      <c r="U37" s="79">
        <f t="shared" si="17"/>
        <v>61.824992196441578</v>
      </c>
      <c r="V37" s="80">
        <f t="shared" si="17"/>
        <v>82.078484777895241</v>
      </c>
      <c r="W37" s="81">
        <f t="shared" si="17"/>
        <v>86.092912447885652</v>
      </c>
      <c r="X37" s="82">
        <f t="shared" si="17"/>
        <v>110.53963450948771</v>
      </c>
      <c r="Y37" s="79">
        <f t="shared" si="17"/>
        <v>102.63775367498525</v>
      </c>
      <c r="Z37" s="80">
        <f t="shared" si="17"/>
        <v>104.0977371111498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+'(令和3年8月) '!E20</f>
        <v>1095</v>
      </c>
      <c r="F39" s="14">
        <f>+'(令和3年8月) '!F20</f>
        <v>85953</v>
      </c>
      <c r="G39" s="13">
        <f>+'(令和3年8月) '!G20</f>
        <v>558</v>
      </c>
      <c r="H39" s="14">
        <f>+'(令和3年8月) '!H20</f>
        <v>195977</v>
      </c>
      <c r="I39" s="13">
        <f>+'(令和3年8月) '!I20</f>
        <v>3291</v>
      </c>
      <c r="J39" s="14">
        <f>+'(令和3年8月) '!J20</f>
        <v>6489789</v>
      </c>
      <c r="K39" s="13">
        <f>+'(令和3年8月) '!K20</f>
        <v>1192</v>
      </c>
      <c r="L39" s="14">
        <f>+'(令和3年8月) '!L20</f>
        <v>2280063</v>
      </c>
      <c r="M39" s="13">
        <f>+'(令和3年8月) '!M20</f>
        <v>9724</v>
      </c>
      <c r="N39" s="14">
        <f>+'(令和3年8月) '!N20</f>
        <v>1457753</v>
      </c>
      <c r="O39" s="13">
        <f>+'(令和3年8月) '!O20</f>
        <v>4704</v>
      </c>
      <c r="P39" s="14">
        <f>+'(令和3年8月) '!P20</f>
        <v>1630911</v>
      </c>
      <c r="Q39" s="13">
        <f>+'(令和3年8月) '!Q20</f>
        <v>27417</v>
      </c>
      <c r="R39" s="14">
        <f>+'(令和3年8月) '!R20</f>
        <v>5475124</v>
      </c>
      <c r="S39" s="25">
        <f>+'(令和3年8月) '!S20</f>
        <v>47809</v>
      </c>
      <c r="T39" s="26">
        <f>+'(令和3年8月) '!T20</f>
        <v>10844067</v>
      </c>
      <c r="U39" s="13">
        <f>+'(令和3年8月) '!U20</f>
        <v>2718</v>
      </c>
      <c r="V39" s="14">
        <f>+'(令和3年8月) '!V20</f>
        <v>677163</v>
      </c>
      <c r="W39" s="13">
        <f>+'(令和3年8月) '!W20</f>
        <v>7695</v>
      </c>
      <c r="X39" s="14">
        <f>+'(令和3年8月) '!X20</f>
        <v>1529566</v>
      </c>
      <c r="Y39" s="55">
        <f>+'(令和3年7月) '!Y20</f>
        <v>112146</v>
      </c>
      <c r="Z39" s="56">
        <f>+'(令和3年7月) '!Z20</f>
        <v>27199632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+'(令和3年8月) '!E21</f>
        <v>1250</v>
      </c>
      <c r="F40" s="21">
        <f>+'(令和3年8月) '!F21</f>
        <v>124091</v>
      </c>
      <c r="G40" s="27">
        <f>+'(令和3年8月) '!G21</f>
        <v>568</v>
      </c>
      <c r="H40" s="21">
        <f>+'(令和3年8月) '!H21</f>
        <v>187596</v>
      </c>
      <c r="I40" s="27">
        <f>+'(令和3年8月) '!I21</f>
        <v>3131</v>
      </c>
      <c r="J40" s="21">
        <f>+'(令和3年8月) '!J21</f>
        <v>6530300</v>
      </c>
      <c r="K40" s="27">
        <f>+'(令和3年8月) '!K21</f>
        <v>1014</v>
      </c>
      <c r="L40" s="21">
        <f>+'(令和3年8月) '!L21</f>
        <v>1889228</v>
      </c>
      <c r="M40" s="27">
        <f>+'(令和3年8月) '!M21</f>
        <v>7617</v>
      </c>
      <c r="N40" s="21">
        <f>+'(令和3年8月) '!N21</f>
        <v>1517529</v>
      </c>
      <c r="O40" s="27">
        <f>+'(令和3年8月) '!O21</f>
        <v>4629</v>
      </c>
      <c r="P40" s="21">
        <f>+'(令和3年8月) '!P21</f>
        <v>1599077</v>
      </c>
      <c r="Q40" s="27">
        <f>+'(令和3年8月) '!Q21</f>
        <v>28554</v>
      </c>
      <c r="R40" s="21">
        <f>+'(令和3年8月) '!R21</f>
        <v>5619583</v>
      </c>
      <c r="S40" s="25">
        <f>+'(令和3年8月) '!S21</f>
        <v>46896</v>
      </c>
      <c r="T40" s="26">
        <f>+'(令和3年8月) '!T21</f>
        <v>11146204</v>
      </c>
      <c r="U40" s="27">
        <f>+'(令和3年8月) '!U21</f>
        <v>2769</v>
      </c>
      <c r="V40" s="21">
        <f>+'(令和3年8月) '!V21</f>
        <v>647991</v>
      </c>
      <c r="W40" s="27">
        <f>+'(令和3年8月) '!W21</f>
        <v>7956</v>
      </c>
      <c r="X40" s="21">
        <f>+'(令和3年8月) '!X21</f>
        <v>1588072</v>
      </c>
      <c r="Y40" s="58">
        <f>+'(令和3年7月) '!Y21</f>
        <v>110097</v>
      </c>
      <c r="Z40" s="59">
        <f>+'(令和3年7月) '!Z21</f>
        <v>26288090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+'(令和3年8月) '!E22</f>
        <v>2376</v>
      </c>
      <c r="F41" s="21">
        <f>+'(令和3年8月) '!F22</f>
        <v>357999</v>
      </c>
      <c r="G41" s="27">
        <f>+'(令和3年8月) '!G22</f>
        <v>872</v>
      </c>
      <c r="H41" s="21">
        <f>+'(令和3年8月) '!H22</f>
        <v>403993</v>
      </c>
      <c r="I41" s="27">
        <f>+'(令和3年8月) '!I22</f>
        <v>2371</v>
      </c>
      <c r="J41" s="21">
        <f>+'(令和3年8月) '!J22</f>
        <v>2190612</v>
      </c>
      <c r="K41" s="27">
        <f>+'(令和3年8月) '!K22</f>
        <v>1696</v>
      </c>
      <c r="L41" s="21">
        <f>+'(令和3年8月) '!L22</f>
        <v>2790297</v>
      </c>
      <c r="M41" s="27">
        <f>+'(令和3年8月) '!M22</f>
        <v>19515</v>
      </c>
      <c r="N41" s="21">
        <f>+'(令和3年8月) '!N22</f>
        <v>3174208</v>
      </c>
      <c r="O41" s="27">
        <f>+'(令和3年8月) '!O22</f>
        <v>4407</v>
      </c>
      <c r="P41" s="21">
        <f>+'(令和3年8月) '!P22</f>
        <v>1200216</v>
      </c>
      <c r="Q41" s="27">
        <f>+'(令和3年8月) '!Q22</f>
        <v>57206</v>
      </c>
      <c r="R41" s="21">
        <f>+'(令和3年8月) '!R22</f>
        <v>9667124</v>
      </c>
      <c r="S41" s="25">
        <f>+'(令和3年8月) '!S22</f>
        <v>30976</v>
      </c>
      <c r="T41" s="26">
        <f>+'(令和3年8月) '!T22</f>
        <v>2477563</v>
      </c>
      <c r="U41" s="27">
        <f>+'(令和3年8月) '!U22</f>
        <v>5128</v>
      </c>
      <c r="V41" s="21">
        <f>+'(令和3年8月) '!V22</f>
        <v>2475877</v>
      </c>
      <c r="W41" s="27">
        <f>+'(令和3年8月) '!W22</f>
        <v>9390</v>
      </c>
      <c r="X41" s="21">
        <f>+'(令和3年8月) '!X22</f>
        <v>2117482</v>
      </c>
      <c r="Y41" s="58">
        <f>+'(令和3年7月) '!Y22</f>
        <v>132120.1</v>
      </c>
      <c r="Z41" s="59">
        <f>+'(令和3年7月) '!Z22</f>
        <v>27038676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>
        <f>+'(令和3年8月) '!E23:F23</f>
        <v>47.788873038516407</v>
      </c>
      <c r="F42" s="113">
        <f>+'(令和3年7月) '!F23</f>
        <v>0</v>
      </c>
      <c r="G42" s="112">
        <f>+'(令和3年8月) '!G23:H23</f>
        <v>64.196123147092365</v>
      </c>
      <c r="H42" s="113">
        <f>+'(令和3年7月) '!H23</f>
        <v>0</v>
      </c>
      <c r="I42" s="112">
        <f>+'(令和3年8月) '!I23:J23</f>
        <v>140.15713662156264</v>
      </c>
      <c r="J42" s="113">
        <f>+'(令和3年7月) '!J23</f>
        <v>0</v>
      </c>
      <c r="K42" s="112">
        <f>+'(令和3年8月) '!K23:L23</f>
        <v>68.637212196639695</v>
      </c>
      <c r="L42" s="113">
        <f>+'(令和3年7月) '!L23</f>
        <v>0</v>
      </c>
      <c r="M42" s="112">
        <f>+'(令和3年8月) '!M23:N23</f>
        <v>46.965178980096475</v>
      </c>
      <c r="N42" s="113">
        <f>+'(令和3年7月) '!N23</f>
        <v>0</v>
      </c>
      <c r="O42" s="112">
        <f>+'(令和3年8月) '!O23:P23</f>
        <v>106.77268047134194</v>
      </c>
      <c r="P42" s="113">
        <f>+'(令和3年7月) '!P23</f>
        <v>0</v>
      </c>
      <c r="Q42" s="112">
        <f>+'(令和3年8月) '!Q23:R23</f>
        <v>48.439190300218954</v>
      </c>
      <c r="R42" s="113">
        <f>+'(令和3年7月) '!R23</f>
        <v>0</v>
      </c>
      <c r="S42" s="112">
        <f>+'(令和3年8月) '!S23:T23</f>
        <v>155.15490096495682</v>
      </c>
      <c r="T42" s="113">
        <f>+'(令和3年7月) '!T23</f>
        <v>0</v>
      </c>
      <c r="U42" s="112">
        <f>+'(令和3年8月) '!U23:V23</f>
        <v>53.235665081983122</v>
      </c>
      <c r="V42" s="113">
        <f>+'(令和3年7月) '!V23</f>
        <v>0</v>
      </c>
      <c r="W42" s="112">
        <f>+'(令和3年8月) '!W23:X23</f>
        <v>82.196313218843557</v>
      </c>
      <c r="X42" s="113">
        <f>+'(令和3年7月) '!X23</f>
        <v>0</v>
      </c>
      <c r="Y42" s="112">
        <f>+'(令和3年8月) '!Y23:Z23</f>
        <v>79.151054416514356</v>
      </c>
      <c r="Z42" s="113">
        <f>+'(令和3年7月)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102">
        <f t="shared" ref="E43:Z46" si="18">E20-E39</f>
        <v>982</v>
      </c>
      <c r="F43" s="105">
        <f t="shared" si="18"/>
        <v>263024</v>
      </c>
      <c r="G43" s="102">
        <f t="shared" si="18"/>
        <v>140</v>
      </c>
      <c r="H43" s="103">
        <f t="shared" si="18"/>
        <v>20623</v>
      </c>
      <c r="I43" s="104">
        <f t="shared" si="18"/>
        <v>98</v>
      </c>
      <c r="J43" s="105">
        <f t="shared" si="18"/>
        <v>-361766</v>
      </c>
      <c r="K43" s="102">
        <f t="shared" si="18"/>
        <v>630</v>
      </c>
      <c r="L43" s="103">
        <f t="shared" si="18"/>
        <v>163489</v>
      </c>
      <c r="M43" s="104">
        <f t="shared" si="18"/>
        <v>-3142</v>
      </c>
      <c r="N43" s="105">
        <f t="shared" si="18"/>
        <v>-120718</v>
      </c>
      <c r="O43" s="102">
        <f t="shared" si="18"/>
        <v>300</v>
      </c>
      <c r="P43" s="103">
        <f t="shared" si="18"/>
        <v>45138</v>
      </c>
      <c r="Q43" s="104">
        <f t="shared" si="18"/>
        <v>2811</v>
      </c>
      <c r="R43" s="105">
        <f t="shared" si="18"/>
        <v>380018</v>
      </c>
      <c r="S43" s="102">
        <f t="shared" si="18"/>
        <v>-1798</v>
      </c>
      <c r="T43" s="103">
        <f t="shared" si="18"/>
        <v>-710308</v>
      </c>
      <c r="U43" s="104">
        <f t="shared" si="18"/>
        <v>1050</v>
      </c>
      <c r="V43" s="105">
        <f t="shared" si="18"/>
        <v>332843</v>
      </c>
      <c r="W43" s="102">
        <f t="shared" si="18"/>
        <v>-484</v>
      </c>
      <c r="X43" s="103">
        <f t="shared" si="18"/>
        <v>-183792</v>
      </c>
      <c r="Y43" s="102">
        <f t="shared" si="18"/>
        <v>-5356</v>
      </c>
      <c r="Z43" s="103">
        <f t="shared" si="18"/>
        <v>3295285</v>
      </c>
    </row>
    <row r="44" spans="1:38" ht="18.95" customHeight="1" x14ac:dyDescent="0.15">
      <c r="A44" s="22"/>
      <c r="B44" s="116"/>
      <c r="C44" s="22"/>
      <c r="D44" s="96" t="s">
        <v>22</v>
      </c>
      <c r="E44" s="106">
        <f t="shared" si="18"/>
        <v>-42</v>
      </c>
      <c r="F44" s="109">
        <f t="shared" si="18"/>
        <v>-25263</v>
      </c>
      <c r="G44" s="106">
        <f t="shared" si="18"/>
        <v>132</v>
      </c>
      <c r="H44" s="107">
        <f t="shared" si="18"/>
        <v>38652</v>
      </c>
      <c r="I44" s="108">
        <f t="shared" si="18"/>
        <v>527</v>
      </c>
      <c r="J44" s="109">
        <f t="shared" si="18"/>
        <v>788454</v>
      </c>
      <c r="K44" s="106">
        <f t="shared" si="18"/>
        <v>48</v>
      </c>
      <c r="L44" s="107">
        <f t="shared" si="18"/>
        <v>68800</v>
      </c>
      <c r="M44" s="108">
        <f t="shared" si="18"/>
        <v>2348</v>
      </c>
      <c r="N44" s="109">
        <f t="shared" si="18"/>
        <v>22384</v>
      </c>
      <c r="O44" s="106">
        <f t="shared" si="18"/>
        <v>262</v>
      </c>
      <c r="P44" s="107">
        <f t="shared" si="18"/>
        <v>77744</v>
      </c>
      <c r="Q44" s="108">
        <f t="shared" si="18"/>
        <v>1237</v>
      </c>
      <c r="R44" s="109">
        <f t="shared" si="18"/>
        <v>51009</v>
      </c>
      <c r="S44" s="106">
        <f t="shared" si="18"/>
        <v>-431</v>
      </c>
      <c r="T44" s="107">
        <f t="shared" si="18"/>
        <v>-1113203</v>
      </c>
      <c r="U44" s="108">
        <f t="shared" si="18"/>
        <v>185</v>
      </c>
      <c r="V44" s="109">
        <f t="shared" si="18"/>
        <v>547615</v>
      </c>
      <c r="W44" s="106">
        <f t="shared" si="18"/>
        <v>-28</v>
      </c>
      <c r="X44" s="107">
        <f t="shared" si="18"/>
        <v>-55121</v>
      </c>
      <c r="Y44" s="106">
        <f t="shared" si="18"/>
        <v>-1475</v>
      </c>
      <c r="Z44" s="107">
        <f t="shared" si="18"/>
        <v>4962652</v>
      </c>
    </row>
    <row r="45" spans="1:38" ht="18.95" customHeight="1" x14ac:dyDescent="0.15">
      <c r="A45" s="22"/>
      <c r="B45" s="116"/>
      <c r="C45" s="22"/>
      <c r="D45" s="96" t="s">
        <v>24</v>
      </c>
      <c r="E45" s="106">
        <f t="shared" si="18"/>
        <v>869</v>
      </c>
      <c r="F45" s="109">
        <f t="shared" si="18"/>
        <v>250149</v>
      </c>
      <c r="G45" s="106">
        <f t="shared" si="18"/>
        <v>-2</v>
      </c>
      <c r="H45" s="107">
        <f t="shared" si="18"/>
        <v>-9648</v>
      </c>
      <c r="I45" s="108">
        <f t="shared" si="18"/>
        <v>-269</v>
      </c>
      <c r="J45" s="109">
        <f t="shared" si="18"/>
        <v>-1190731</v>
      </c>
      <c r="K45" s="106">
        <f t="shared" si="18"/>
        <v>760</v>
      </c>
      <c r="L45" s="107">
        <f t="shared" si="18"/>
        <v>485524</v>
      </c>
      <c r="M45" s="108">
        <f t="shared" si="18"/>
        <v>-3385</v>
      </c>
      <c r="N45" s="109">
        <f t="shared" si="18"/>
        <v>-202878</v>
      </c>
      <c r="O45" s="106">
        <f t="shared" si="18"/>
        <v>113</v>
      </c>
      <c r="P45" s="107">
        <f t="shared" si="18"/>
        <v>-772</v>
      </c>
      <c r="Q45" s="108">
        <f t="shared" si="18"/>
        <v>437</v>
      </c>
      <c r="R45" s="109">
        <f t="shared" si="18"/>
        <v>184550</v>
      </c>
      <c r="S45" s="106">
        <f t="shared" si="18"/>
        <v>-454</v>
      </c>
      <c r="T45" s="107">
        <f t="shared" si="18"/>
        <v>100758</v>
      </c>
      <c r="U45" s="108">
        <f t="shared" si="18"/>
        <v>814</v>
      </c>
      <c r="V45" s="109">
        <f t="shared" si="18"/>
        <v>-185600</v>
      </c>
      <c r="W45" s="106">
        <f t="shared" si="18"/>
        <v>-717</v>
      </c>
      <c r="X45" s="107">
        <f t="shared" si="18"/>
        <v>-187177</v>
      </c>
      <c r="Y45" s="106">
        <f t="shared" si="18"/>
        <v>-17.100000000005821</v>
      </c>
      <c r="Z45" s="107">
        <f t="shared" si="18"/>
        <v>-939130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>
        <f>E23-E42</f>
        <v>10.652685403042035</v>
      </c>
      <c r="F46" s="113"/>
      <c r="G46" s="112">
        <f>G23-G42</f>
        <v>16.056460090565494</v>
      </c>
      <c r="H46" s="113"/>
      <c r="I46" s="112">
        <f>I23-I42</f>
        <v>17.38813500821604</v>
      </c>
      <c r="J46" s="113"/>
      <c r="K46" s="112">
        <f>K23-K42</f>
        <v>0.82328876675144613</v>
      </c>
      <c r="L46" s="113"/>
      <c r="M46" s="112">
        <f>M23-M42</f>
        <v>-0.54352096354436696</v>
      </c>
      <c r="N46" s="113"/>
      <c r="O46" s="112">
        <f t="shared" si="18"/>
        <v>4.0708279861465684</v>
      </c>
      <c r="P46" s="113"/>
      <c r="Q46" s="112">
        <f t="shared" si="18"/>
        <v>3.8198628913630444</v>
      </c>
      <c r="R46" s="113"/>
      <c r="S46" s="112">
        <f t="shared" si="18"/>
        <v>-4.7825311317915009</v>
      </c>
      <c r="T46" s="113"/>
      <c r="U46" s="112">
        <f t="shared" si="18"/>
        <v>7.4870088114224771</v>
      </c>
      <c r="V46" s="113"/>
      <c r="W46" s="112">
        <f t="shared" si="18"/>
        <v>1.6158995918744949</v>
      </c>
      <c r="X46" s="113"/>
      <c r="Y46" s="112">
        <f t="shared" si="18"/>
        <v>2.3755040108146801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19">E20/E39*100</f>
        <v>189.68036529680364</v>
      </c>
      <c r="F47" s="84">
        <f t="shared" si="19"/>
        <v>406.00909799541614</v>
      </c>
      <c r="G47" s="83">
        <f t="shared" si="19"/>
        <v>125.08960573476702</v>
      </c>
      <c r="H47" s="85">
        <f t="shared" si="19"/>
        <v>110.52317363772279</v>
      </c>
      <c r="I47" s="86">
        <f t="shared" si="19"/>
        <v>102.97781829231236</v>
      </c>
      <c r="J47" s="84">
        <f t="shared" si="19"/>
        <v>94.425612296486065</v>
      </c>
      <c r="K47" s="83">
        <f t="shared" si="19"/>
        <v>152.85234899328859</v>
      </c>
      <c r="L47" s="85">
        <f t="shared" si="19"/>
        <v>107.1703720467373</v>
      </c>
      <c r="M47" s="86">
        <f t="shared" si="19"/>
        <v>67.688194158782395</v>
      </c>
      <c r="N47" s="84">
        <f t="shared" si="19"/>
        <v>91.718898880674573</v>
      </c>
      <c r="O47" s="83">
        <f t="shared" si="19"/>
        <v>106.37755102040816</v>
      </c>
      <c r="P47" s="85">
        <f t="shared" si="19"/>
        <v>102.76765562314559</v>
      </c>
      <c r="Q47" s="86">
        <f t="shared" si="19"/>
        <v>110.25276288434182</v>
      </c>
      <c r="R47" s="84">
        <f t="shared" si="19"/>
        <v>106.94081083825682</v>
      </c>
      <c r="S47" s="83">
        <f t="shared" si="19"/>
        <v>96.239201823924375</v>
      </c>
      <c r="T47" s="85">
        <f t="shared" si="19"/>
        <v>93.449800706690581</v>
      </c>
      <c r="U47" s="86">
        <f t="shared" si="19"/>
        <v>138.63134657836645</v>
      </c>
      <c r="V47" s="84">
        <f t="shared" si="19"/>
        <v>149.15256740253085</v>
      </c>
      <c r="W47" s="83">
        <f t="shared" si="19"/>
        <v>93.710201429499676</v>
      </c>
      <c r="X47" s="85">
        <f t="shared" si="19"/>
        <v>87.984042532326171</v>
      </c>
      <c r="Y47" s="83">
        <f t="shared" si="19"/>
        <v>95.224082891944434</v>
      </c>
      <c r="Z47" s="85">
        <f t="shared" si="19"/>
        <v>112.11518229364279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19"/>
        <v>96.64</v>
      </c>
      <c r="F48" s="78">
        <f t="shared" si="19"/>
        <v>79.641553376151379</v>
      </c>
      <c r="G48" s="75">
        <f t="shared" si="19"/>
        <v>123.2394366197183</v>
      </c>
      <c r="H48" s="76">
        <f t="shared" si="19"/>
        <v>120.60385082837588</v>
      </c>
      <c r="I48" s="77">
        <f t="shared" si="19"/>
        <v>116.83168316831683</v>
      </c>
      <c r="J48" s="78">
        <f t="shared" si="19"/>
        <v>112.07377915256573</v>
      </c>
      <c r="K48" s="75">
        <f t="shared" si="19"/>
        <v>104.73372781065089</v>
      </c>
      <c r="L48" s="76">
        <f t="shared" si="19"/>
        <v>103.64169914907042</v>
      </c>
      <c r="M48" s="77">
        <f t="shared" si="19"/>
        <v>130.82578442956546</v>
      </c>
      <c r="N48" s="78">
        <f t="shared" si="19"/>
        <v>101.47502947225391</v>
      </c>
      <c r="O48" s="75">
        <f t="shared" si="19"/>
        <v>105.65996975588681</v>
      </c>
      <c r="P48" s="76">
        <f t="shared" si="19"/>
        <v>104.86180465355952</v>
      </c>
      <c r="Q48" s="77">
        <f t="shared" si="19"/>
        <v>104.33214260699026</v>
      </c>
      <c r="R48" s="78">
        <f t="shared" si="19"/>
        <v>100.90770080271081</v>
      </c>
      <c r="S48" s="75">
        <f t="shared" si="19"/>
        <v>99.08094506994199</v>
      </c>
      <c r="T48" s="76">
        <f t="shared" si="19"/>
        <v>90.012716436914303</v>
      </c>
      <c r="U48" s="77">
        <f t="shared" si="19"/>
        <v>106.68111231491513</v>
      </c>
      <c r="V48" s="78">
        <f t="shared" si="19"/>
        <v>184.50966139961821</v>
      </c>
      <c r="W48" s="75">
        <f t="shared" si="19"/>
        <v>99.648064353946708</v>
      </c>
      <c r="X48" s="76">
        <f t="shared" si="19"/>
        <v>96.529061654635314</v>
      </c>
      <c r="Y48" s="75">
        <f t="shared" si="19"/>
        <v>98.66027230533075</v>
      </c>
      <c r="Z48" s="76">
        <f t="shared" si="19"/>
        <v>118.87794815066444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19"/>
        <v>136.57407407407408</v>
      </c>
      <c r="F49" s="82">
        <f t="shared" si="19"/>
        <v>169.87421752574727</v>
      </c>
      <c r="G49" s="79">
        <f t="shared" si="19"/>
        <v>99.77064220183486</v>
      </c>
      <c r="H49" s="80">
        <f t="shared" si="19"/>
        <v>97.611839809105604</v>
      </c>
      <c r="I49" s="81">
        <f t="shared" si="19"/>
        <v>88.65457612821595</v>
      </c>
      <c r="J49" s="82">
        <f t="shared" si="19"/>
        <v>45.643911381842152</v>
      </c>
      <c r="K49" s="79">
        <f t="shared" si="19"/>
        <v>144.81132075471697</v>
      </c>
      <c r="L49" s="80">
        <f t="shared" si="19"/>
        <v>117.4004416017363</v>
      </c>
      <c r="M49" s="81">
        <f t="shared" si="19"/>
        <v>82.654368434537545</v>
      </c>
      <c r="N49" s="82">
        <f t="shared" si="19"/>
        <v>93.608547391979357</v>
      </c>
      <c r="O49" s="79">
        <f t="shared" si="19"/>
        <v>102.56410256410255</v>
      </c>
      <c r="P49" s="80">
        <f t="shared" si="19"/>
        <v>99.935678244582633</v>
      </c>
      <c r="Q49" s="81">
        <f t="shared" si="19"/>
        <v>100.76390588399818</v>
      </c>
      <c r="R49" s="82">
        <f t="shared" si="19"/>
        <v>101.90904761333361</v>
      </c>
      <c r="S49" s="79">
        <f t="shared" si="19"/>
        <v>98.534349173553721</v>
      </c>
      <c r="T49" s="80">
        <f t="shared" si="19"/>
        <v>104.06681888613933</v>
      </c>
      <c r="U49" s="81">
        <f t="shared" si="19"/>
        <v>115.87363494539782</v>
      </c>
      <c r="V49" s="82">
        <f t="shared" si="19"/>
        <v>92.503666377610841</v>
      </c>
      <c r="W49" s="79">
        <f t="shared" si="19"/>
        <v>92.364217252396159</v>
      </c>
      <c r="X49" s="80">
        <f t="shared" si="19"/>
        <v>91.16039711317498</v>
      </c>
      <c r="Y49" s="79">
        <f t="shared" si="19"/>
        <v>99.987057230504661</v>
      </c>
      <c r="Z49" s="80">
        <f t="shared" si="19"/>
        <v>96.526716027071728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EE9B-4C7F-428F-ADDE-6DB0362552A6}">
  <dimension ref="A1:AL52"/>
  <sheetViews>
    <sheetView zoomScaleNormal="100" zoomScaleSheetLayoutView="100" workbookViewId="0">
      <pane xSplit="4" ySplit="4" topLeftCell="E20" activePane="bottomRight" state="frozen"/>
      <selection activeCell="J64" sqref="J64"/>
      <selection pane="topRight" activeCell="J64" sqref="J64"/>
      <selection pane="bottomLeft" activeCell="J64" sqref="J64"/>
      <selection pane="bottomRight" activeCell="A26" sqref="A26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69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44" t="s">
        <v>8</v>
      </c>
      <c r="H2" s="144"/>
      <c r="I2" s="142" t="s">
        <v>9</v>
      </c>
      <c r="J2" s="143"/>
      <c r="K2" s="144" t="s">
        <v>10</v>
      </c>
      <c r="L2" s="144"/>
      <c r="M2" s="142" t="s">
        <v>11</v>
      </c>
      <c r="N2" s="143"/>
      <c r="O2" s="144" t="s">
        <v>12</v>
      </c>
      <c r="P2" s="144"/>
      <c r="Q2" s="142" t="s">
        <v>13</v>
      </c>
      <c r="R2" s="143"/>
      <c r="S2" s="144" t="s">
        <v>14</v>
      </c>
      <c r="T2" s="144"/>
      <c r="U2" s="142" t="s">
        <v>15</v>
      </c>
      <c r="V2" s="143"/>
      <c r="W2" s="144" t="s">
        <v>16</v>
      </c>
      <c r="X2" s="144"/>
      <c r="Y2" s="136" t="s">
        <v>17</v>
      </c>
      <c r="Z2" s="137"/>
    </row>
    <row r="3" spans="1:26" ht="18.75" x14ac:dyDescent="0.2">
      <c r="A3" s="7"/>
      <c r="C3" s="140"/>
      <c r="D3" s="141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38"/>
      <c r="Z3" s="139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847</v>
      </c>
      <c r="F5" s="14">
        <v>49863</v>
      </c>
      <c r="G5" s="15">
        <v>54</v>
      </c>
      <c r="H5" s="16">
        <v>10200</v>
      </c>
      <c r="I5" s="13">
        <v>1854</v>
      </c>
      <c r="J5" s="14">
        <v>6248823</v>
      </c>
      <c r="K5" s="17">
        <v>1153</v>
      </c>
      <c r="L5" s="18">
        <v>2267138</v>
      </c>
      <c r="M5" s="13">
        <v>400</v>
      </c>
      <c r="N5" s="87">
        <v>373843</v>
      </c>
      <c r="O5" s="19">
        <v>652</v>
      </c>
      <c r="P5" s="18">
        <v>37986</v>
      </c>
      <c r="Q5" s="13">
        <v>14318</v>
      </c>
      <c r="R5" s="14">
        <v>2305108</v>
      </c>
      <c r="S5" s="19">
        <v>16070</v>
      </c>
      <c r="T5" s="18">
        <v>6861232</v>
      </c>
      <c r="U5" s="13">
        <v>2078</v>
      </c>
      <c r="V5" s="14">
        <v>618413</v>
      </c>
      <c r="W5" s="13">
        <v>343</v>
      </c>
      <c r="X5" s="18">
        <v>71829</v>
      </c>
      <c r="Y5" s="20">
        <f t="shared" ref="Y5:Z19" si="0">+W5+U5+S5+Q5+O5+M5+K5+I5+G5+E5</f>
        <v>37769</v>
      </c>
      <c r="Z5" s="21">
        <f t="shared" si="0"/>
        <v>18844435</v>
      </c>
    </row>
    <row r="6" spans="1:26" ht="18.95" customHeight="1" x14ac:dyDescent="0.15">
      <c r="A6" s="7"/>
      <c r="B6" s="22"/>
      <c r="C6" s="91"/>
      <c r="D6" s="95" t="s">
        <v>22</v>
      </c>
      <c r="E6" s="23">
        <v>1039</v>
      </c>
      <c r="F6" s="24">
        <v>85753</v>
      </c>
      <c r="G6" s="25">
        <v>54</v>
      </c>
      <c r="H6" s="26">
        <v>10200</v>
      </c>
      <c r="I6" s="27">
        <v>1701</v>
      </c>
      <c r="J6" s="21">
        <v>6294472</v>
      </c>
      <c r="K6" s="25">
        <v>940</v>
      </c>
      <c r="L6" s="26">
        <v>1834536</v>
      </c>
      <c r="M6" s="27">
        <v>421</v>
      </c>
      <c r="N6" s="88">
        <v>382919</v>
      </c>
      <c r="O6" s="25">
        <v>657</v>
      </c>
      <c r="P6" s="26">
        <v>39087</v>
      </c>
      <c r="Q6" s="27">
        <v>14907</v>
      </c>
      <c r="R6" s="21">
        <v>2302367</v>
      </c>
      <c r="S6" s="25">
        <v>16162</v>
      </c>
      <c r="T6" s="26">
        <v>7107009</v>
      </c>
      <c r="U6" s="27">
        <v>2338</v>
      </c>
      <c r="V6" s="21">
        <v>608306</v>
      </c>
      <c r="W6" s="27">
        <v>356</v>
      </c>
      <c r="X6" s="26">
        <v>86537</v>
      </c>
      <c r="Y6" s="20">
        <f t="shared" si="0"/>
        <v>38575</v>
      </c>
      <c r="Z6" s="21">
        <f t="shared" si="0"/>
        <v>18751186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1934</v>
      </c>
      <c r="F7" s="36">
        <v>278740</v>
      </c>
      <c r="G7" s="29">
        <v>156</v>
      </c>
      <c r="H7" s="30">
        <v>75238</v>
      </c>
      <c r="I7" s="31">
        <v>1906</v>
      </c>
      <c r="J7" s="32">
        <v>1993335</v>
      </c>
      <c r="K7" s="89">
        <v>1448</v>
      </c>
      <c r="L7" s="30">
        <v>2605754</v>
      </c>
      <c r="M7" s="23">
        <v>858</v>
      </c>
      <c r="N7" s="24">
        <v>232436</v>
      </c>
      <c r="O7" s="33">
        <v>2422</v>
      </c>
      <c r="P7" s="34">
        <v>433273</v>
      </c>
      <c r="Q7" s="23">
        <v>33108</v>
      </c>
      <c r="R7" s="24">
        <v>4746945</v>
      </c>
      <c r="S7" s="33">
        <v>24410</v>
      </c>
      <c r="T7" s="34">
        <v>1723639</v>
      </c>
      <c r="U7" s="23">
        <v>3416</v>
      </c>
      <c r="V7" s="24">
        <v>2345276</v>
      </c>
      <c r="W7" s="23">
        <v>1216</v>
      </c>
      <c r="X7" s="34">
        <v>235493</v>
      </c>
      <c r="Y7" s="31">
        <f t="shared" si="0"/>
        <v>70874</v>
      </c>
      <c r="Z7" s="24">
        <f t="shared" si="0"/>
        <v>14670129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161</v>
      </c>
      <c r="F8" s="14">
        <v>26398</v>
      </c>
      <c r="G8" s="15">
        <v>0</v>
      </c>
      <c r="H8" s="16">
        <v>0</v>
      </c>
      <c r="I8" s="13">
        <v>118</v>
      </c>
      <c r="J8" s="14">
        <v>73225</v>
      </c>
      <c r="K8" s="17">
        <v>0</v>
      </c>
      <c r="L8" s="18">
        <v>0</v>
      </c>
      <c r="M8" s="13">
        <v>6417</v>
      </c>
      <c r="N8" s="87">
        <v>670599</v>
      </c>
      <c r="O8" s="19">
        <v>0</v>
      </c>
      <c r="P8" s="18">
        <v>0</v>
      </c>
      <c r="Q8" s="13">
        <v>7131</v>
      </c>
      <c r="R8" s="14">
        <v>1598973</v>
      </c>
      <c r="S8" s="19">
        <v>31542</v>
      </c>
      <c r="T8" s="18">
        <v>3942398</v>
      </c>
      <c r="U8" s="13">
        <v>615</v>
      </c>
      <c r="V8" s="14">
        <v>53590</v>
      </c>
      <c r="W8" s="13">
        <v>4</v>
      </c>
      <c r="X8" s="18">
        <v>700</v>
      </c>
      <c r="Y8" s="13">
        <f t="shared" si="0"/>
        <v>45988</v>
      </c>
      <c r="Z8" s="14">
        <f t="shared" si="0"/>
        <v>6365883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165</v>
      </c>
      <c r="F9" s="24">
        <v>27064</v>
      </c>
      <c r="G9" s="25">
        <v>0</v>
      </c>
      <c r="H9" s="26">
        <v>0</v>
      </c>
      <c r="I9" s="27">
        <v>118</v>
      </c>
      <c r="J9" s="21">
        <v>65747</v>
      </c>
      <c r="K9" s="25">
        <v>1</v>
      </c>
      <c r="L9" s="26">
        <v>7</v>
      </c>
      <c r="M9" s="27">
        <v>5763</v>
      </c>
      <c r="N9" s="88">
        <v>817762</v>
      </c>
      <c r="O9" s="25">
        <v>0</v>
      </c>
      <c r="P9" s="26">
        <v>0</v>
      </c>
      <c r="Q9" s="27">
        <v>7164</v>
      </c>
      <c r="R9" s="21">
        <v>1663652</v>
      </c>
      <c r="S9" s="25">
        <v>30525</v>
      </c>
      <c r="T9" s="26">
        <v>3988095</v>
      </c>
      <c r="U9" s="27">
        <v>414</v>
      </c>
      <c r="V9" s="21">
        <v>36105</v>
      </c>
      <c r="W9" s="27">
        <v>75</v>
      </c>
      <c r="X9" s="26">
        <v>11131</v>
      </c>
      <c r="Y9" s="20">
        <f t="shared" si="0"/>
        <v>44225</v>
      </c>
      <c r="Z9" s="21">
        <f t="shared" si="0"/>
        <v>6609563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147</v>
      </c>
      <c r="F10" s="36">
        <v>23552</v>
      </c>
      <c r="G10" s="29">
        <v>0</v>
      </c>
      <c r="H10" s="30">
        <v>0</v>
      </c>
      <c r="I10" s="37">
        <v>123</v>
      </c>
      <c r="J10" s="38">
        <v>40770</v>
      </c>
      <c r="K10" s="89">
        <v>1</v>
      </c>
      <c r="L10" s="30">
        <v>13</v>
      </c>
      <c r="M10" s="35">
        <v>8339</v>
      </c>
      <c r="N10" s="36">
        <v>1443160</v>
      </c>
      <c r="O10" s="29">
        <v>0</v>
      </c>
      <c r="P10" s="30">
        <v>0</v>
      </c>
      <c r="Q10" s="35">
        <v>11865</v>
      </c>
      <c r="R10" s="36">
        <v>1265674</v>
      </c>
      <c r="S10" s="29">
        <v>6454</v>
      </c>
      <c r="T10" s="30">
        <v>722412</v>
      </c>
      <c r="U10" s="35">
        <v>1607</v>
      </c>
      <c r="V10" s="36">
        <v>111215</v>
      </c>
      <c r="W10" s="35">
        <v>1</v>
      </c>
      <c r="X10" s="30">
        <v>20</v>
      </c>
      <c r="Y10" s="37">
        <f t="shared" si="0"/>
        <v>28537</v>
      </c>
      <c r="Z10" s="36">
        <f t="shared" si="0"/>
        <v>3606816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44</v>
      </c>
      <c r="J11" s="14">
        <v>22703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2285</v>
      </c>
      <c r="R11" s="14">
        <v>627691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f>+W11+U11+S11+Q11+O11+M11+K11+I11+G11+E11</f>
        <v>2424</v>
      </c>
      <c r="Z11" s="14">
        <f t="shared" si="0"/>
        <v>741154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46</v>
      </c>
      <c r="J12" s="21">
        <v>23703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2278</v>
      </c>
      <c r="R12" s="21">
        <v>604478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f t="shared" ref="Y12:Y19" si="1">+W12+U12+S12+Q12+O12+M12+K12+I12+G12+E12</f>
        <v>2418</v>
      </c>
      <c r="Z12" s="21">
        <f t="shared" si="0"/>
        <v>718901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41</v>
      </c>
      <c r="J13" s="38">
        <v>38731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5860</v>
      </c>
      <c r="R13" s="36">
        <v>1658812</v>
      </c>
      <c r="S13" s="29">
        <v>0</v>
      </c>
      <c r="T13" s="30">
        <v>0</v>
      </c>
      <c r="U13" s="35">
        <v>33</v>
      </c>
      <c r="V13" s="36">
        <v>3546</v>
      </c>
      <c r="W13" s="35">
        <v>0</v>
      </c>
      <c r="X13" s="30">
        <v>0</v>
      </c>
      <c r="Y13" s="37">
        <f t="shared" si="1"/>
        <v>6148</v>
      </c>
      <c r="Z13" s="36">
        <f t="shared" si="0"/>
        <v>1915089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2054</v>
      </c>
      <c r="N14" s="87">
        <v>161720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2054</v>
      </c>
      <c r="Z14" s="14">
        <f t="shared" si="0"/>
        <v>161720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43080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810</v>
      </c>
      <c r="Z15" s="24">
        <f t="shared" si="0"/>
        <v>43080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8468</v>
      </c>
      <c r="N16" s="36">
        <v>892537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8468</v>
      </c>
      <c r="Z16" s="36">
        <f t="shared" si="0"/>
        <v>892537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87</v>
      </c>
      <c r="F17" s="14">
        <v>9692</v>
      </c>
      <c r="G17" s="19">
        <v>429</v>
      </c>
      <c r="H17" s="18">
        <v>110777</v>
      </c>
      <c r="I17" s="13">
        <v>1275</v>
      </c>
      <c r="J17" s="14">
        <v>145038</v>
      </c>
      <c r="K17" s="19">
        <v>39</v>
      </c>
      <c r="L17" s="18">
        <v>12925</v>
      </c>
      <c r="M17" s="13">
        <v>838</v>
      </c>
      <c r="N17" s="87">
        <v>236591</v>
      </c>
      <c r="O17" s="19">
        <v>4052</v>
      </c>
      <c r="P17" s="18">
        <v>1592925</v>
      </c>
      <c r="Q17" s="13">
        <v>3683</v>
      </c>
      <c r="R17" s="14">
        <v>943352</v>
      </c>
      <c r="S17" s="19">
        <v>197</v>
      </c>
      <c r="T17" s="18">
        <v>40437</v>
      </c>
      <c r="U17" s="13">
        <v>20</v>
      </c>
      <c r="V17" s="14">
        <v>4400</v>
      </c>
      <c r="W17" s="13">
        <v>7348</v>
      </c>
      <c r="X17" s="18">
        <v>1457037</v>
      </c>
      <c r="Y17" s="41">
        <f t="shared" si="1"/>
        <v>17968</v>
      </c>
      <c r="Z17" s="42">
        <f t="shared" si="0"/>
        <v>4553174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46</v>
      </c>
      <c r="F18" s="21">
        <v>11274</v>
      </c>
      <c r="G18" s="25">
        <v>439</v>
      </c>
      <c r="H18" s="26">
        <v>102396</v>
      </c>
      <c r="I18" s="27">
        <v>1266</v>
      </c>
      <c r="J18" s="21">
        <v>146378</v>
      </c>
      <c r="K18" s="25">
        <v>73</v>
      </c>
      <c r="L18" s="26">
        <v>54685</v>
      </c>
      <c r="M18" s="27">
        <v>608</v>
      </c>
      <c r="N18" s="21">
        <v>258768</v>
      </c>
      <c r="O18" s="25">
        <v>3972</v>
      </c>
      <c r="P18" s="26">
        <v>1559990</v>
      </c>
      <c r="Q18" s="27">
        <v>4205</v>
      </c>
      <c r="R18" s="21">
        <v>1049086</v>
      </c>
      <c r="S18" s="25">
        <v>209</v>
      </c>
      <c r="T18" s="26">
        <v>51100</v>
      </c>
      <c r="U18" s="27">
        <v>13</v>
      </c>
      <c r="V18" s="21">
        <v>2860</v>
      </c>
      <c r="W18" s="27">
        <v>7525</v>
      </c>
      <c r="X18" s="26">
        <v>1490404</v>
      </c>
      <c r="Y18" s="23">
        <f t="shared" si="1"/>
        <v>18356</v>
      </c>
      <c r="Z18" s="24">
        <f t="shared" si="0"/>
        <v>4726941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295</v>
      </c>
      <c r="F19" s="24">
        <v>55707</v>
      </c>
      <c r="G19" s="33">
        <v>521</v>
      </c>
      <c r="H19" s="34">
        <v>133755</v>
      </c>
      <c r="I19" s="23">
        <v>301</v>
      </c>
      <c r="J19" s="24">
        <v>117776</v>
      </c>
      <c r="K19" s="90">
        <v>247</v>
      </c>
      <c r="L19" s="34">
        <v>184530</v>
      </c>
      <c r="M19" s="23">
        <v>1831</v>
      </c>
      <c r="N19" s="24">
        <v>587075</v>
      </c>
      <c r="O19" s="33">
        <v>1985</v>
      </c>
      <c r="P19" s="34">
        <v>766943</v>
      </c>
      <c r="Q19" s="23">
        <v>6373</v>
      </c>
      <c r="R19" s="24">
        <v>1995693</v>
      </c>
      <c r="S19" s="33">
        <v>112</v>
      </c>
      <c r="T19" s="34">
        <v>31512</v>
      </c>
      <c r="U19" s="23">
        <v>72</v>
      </c>
      <c r="V19" s="24">
        <v>15840</v>
      </c>
      <c r="W19" s="23">
        <v>8173</v>
      </c>
      <c r="X19" s="34">
        <v>1881969</v>
      </c>
      <c r="Y19" s="35">
        <f t="shared" si="1"/>
        <v>19910</v>
      </c>
      <c r="Z19" s="36">
        <f t="shared" si="0"/>
        <v>5770800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1095</v>
      </c>
      <c r="F20" s="14">
        <f t="shared" ref="E20:Z22" si="2">+F17+F14+F11+F8+F5</f>
        <v>85953</v>
      </c>
      <c r="G20" s="19">
        <f t="shared" si="2"/>
        <v>558</v>
      </c>
      <c r="H20" s="18">
        <f t="shared" si="2"/>
        <v>195977</v>
      </c>
      <c r="I20" s="13">
        <f t="shared" si="2"/>
        <v>3291</v>
      </c>
      <c r="J20" s="14">
        <f t="shared" si="2"/>
        <v>6489789</v>
      </c>
      <c r="K20" s="19">
        <f t="shared" si="2"/>
        <v>1192</v>
      </c>
      <c r="L20" s="18">
        <f t="shared" si="2"/>
        <v>2280063</v>
      </c>
      <c r="M20" s="13">
        <f t="shared" si="2"/>
        <v>9724</v>
      </c>
      <c r="N20" s="14">
        <f t="shared" si="2"/>
        <v>1457753</v>
      </c>
      <c r="O20" s="19">
        <f t="shared" si="2"/>
        <v>4704</v>
      </c>
      <c r="P20" s="18">
        <f t="shared" si="2"/>
        <v>1630911</v>
      </c>
      <c r="Q20" s="13">
        <f t="shared" si="2"/>
        <v>27417</v>
      </c>
      <c r="R20" s="14">
        <f t="shared" si="2"/>
        <v>5475124</v>
      </c>
      <c r="S20" s="19">
        <f t="shared" si="2"/>
        <v>47809</v>
      </c>
      <c r="T20" s="18">
        <f t="shared" si="2"/>
        <v>10844067</v>
      </c>
      <c r="U20" s="13">
        <f t="shared" si="2"/>
        <v>2718</v>
      </c>
      <c r="V20" s="14">
        <f t="shared" si="2"/>
        <v>677163</v>
      </c>
      <c r="W20" s="13">
        <f t="shared" si="2"/>
        <v>7695</v>
      </c>
      <c r="X20" s="18">
        <f t="shared" si="2"/>
        <v>1529566</v>
      </c>
      <c r="Y20" s="31">
        <f t="shared" si="2"/>
        <v>106203</v>
      </c>
      <c r="Z20" s="32">
        <f t="shared" si="2"/>
        <v>30666366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1250</v>
      </c>
      <c r="F21" s="21">
        <f t="shared" si="2"/>
        <v>124091</v>
      </c>
      <c r="G21" s="25">
        <f t="shared" si="2"/>
        <v>568</v>
      </c>
      <c r="H21" s="26">
        <f t="shared" si="2"/>
        <v>187596</v>
      </c>
      <c r="I21" s="27">
        <f t="shared" si="2"/>
        <v>3131</v>
      </c>
      <c r="J21" s="21">
        <f t="shared" si="2"/>
        <v>6530300</v>
      </c>
      <c r="K21" s="25">
        <f t="shared" si="2"/>
        <v>1014</v>
      </c>
      <c r="L21" s="26">
        <f t="shared" si="2"/>
        <v>1889228</v>
      </c>
      <c r="M21" s="27">
        <f t="shared" si="2"/>
        <v>7617</v>
      </c>
      <c r="N21" s="21">
        <f t="shared" si="2"/>
        <v>1517529</v>
      </c>
      <c r="O21" s="25">
        <f t="shared" si="2"/>
        <v>4629</v>
      </c>
      <c r="P21" s="26">
        <f t="shared" si="2"/>
        <v>1599077</v>
      </c>
      <c r="Q21" s="27">
        <f t="shared" si="2"/>
        <v>28554</v>
      </c>
      <c r="R21" s="21">
        <f t="shared" si="2"/>
        <v>5619583</v>
      </c>
      <c r="S21" s="25">
        <f t="shared" si="2"/>
        <v>46896</v>
      </c>
      <c r="T21" s="26">
        <f t="shared" si="2"/>
        <v>11146204</v>
      </c>
      <c r="U21" s="27">
        <f t="shared" si="2"/>
        <v>2769</v>
      </c>
      <c r="V21" s="21">
        <f t="shared" si="2"/>
        <v>647991</v>
      </c>
      <c r="W21" s="27">
        <f t="shared" si="2"/>
        <v>7956</v>
      </c>
      <c r="X21" s="26">
        <f t="shared" si="2"/>
        <v>1588072</v>
      </c>
      <c r="Y21" s="23">
        <f t="shared" si="2"/>
        <v>104384</v>
      </c>
      <c r="Z21" s="24">
        <f t="shared" si="2"/>
        <v>30849671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2376</v>
      </c>
      <c r="F22" s="24">
        <f t="shared" si="2"/>
        <v>357999</v>
      </c>
      <c r="G22" s="33">
        <f t="shared" si="2"/>
        <v>872</v>
      </c>
      <c r="H22" s="34">
        <f t="shared" si="2"/>
        <v>403993</v>
      </c>
      <c r="I22" s="23">
        <f t="shared" si="2"/>
        <v>2371</v>
      </c>
      <c r="J22" s="24">
        <f t="shared" si="2"/>
        <v>2190612</v>
      </c>
      <c r="K22" s="33">
        <f t="shared" si="2"/>
        <v>1696</v>
      </c>
      <c r="L22" s="34">
        <f t="shared" si="2"/>
        <v>2790297</v>
      </c>
      <c r="M22" s="23">
        <f t="shared" si="2"/>
        <v>19515</v>
      </c>
      <c r="N22" s="24">
        <f t="shared" si="2"/>
        <v>3174208</v>
      </c>
      <c r="O22" s="33">
        <f t="shared" si="2"/>
        <v>4407</v>
      </c>
      <c r="P22" s="34">
        <f t="shared" si="2"/>
        <v>1200216</v>
      </c>
      <c r="Q22" s="23">
        <f t="shared" si="2"/>
        <v>57206</v>
      </c>
      <c r="R22" s="24">
        <f t="shared" si="2"/>
        <v>9667124</v>
      </c>
      <c r="S22" s="33">
        <f t="shared" si="2"/>
        <v>30976</v>
      </c>
      <c r="T22" s="34">
        <f t="shared" si="2"/>
        <v>2477563</v>
      </c>
      <c r="U22" s="23">
        <f t="shared" si="2"/>
        <v>5128</v>
      </c>
      <c r="V22" s="24">
        <f t="shared" si="2"/>
        <v>2475877</v>
      </c>
      <c r="W22" s="23">
        <f t="shared" si="2"/>
        <v>9390</v>
      </c>
      <c r="X22" s="34">
        <f t="shared" si="2"/>
        <v>2117482</v>
      </c>
      <c r="Y22" s="23">
        <f t="shared" si="2"/>
        <v>133937</v>
      </c>
      <c r="Z22" s="24">
        <f t="shared" si="2"/>
        <v>26855371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47.788873038516407</v>
      </c>
      <c r="F23" s="130"/>
      <c r="G23" s="129">
        <f>(G20+G21)/(G22+G41)*100</f>
        <v>64.196123147092365</v>
      </c>
      <c r="H23" s="130"/>
      <c r="I23" s="129">
        <f>(I20+I21)/(I22+I41)*100</f>
        <v>140.15713662156264</v>
      </c>
      <c r="J23" s="130"/>
      <c r="K23" s="129">
        <f>(K20+K21)/(K22+K41)*100</f>
        <v>68.637212196639695</v>
      </c>
      <c r="L23" s="130"/>
      <c r="M23" s="129">
        <f>(M20+M21)/(M22+M41)*100</f>
        <v>46.965178980096475</v>
      </c>
      <c r="N23" s="130"/>
      <c r="O23" s="129">
        <f>(O20+O21)/(O22+O41)*100</f>
        <v>106.77268047134194</v>
      </c>
      <c r="P23" s="130"/>
      <c r="Q23" s="129">
        <f>(Q20+Q21)/(Q22+Q41)*100</f>
        <v>48.439190300218954</v>
      </c>
      <c r="R23" s="130"/>
      <c r="S23" s="129">
        <f>(S20+S21)/(S22+S41)*100</f>
        <v>155.15490096495682</v>
      </c>
      <c r="T23" s="130"/>
      <c r="U23" s="129">
        <f>(U20+U21)/(U22+U41)*100</f>
        <v>53.235665081983122</v>
      </c>
      <c r="V23" s="130"/>
      <c r="W23" s="129">
        <f>(W20+W21)/(W22+W41)*100</f>
        <v>82.196313218843557</v>
      </c>
      <c r="X23" s="130"/>
      <c r="Y23" s="129">
        <f>(Y20+Y21)/(Y22+Y41)*100</f>
        <v>79.151054416514356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150672.97979797979</v>
      </c>
      <c r="F24" s="132"/>
      <c r="G24" s="125">
        <f>H22/G22*1000</f>
        <v>463294.72477064218</v>
      </c>
      <c r="H24" s="126"/>
      <c r="I24" s="127">
        <f>J22/I22*1000</f>
        <v>923919.0215099114</v>
      </c>
      <c r="J24" s="128"/>
      <c r="K24" s="125">
        <f>L22/K22*1000</f>
        <v>1645222.2877358489</v>
      </c>
      <c r="L24" s="126"/>
      <c r="M24" s="127">
        <f>N22/M22*1000</f>
        <v>162654.77837560853</v>
      </c>
      <c r="N24" s="128"/>
      <c r="O24" s="125">
        <f>P22/O22*1000</f>
        <v>272343.09053778084</v>
      </c>
      <c r="P24" s="126"/>
      <c r="Q24" s="127">
        <f>R22/Q22*1000</f>
        <v>168987.9383281474</v>
      </c>
      <c r="R24" s="128"/>
      <c r="S24" s="125">
        <f>T22/S22*1000</f>
        <v>79983.309659090912</v>
      </c>
      <c r="T24" s="126"/>
      <c r="U24" s="127">
        <f>V22/U22*1000</f>
        <v>482815.32761310448</v>
      </c>
      <c r="V24" s="128"/>
      <c r="W24" s="125">
        <f>X22/W22*1000</f>
        <v>225503.94036208733</v>
      </c>
      <c r="X24" s="126"/>
      <c r="Y24" s="127">
        <f>Z22/Y22*1000</f>
        <v>200507.48486228599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1.7739683582579868</v>
      </c>
      <c r="F25" s="49"/>
      <c r="G25" s="50">
        <f>G22/Y22*100</f>
        <v>0.65105236043811643</v>
      </c>
      <c r="H25" s="51"/>
      <c r="I25" s="48">
        <f>I22/Y22*100</f>
        <v>1.7702352598609794</v>
      </c>
      <c r="J25" s="49"/>
      <c r="K25" s="50">
        <f>K22/Y22*100</f>
        <v>1.2662669762649605</v>
      </c>
      <c r="L25" s="51"/>
      <c r="M25" s="48">
        <f>M22/Y22*100</f>
        <v>14.57028304352046</v>
      </c>
      <c r="N25" s="49"/>
      <c r="O25" s="50">
        <f>O22/Y22*100</f>
        <v>3.290352927122453</v>
      </c>
      <c r="P25" s="51"/>
      <c r="Q25" s="48">
        <f>Q22/Y22*100</f>
        <v>42.711125379842763</v>
      </c>
      <c r="R25" s="49"/>
      <c r="S25" s="50">
        <f>S22/Y22*100</f>
        <v>23.127291189141165</v>
      </c>
      <c r="T25" s="51"/>
      <c r="U25" s="48">
        <f>U22/Y22*100</f>
        <v>3.8286657159709412</v>
      </c>
      <c r="V25" s="49"/>
      <c r="W25" s="50">
        <f>W22/Y22*100</f>
        <v>7.0107587895801755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1366</v>
      </c>
      <c r="F27" s="14">
        <v>161547</v>
      </c>
      <c r="G27" s="19">
        <v>512</v>
      </c>
      <c r="H27" s="18">
        <v>215294</v>
      </c>
      <c r="I27" s="13">
        <v>2006</v>
      </c>
      <c r="J27" s="14">
        <v>942281</v>
      </c>
      <c r="K27" s="19">
        <v>203</v>
      </c>
      <c r="L27" s="18">
        <v>111742</v>
      </c>
      <c r="M27" s="13">
        <v>7257</v>
      </c>
      <c r="N27" s="14">
        <v>1213858</v>
      </c>
      <c r="O27" s="19">
        <v>4259</v>
      </c>
      <c r="P27" s="18">
        <v>1475069</v>
      </c>
      <c r="Q27" s="13">
        <v>19224</v>
      </c>
      <c r="R27" s="14">
        <v>3738564</v>
      </c>
      <c r="S27" s="19">
        <v>37070</v>
      </c>
      <c r="T27" s="18">
        <v>9418522</v>
      </c>
      <c r="U27" s="13">
        <v>3278</v>
      </c>
      <c r="V27" s="14">
        <v>574692</v>
      </c>
      <c r="W27" s="19">
        <v>7085</v>
      </c>
      <c r="X27" s="18">
        <v>1391693</v>
      </c>
      <c r="Y27" s="55">
        <f>+W27+U27+S27+Q27+O27+M27+K27+I27+G27+E27</f>
        <v>82260</v>
      </c>
      <c r="Z27" s="56">
        <f t="shared" ref="Z27:Z29" si="3">+X27+V27+T27+R27+P27+N27+L27+J27+H27+F27</f>
        <v>19243262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1188</v>
      </c>
      <c r="F28" s="21">
        <v>89884</v>
      </c>
      <c r="G28" s="25">
        <v>573</v>
      </c>
      <c r="H28" s="26">
        <v>236218</v>
      </c>
      <c r="I28" s="27">
        <v>2037</v>
      </c>
      <c r="J28" s="21">
        <v>926353</v>
      </c>
      <c r="K28" s="25">
        <v>141</v>
      </c>
      <c r="L28" s="26">
        <v>70315</v>
      </c>
      <c r="M28" s="27">
        <v>5410</v>
      </c>
      <c r="N28" s="21">
        <v>1203015</v>
      </c>
      <c r="O28" s="25">
        <v>4357</v>
      </c>
      <c r="P28" s="26">
        <v>1499105</v>
      </c>
      <c r="Q28" s="27">
        <v>20120</v>
      </c>
      <c r="R28" s="21">
        <v>4030994</v>
      </c>
      <c r="S28" s="25">
        <v>38018</v>
      </c>
      <c r="T28" s="26">
        <v>9647949</v>
      </c>
      <c r="U28" s="27">
        <v>3218</v>
      </c>
      <c r="V28" s="21">
        <v>862328</v>
      </c>
      <c r="W28" s="25">
        <v>7201</v>
      </c>
      <c r="X28" s="26">
        <v>1407243</v>
      </c>
      <c r="Y28" s="58">
        <f t="shared" ref="Y28:Y29" si="4">+W28+U28+S28+Q28+O28+M28+K28+I28+G28+E28</f>
        <v>82263</v>
      </c>
      <c r="Z28" s="59">
        <f t="shared" si="3"/>
        <v>19973404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2317</v>
      </c>
      <c r="F29" s="21">
        <v>357827</v>
      </c>
      <c r="G29" s="25">
        <v>1232</v>
      </c>
      <c r="H29" s="26">
        <v>512628</v>
      </c>
      <c r="I29" s="27">
        <v>2216</v>
      </c>
      <c r="J29" s="21">
        <v>2462627</v>
      </c>
      <c r="K29" s="25">
        <v>472</v>
      </c>
      <c r="L29" s="26">
        <v>171869</v>
      </c>
      <c r="M29" s="27">
        <v>15279</v>
      </c>
      <c r="N29" s="21">
        <v>2501582</v>
      </c>
      <c r="O29" s="25">
        <v>3977</v>
      </c>
      <c r="P29" s="26">
        <v>1180332</v>
      </c>
      <c r="Q29" s="27">
        <v>62150</v>
      </c>
      <c r="R29" s="21">
        <v>11517409</v>
      </c>
      <c r="S29" s="25">
        <v>25547</v>
      </c>
      <c r="T29" s="26">
        <v>2187356</v>
      </c>
      <c r="U29" s="27">
        <v>8007</v>
      </c>
      <c r="V29" s="21">
        <v>2442561</v>
      </c>
      <c r="W29" s="25">
        <v>13301</v>
      </c>
      <c r="X29" s="26">
        <v>1798681</v>
      </c>
      <c r="Y29" s="58">
        <f t="shared" si="4"/>
        <v>134498</v>
      </c>
      <c r="Z29" s="59">
        <f t="shared" si="3"/>
        <v>25132872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57.3</v>
      </c>
      <c r="F30" s="121"/>
      <c r="G30" s="120">
        <v>43</v>
      </c>
      <c r="H30" s="121"/>
      <c r="I30" s="120">
        <v>90.6</v>
      </c>
      <c r="J30" s="121"/>
      <c r="K30" s="120">
        <v>39</v>
      </c>
      <c r="L30" s="121"/>
      <c r="M30" s="120">
        <v>44.1</v>
      </c>
      <c r="N30" s="121"/>
      <c r="O30" s="120">
        <v>107</v>
      </c>
      <c r="P30" s="121"/>
      <c r="Q30" s="120">
        <v>31.4</v>
      </c>
      <c r="R30" s="121"/>
      <c r="S30" s="120">
        <v>144.30000000000001</v>
      </c>
      <c r="T30" s="121"/>
      <c r="U30" s="120">
        <v>40.700000000000003</v>
      </c>
      <c r="V30" s="121"/>
      <c r="W30" s="120">
        <v>53.5</v>
      </c>
      <c r="X30" s="121"/>
      <c r="Y30" s="120">
        <v>61.2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102">
        <f>E20-E27</f>
        <v>-271</v>
      </c>
      <c r="F31" s="103">
        <f t="shared" ref="F31:Z33" si="5">F20-F27</f>
        <v>-75594</v>
      </c>
      <c r="G31" s="104">
        <f t="shared" si="5"/>
        <v>46</v>
      </c>
      <c r="H31" s="105">
        <f t="shared" si="5"/>
        <v>-19317</v>
      </c>
      <c r="I31" s="102">
        <f t="shared" si="5"/>
        <v>1285</v>
      </c>
      <c r="J31" s="103">
        <f t="shared" si="5"/>
        <v>5547508</v>
      </c>
      <c r="K31" s="104">
        <f t="shared" si="5"/>
        <v>989</v>
      </c>
      <c r="L31" s="105">
        <f t="shared" si="5"/>
        <v>2168321</v>
      </c>
      <c r="M31" s="102">
        <f t="shared" si="5"/>
        <v>2467</v>
      </c>
      <c r="N31" s="103">
        <f t="shared" si="5"/>
        <v>243895</v>
      </c>
      <c r="O31" s="104">
        <f t="shared" si="5"/>
        <v>445</v>
      </c>
      <c r="P31" s="105">
        <f t="shared" si="5"/>
        <v>155842</v>
      </c>
      <c r="Q31" s="102">
        <f t="shared" si="5"/>
        <v>8193</v>
      </c>
      <c r="R31" s="103">
        <f t="shared" si="5"/>
        <v>1736560</v>
      </c>
      <c r="S31" s="104">
        <f t="shared" si="5"/>
        <v>10739</v>
      </c>
      <c r="T31" s="105">
        <f t="shared" si="5"/>
        <v>1425545</v>
      </c>
      <c r="U31" s="102">
        <f t="shared" si="5"/>
        <v>-560</v>
      </c>
      <c r="V31" s="103">
        <f t="shared" si="5"/>
        <v>102471</v>
      </c>
      <c r="W31" s="104">
        <f t="shared" si="5"/>
        <v>610</v>
      </c>
      <c r="X31" s="105">
        <f t="shared" si="5"/>
        <v>137873</v>
      </c>
      <c r="Y31" s="102">
        <f t="shared" si="5"/>
        <v>23943</v>
      </c>
      <c r="Z31" s="103">
        <f t="shared" si="5"/>
        <v>11423104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106">
        <f t="shared" ref="E32:T33" si="6">E21-E28</f>
        <v>62</v>
      </c>
      <c r="F32" s="107">
        <f t="shared" si="6"/>
        <v>34207</v>
      </c>
      <c r="G32" s="108">
        <f t="shared" si="6"/>
        <v>-5</v>
      </c>
      <c r="H32" s="109">
        <f t="shared" si="6"/>
        <v>-48622</v>
      </c>
      <c r="I32" s="106">
        <f t="shared" si="6"/>
        <v>1094</v>
      </c>
      <c r="J32" s="107">
        <f t="shared" si="6"/>
        <v>5603947</v>
      </c>
      <c r="K32" s="108">
        <f t="shared" si="6"/>
        <v>873</v>
      </c>
      <c r="L32" s="109">
        <f t="shared" si="6"/>
        <v>1818913</v>
      </c>
      <c r="M32" s="106">
        <f t="shared" si="6"/>
        <v>2207</v>
      </c>
      <c r="N32" s="107">
        <f t="shared" si="6"/>
        <v>314514</v>
      </c>
      <c r="O32" s="108">
        <f t="shared" si="6"/>
        <v>272</v>
      </c>
      <c r="P32" s="109">
        <f t="shared" si="6"/>
        <v>99972</v>
      </c>
      <c r="Q32" s="106">
        <f t="shared" si="6"/>
        <v>8434</v>
      </c>
      <c r="R32" s="107">
        <f t="shared" si="6"/>
        <v>1588589</v>
      </c>
      <c r="S32" s="108">
        <f t="shared" si="6"/>
        <v>8878</v>
      </c>
      <c r="T32" s="109">
        <f t="shared" si="6"/>
        <v>1498255</v>
      </c>
      <c r="U32" s="106">
        <f t="shared" si="5"/>
        <v>-449</v>
      </c>
      <c r="V32" s="107">
        <f t="shared" si="5"/>
        <v>-214337</v>
      </c>
      <c r="W32" s="108">
        <f t="shared" si="5"/>
        <v>755</v>
      </c>
      <c r="X32" s="109">
        <f t="shared" si="5"/>
        <v>180829</v>
      </c>
      <c r="Y32" s="106">
        <f t="shared" si="5"/>
        <v>22121</v>
      </c>
      <c r="Z32" s="107">
        <f t="shared" si="5"/>
        <v>10876267</v>
      </c>
    </row>
    <row r="33" spans="1:38" ht="18.95" customHeight="1" x14ac:dyDescent="0.15">
      <c r="A33" s="22"/>
      <c r="B33" s="123"/>
      <c r="C33" s="7"/>
      <c r="D33" s="95" t="s">
        <v>24</v>
      </c>
      <c r="E33" s="106">
        <f t="shared" si="6"/>
        <v>59</v>
      </c>
      <c r="F33" s="107">
        <f t="shared" si="5"/>
        <v>172</v>
      </c>
      <c r="G33" s="108">
        <f t="shared" si="5"/>
        <v>-360</v>
      </c>
      <c r="H33" s="109">
        <f t="shared" si="5"/>
        <v>-108635</v>
      </c>
      <c r="I33" s="106">
        <f t="shared" si="5"/>
        <v>155</v>
      </c>
      <c r="J33" s="107">
        <f t="shared" si="5"/>
        <v>-272015</v>
      </c>
      <c r="K33" s="108">
        <f t="shared" si="5"/>
        <v>1224</v>
      </c>
      <c r="L33" s="109">
        <f t="shared" si="5"/>
        <v>2618428</v>
      </c>
      <c r="M33" s="106">
        <f t="shared" si="5"/>
        <v>4236</v>
      </c>
      <c r="N33" s="107">
        <f t="shared" si="5"/>
        <v>672626</v>
      </c>
      <c r="O33" s="108">
        <f t="shared" si="5"/>
        <v>430</v>
      </c>
      <c r="P33" s="109">
        <f t="shared" si="5"/>
        <v>19884</v>
      </c>
      <c r="Q33" s="106">
        <f t="shared" si="5"/>
        <v>-4944</v>
      </c>
      <c r="R33" s="107">
        <f t="shared" si="5"/>
        <v>-1850285</v>
      </c>
      <c r="S33" s="108">
        <f t="shared" si="5"/>
        <v>5429</v>
      </c>
      <c r="T33" s="109">
        <f t="shared" si="5"/>
        <v>290207</v>
      </c>
      <c r="U33" s="106">
        <f t="shared" si="5"/>
        <v>-2879</v>
      </c>
      <c r="V33" s="107">
        <f t="shared" si="5"/>
        <v>33316</v>
      </c>
      <c r="W33" s="108">
        <f t="shared" si="5"/>
        <v>-3911</v>
      </c>
      <c r="X33" s="109">
        <f t="shared" si="5"/>
        <v>318801</v>
      </c>
      <c r="Y33" s="106">
        <f t="shared" si="5"/>
        <v>-561</v>
      </c>
      <c r="Z33" s="107">
        <f t="shared" si="5"/>
        <v>1722499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f>+E23-E30</f>
        <v>-9.5111269614835905</v>
      </c>
      <c r="F34" s="113"/>
      <c r="G34" s="118">
        <f t="shared" ref="G34" si="7">+G23-G30</f>
        <v>21.196123147092365</v>
      </c>
      <c r="H34" s="119"/>
      <c r="I34" s="114">
        <f t="shared" ref="I34" si="8">+I23-I30</f>
        <v>49.557136621562648</v>
      </c>
      <c r="J34" s="113"/>
      <c r="K34" s="118">
        <f t="shared" ref="K34" si="9">+K23-K30</f>
        <v>29.637212196639695</v>
      </c>
      <c r="L34" s="119"/>
      <c r="M34" s="114">
        <f t="shared" ref="M34" si="10">+M23-M30</f>
        <v>2.8651789800964735</v>
      </c>
      <c r="N34" s="113"/>
      <c r="O34" s="118">
        <f t="shared" ref="O34" si="11">+O23-O30</f>
        <v>-0.22731952865805738</v>
      </c>
      <c r="P34" s="119"/>
      <c r="Q34" s="114">
        <f t="shared" ref="Q34" si="12">+Q23-Q30</f>
        <v>17.039190300218955</v>
      </c>
      <c r="R34" s="113"/>
      <c r="S34" s="118">
        <f t="shared" ref="S34" si="13">+S23-S30</f>
        <v>10.854900964956812</v>
      </c>
      <c r="T34" s="119"/>
      <c r="U34" s="114">
        <f t="shared" ref="U34" si="14">+U23-U30</f>
        <v>12.535665081983119</v>
      </c>
      <c r="V34" s="113"/>
      <c r="W34" s="118">
        <f t="shared" ref="W34" si="15">+W23-W30</f>
        <v>28.696313218843557</v>
      </c>
      <c r="X34" s="119"/>
      <c r="Y34" s="114">
        <f t="shared" ref="Y34" si="16">+Y23-Y30</f>
        <v>17.951054416514353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17">E20/E27*100</f>
        <v>80.161054172767194</v>
      </c>
      <c r="F35" s="72">
        <f t="shared" si="17"/>
        <v>53.20618767293729</v>
      </c>
      <c r="G35" s="73">
        <f t="shared" si="17"/>
        <v>108.984375</v>
      </c>
      <c r="H35" s="74">
        <f t="shared" si="17"/>
        <v>91.027618047878718</v>
      </c>
      <c r="I35" s="71">
        <f t="shared" si="17"/>
        <v>164.05782652043868</v>
      </c>
      <c r="J35" s="72">
        <f t="shared" si="17"/>
        <v>688.73181142355634</v>
      </c>
      <c r="K35" s="73">
        <f t="shared" si="17"/>
        <v>587.192118226601</v>
      </c>
      <c r="L35" s="74">
        <f t="shared" si="17"/>
        <v>2040.4709061946271</v>
      </c>
      <c r="M35" s="71">
        <f t="shared" si="17"/>
        <v>133.99476367645033</v>
      </c>
      <c r="N35" s="72">
        <f t="shared" si="17"/>
        <v>120.09254789275188</v>
      </c>
      <c r="O35" s="73">
        <f t="shared" si="17"/>
        <v>110.44846208030054</v>
      </c>
      <c r="P35" s="74">
        <f t="shared" si="17"/>
        <v>110.56506509187028</v>
      </c>
      <c r="Q35" s="71">
        <f t="shared" si="17"/>
        <v>142.61860174781523</v>
      </c>
      <c r="R35" s="72">
        <f t="shared" si="17"/>
        <v>146.44992034374695</v>
      </c>
      <c r="S35" s="73">
        <f t="shared" si="17"/>
        <v>128.96951712975454</v>
      </c>
      <c r="T35" s="74">
        <f t="shared" si="17"/>
        <v>115.1355488684955</v>
      </c>
      <c r="U35" s="71">
        <f t="shared" si="17"/>
        <v>82.916412446613791</v>
      </c>
      <c r="V35" s="72">
        <f t="shared" si="17"/>
        <v>117.83059447495354</v>
      </c>
      <c r="W35" s="73">
        <f t="shared" si="17"/>
        <v>108.60973888496824</v>
      </c>
      <c r="X35" s="74">
        <f t="shared" si="17"/>
        <v>109.90685445712525</v>
      </c>
      <c r="Y35" s="71">
        <f t="shared" si="17"/>
        <v>129.10649161196207</v>
      </c>
      <c r="Z35" s="72">
        <f t="shared" si="17"/>
        <v>159.36157809419214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17"/>
        <v>105.21885521885521</v>
      </c>
      <c r="F36" s="76">
        <f t="shared" si="17"/>
        <v>138.05682880156647</v>
      </c>
      <c r="G36" s="77">
        <f t="shared" si="17"/>
        <v>99.127399650959859</v>
      </c>
      <c r="H36" s="78">
        <f t="shared" si="17"/>
        <v>79.416471225732167</v>
      </c>
      <c r="I36" s="75">
        <f t="shared" si="17"/>
        <v>153.70643102601866</v>
      </c>
      <c r="J36" s="76">
        <f t="shared" si="17"/>
        <v>704.94725013034986</v>
      </c>
      <c r="K36" s="77">
        <f t="shared" si="17"/>
        <v>719.14893617021278</v>
      </c>
      <c r="L36" s="78">
        <f t="shared" si="17"/>
        <v>2686.8065135461852</v>
      </c>
      <c r="M36" s="75">
        <f t="shared" si="17"/>
        <v>140.79482439926062</v>
      </c>
      <c r="N36" s="76">
        <f t="shared" si="17"/>
        <v>126.14381366815874</v>
      </c>
      <c r="O36" s="77">
        <f t="shared" si="17"/>
        <v>106.24282763369291</v>
      </c>
      <c r="P36" s="78">
        <f t="shared" si="17"/>
        <v>106.66877903815943</v>
      </c>
      <c r="Q36" s="75">
        <f t="shared" si="17"/>
        <v>141.91848906560637</v>
      </c>
      <c r="R36" s="76">
        <f t="shared" si="17"/>
        <v>139.40936156193732</v>
      </c>
      <c r="S36" s="77">
        <f t="shared" si="17"/>
        <v>123.35209637540112</v>
      </c>
      <c r="T36" s="78">
        <f t="shared" si="17"/>
        <v>115.52925912025447</v>
      </c>
      <c r="U36" s="75">
        <f t="shared" si="17"/>
        <v>86.04723430702299</v>
      </c>
      <c r="V36" s="76">
        <f t="shared" si="17"/>
        <v>75.144376617713903</v>
      </c>
      <c r="W36" s="77">
        <f t="shared" si="17"/>
        <v>110.4846549090404</v>
      </c>
      <c r="X36" s="78">
        <f t="shared" si="17"/>
        <v>112.84987738436077</v>
      </c>
      <c r="Y36" s="75">
        <f t="shared" si="17"/>
        <v>126.89058264347277</v>
      </c>
      <c r="Z36" s="76">
        <f t="shared" si="17"/>
        <v>154.45374759354991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17"/>
        <v>102.54639620198533</v>
      </c>
      <c r="F37" s="80">
        <f t="shared" si="17"/>
        <v>100.04806792109035</v>
      </c>
      <c r="G37" s="81">
        <f t="shared" si="17"/>
        <v>70.779220779220779</v>
      </c>
      <c r="H37" s="82">
        <f t="shared" si="17"/>
        <v>78.808219605639962</v>
      </c>
      <c r="I37" s="79">
        <f t="shared" si="17"/>
        <v>106.99458483754513</v>
      </c>
      <c r="J37" s="80">
        <f t="shared" si="17"/>
        <v>88.954275251591085</v>
      </c>
      <c r="K37" s="81">
        <f t="shared" si="17"/>
        <v>359.32203389830511</v>
      </c>
      <c r="L37" s="82">
        <f t="shared" si="17"/>
        <v>1623.502202258697</v>
      </c>
      <c r="M37" s="79">
        <f t="shared" si="17"/>
        <v>127.7243275083448</v>
      </c>
      <c r="N37" s="80">
        <f t="shared" si="17"/>
        <v>126.88802525761697</v>
      </c>
      <c r="O37" s="81">
        <f t="shared" si="17"/>
        <v>110.81216997736986</v>
      </c>
      <c r="P37" s="82">
        <f t="shared" si="17"/>
        <v>101.68461077052898</v>
      </c>
      <c r="Q37" s="79">
        <f t="shared" si="17"/>
        <v>92.045052292839898</v>
      </c>
      <c r="R37" s="80">
        <f t="shared" si="17"/>
        <v>83.934885007556829</v>
      </c>
      <c r="S37" s="81">
        <f t="shared" si="17"/>
        <v>121.25102751790817</v>
      </c>
      <c r="T37" s="82">
        <f t="shared" si="17"/>
        <v>113.26747909348089</v>
      </c>
      <c r="U37" s="79">
        <f t="shared" si="17"/>
        <v>64.043961533658049</v>
      </c>
      <c r="V37" s="80">
        <f t="shared" si="17"/>
        <v>101.36397821794421</v>
      </c>
      <c r="W37" s="81">
        <f t="shared" si="17"/>
        <v>70.596195774753781</v>
      </c>
      <c r="X37" s="82">
        <f t="shared" si="17"/>
        <v>117.72415453323852</v>
      </c>
      <c r="Y37" s="79">
        <f t="shared" si="17"/>
        <v>99.582893425924539</v>
      </c>
      <c r="Z37" s="80">
        <f t="shared" si="17"/>
        <v>106.85357009736094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+'(令和3年7月) '!E20</f>
        <v>1048</v>
      </c>
      <c r="F39" s="14">
        <f>+'(令和3年7月) '!F20</f>
        <v>62965</v>
      </c>
      <c r="G39" s="13">
        <f>+'(令和3年7月) '!G20</f>
        <v>558</v>
      </c>
      <c r="H39" s="14">
        <f>+'(令和3年7月) '!H20</f>
        <v>195977</v>
      </c>
      <c r="I39" s="13">
        <f>+'(令和3年7月) '!I20</f>
        <v>2372</v>
      </c>
      <c r="J39" s="14">
        <f>+'(令和3年7月) '!J20</f>
        <v>1092548</v>
      </c>
      <c r="K39" s="13">
        <f>+'(令和3年7月) '!K20</f>
        <v>1056</v>
      </c>
      <c r="L39" s="14">
        <f>+'(令和3年7月) '!L20</f>
        <v>1832925</v>
      </c>
      <c r="M39" s="13">
        <f>+'(令和3年7月) '!M20</f>
        <v>9846</v>
      </c>
      <c r="N39" s="14">
        <f>+'(令和3年7月) '!N20</f>
        <v>1633317</v>
      </c>
      <c r="O39" s="13">
        <f>+'(令和3年7月) '!O20</f>
        <v>4714</v>
      </c>
      <c r="P39" s="14">
        <f>+'(令和3年7月) '!P20</f>
        <v>1634158</v>
      </c>
      <c r="Q39" s="13">
        <f>+'(令和3年7月) '!Q20</f>
        <v>28620</v>
      </c>
      <c r="R39" s="14">
        <f>+'(令和3年7月) '!R20</f>
        <v>5816454</v>
      </c>
      <c r="S39" s="25">
        <f>+'(令和3年7月) '!S20</f>
        <v>53258</v>
      </c>
      <c r="T39" s="26">
        <f>+'(令和3年7月) '!T20</f>
        <v>12563463</v>
      </c>
      <c r="U39" s="13">
        <f>+'(令和3年7月) '!U20</f>
        <v>2753</v>
      </c>
      <c r="V39" s="14">
        <f>+'(令和3年7月) '!V20</f>
        <v>819636</v>
      </c>
      <c r="W39" s="13">
        <f>+'(令和3年7月) '!W20</f>
        <v>7921</v>
      </c>
      <c r="X39" s="14">
        <f>+'(令和3年7月) '!X20</f>
        <v>1548189</v>
      </c>
      <c r="Y39" s="55">
        <f>+'(令和3年7月) '!Y20</f>
        <v>112146</v>
      </c>
      <c r="Z39" s="56">
        <f>+'(令和3年7月) '!Z20</f>
        <v>27199632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+'(令和3年7月) '!E21</f>
        <v>921</v>
      </c>
      <c r="F40" s="21">
        <f>+'(令和3年7月) '!F21</f>
        <v>81822</v>
      </c>
      <c r="G40" s="27">
        <f>+'(令和3年7月) '!G21</f>
        <v>544</v>
      </c>
      <c r="H40" s="21">
        <f>+'(令和3年7月) '!H21</f>
        <v>182796</v>
      </c>
      <c r="I40" s="27">
        <f>+'(令和3年7月) '!I21</f>
        <v>2205</v>
      </c>
      <c r="J40" s="21">
        <f>+'(令和3年7月) '!J21</f>
        <v>1044821</v>
      </c>
      <c r="K40" s="27">
        <f>+'(令和3年7月) '!K21</f>
        <v>776</v>
      </c>
      <c r="L40" s="21">
        <f>+'(令和3年7月) '!L21</f>
        <v>1353865</v>
      </c>
      <c r="M40" s="27">
        <f>+'(令和3年7月) '!M21</f>
        <v>7886</v>
      </c>
      <c r="N40" s="21">
        <f>+'(令和3年7月) '!N21</f>
        <v>1542502</v>
      </c>
      <c r="O40" s="27">
        <f>+'(令和3年7月) '!O21</f>
        <v>4634</v>
      </c>
      <c r="P40" s="21">
        <f>+'(令和3年7月) '!P21</f>
        <v>1655284</v>
      </c>
      <c r="Q40" s="27">
        <f>+'(令和3年7月) '!Q21</f>
        <v>29892</v>
      </c>
      <c r="R40" s="21">
        <f>+'(令和3年7月) '!R21</f>
        <v>5951544</v>
      </c>
      <c r="S40" s="25">
        <f>+'(令和3年7月) '!S21</f>
        <v>51862</v>
      </c>
      <c r="T40" s="26">
        <f>+'(令和3年7月) '!T21</f>
        <v>12257105</v>
      </c>
      <c r="U40" s="27">
        <f>+'(令和3年7月) '!U21</f>
        <v>3167</v>
      </c>
      <c r="V40" s="21">
        <f>+'(令和3年7月) '!V21</f>
        <v>643453</v>
      </c>
      <c r="W40" s="27">
        <f>+'(令和3年7月) '!W21</f>
        <v>8210</v>
      </c>
      <c r="X40" s="21">
        <f>+'(令和3年7月) '!X21</f>
        <v>1574898</v>
      </c>
      <c r="Y40" s="58">
        <f>+'(令和3年7月) '!Y21</f>
        <v>110097</v>
      </c>
      <c r="Z40" s="59">
        <f>+'(令和3年7月) '!Z21</f>
        <v>26288090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+'(令和3年7月) '!E22</f>
        <v>2531</v>
      </c>
      <c r="F41" s="21">
        <f>+'(令和3年7月) '!F22</f>
        <v>396137</v>
      </c>
      <c r="G41" s="27">
        <f>+'(令和3年7月) '!G22</f>
        <v>882</v>
      </c>
      <c r="H41" s="21">
        <f>+'(令和3年7月) '!H22</f>
        <v>395612</v>
      </c>
      <c r="I41" s="27">
        <f>+'(令和3年7月) '!I22</f>
        <v>2211</v>
      </c>
      <c r="J41" s="21">
        <f>+'(令和3年7月) '!J22</f>
        <v>2231123</v>
      </c>
      <c r="K41" s="27">
        <f>+'(令和3年7月) '!K22</f>
        <v>1518</v>
      </c>
      <c r="L41" s="21">
        <f>+'(令和3年7月) '!L22</f>
        <v>2399462</v>
      </c>
      <c r="M41" s="27">
        <f>+'(令和3年7月) '!M22</f>
        <v>17408.099999999999</v>
      </c>
      <c r="N41" s="21">
        <f>+'(令和3年7月) '!N22</f>
        <v>3233984</v>
      </c>
      <c r="O41" s="27">
        <f>+'(令和3年7月) '!O22</f>
        <v>4334</v>
      </c>
      <c r="P41" s="21">
        <f>+'(令和3年7月) '!P22</f>
        <v>1168382</v>
      </c>
      <c r="Q41" s="27">
        <f>+'(令和3年7月) '!Q22</f>
        <v>58343</v>
      </c>
      <c r="R41" s="21">
        <f>+'(令和3年7月) '!R22</f>
        <v>9811583</v>
      </c>
      <c r="S41" s="25">
        <f>+'(令和3年7月) '!S22</f>
        <v>30063</v>
      </c>
      <c r="T41" s="26">
        <f>+'(令和3年7月) '!T22</f>
        <v>2779700</v>
      </c>
      <c r="U41" s="27">
        <f>+'(令和3年7月) '!U22</f>
        <v>5179</v>
      </c>
      <c r="V41" s="21">
        <f>+'(令和3年7月) '!V22</f>
        <v>2446705</v>
      </c>
      <c r="W41" s="27">
        <f>+'(令和3年7月) '!W22</f>
        <v>9651</v>
      </c>
      <c r="X41" s="21">
        <f>+'(令和3年7月) '!X22</f>
        <v>2175988</v>
      </c>
      <c r="Y41" s="58">
        <f>+'(令和3年7月) '!Y22</f>
        <v>132120.1</v>
      </c>
      <c r="Z41" s="59">
        <f>+'(令和3年7月) '!Z22</f>
        <v>27038676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>
        <f>+'(令和3年7月) '!E23</f>
        <v>39.89868287740628</v>
      </c>
      <c r="F42" s="113">
        <f>+'(令和3年7月) '!F23</f>
        <v>0</v>
      </c>
      <c r="G42" s="112">
        <f>+'(令和3年7月) '!G23</f>
        <v>62.971428571428568</v>
      </c>
      <c r="H42" s="113">
        <f>+'(令和3年7月) '!H23</f>
        <v>0</v>
      </c>
      <c r="I42" s="112">
        <f>+'(令和3年7月) '!I23</f>
        <v>107.56756756756755</v>
      </c>
      <c r="J42" s="113">
        <f>+'(令和3年7月) '!J23</f>
        <v>0</v>
      </c>
      <c r="K42" s="112">
        <f>+'(令和3年7月) '!K23</f>
        <v>66.473149492017413</v>
      </c>
      <c r="L42" s="113">
        <f>+'(令和3年7月) '!L23</f>
        <v>0</v>
      </c>
      <c r="M42" s="112">
        <f>+'(令和3年7月) '!M23</f>
        <v>53.968669440377894</v>
      </c>
      <c r="N42" s="113">
        <f>+'(令和3年7月) '!N23</f>
        <v>0</v>
      </c>
      <c r="O42" s="112">
        <f>+'(令和3年7月) '!O23</f>
        <v>108.84955752212389</v>
      </c>
      <c r="P42" s="113">
        <f>+'(令和3年7月) '!P23</f>
        <v>0</v>
      </c>
      <c r="Q42" s="112">
        <f>+'(令和3年7月) '!Q23</f>
        <v>49.604096373285408</v>
      </c>
      <c r="R42" s="113">
        <f>+'(令和3年7月) '!R23</f>
        <v>0</v>
      </c>
      <c r="S42" s="112">
        <f>+'(令和3年7月) '!S23</f>
        <v>178.98859186105909</v>
      </c>
      <c r="T42" s="113">
        <f>+'(令和3年7月) '!T23</f>
        <v>0</v>
      </c>
      <c r="U42" s="112">
        <f>+'(令和3年7月) '!U23</f>
        <v>54.95729669513554</v>
      </c>
      <c r="V42" s="113">
        <f>+'(令和3年7月) '!V23</f>
        <v>0</v>
      </c>
      <c r="W42" s="112">
        <f>+'(令和3年7月) '!W23</f>
        <v>82.338829054157529</v>
      </c>
      <c r="X42" s="113">
        <f>+'(令和3年7月) '!X23</f>
        <v>0</v>
      </c>
      <c r="Y42" s="112">
        <f>+'(令和3年7月) '!Y23</f>
        <v>86.771235317727431</v>
      </c>
      <c r="Z42" s="113">
        <f>+'(令和3年7月)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102">
        <f t="shared" ref="E43:Z46" si="18">E20-E39</f>
        <v>47</v>
      </c>
      <c r="F43" s="105">
        <f t="shared" si="18"/>
        <v>22988</v>
      </c>
      <c r="G43" s="102">
        <f t="shared" si="18"/>
        <v>0</v>
      </c>
      <c r="H43" s="103">
        <f t="shared" si="18"/>
        <v>0</v>
      </c>
      <c r="I43" s="104">
        <f t="shared" si="18"/>
        <v>919</v>
      </c>
      <c r="J43" s="105">
        <f t="shared" si="18"/>
        <v>5397241</v>
      </c>
      <c r="K43" s="102">
        <f t="shared" si="18"/>
        <v>136</v>
      </c>
      <c r="L43" s="103">
        <f t="shared" si="18"/>
        <v>447138</v>
      </c>
      <c r="M43" s="104">
        <f t="shared" si="18"/>
        <v>-122</v>
      </c>
      <c r="N43" s="105">
        <f t="shared" si="18"/>
        <v>-175564</v>
      </c>
      <c r="O43" s="102">
        <f t="shared" si="18"/>
        <v>-10</v>
      </c>
      <c r="P43" s="103">
        <f t="shared" si="18"/>
        <v>-3247</v>
      </c>
      <c r="Q43" s="104">
        <f t="shared" si="18"/>
        <v>-1203</v>
      </c>
      <c r="R43" s="105">
        <f t="shared" si="18"/>
        <v>-341330</v>
      </c>
      <c r="S43" s="102">
        <f t="shared" si="18"/>
        <v>-5449</v>
      </c>
      <c r="T43" s="103">
        <f t="shared" si="18"/>
        <v>-1719396</v>
      </c>
      <c r="U43" s="104">
        <f t="shared" si="18"/>
        <v>-35</v>
      </c>
      <c r="V43" s="105">
        <f t="shared" si="18"/>
        <v>-142473</v>
      </c>
      <c r="W43" s="102">
        <f t="shared" si="18"/>
        <v>-226</v>
      </c>
      <c r="X43" s="103">
        <f t="shared" si="18"/>
        <v>-18623</v>
      </c>
      <c r="Y43" s="102">
        <f t="shared" si="18"/>
        <v>-5943</v>
      </c>
      <c r="Z43" s="103">
        <f t="shared" si="18"/>
        <v>3466734</v>
      </c>
    </row>
    <row r="44" spans="1:38" ht="18.95" customHeight="1" x14ac:dyDescent="0.15">
      <c r="A44" s="22"/>
      <c r="B44" s="116"/>
      <c r="C44" s="22"/>
      <c r="D44" s="96" t="s">
        <v>22</v>
      </c>
      <c r="E44" s="106">
        <f t="shared" si="18"/>
        <v>329</v>
      </c>
      <c r="F44" s="109">
        <f t="shared" si="18"/>
        <v>42269</v>
      </c>
      <c r="G44" s="106">
        <f t="shared" si="18"/>
        <v>24</v>
      </c>
      <c r="H44" s="107">
        <f t="shared" si="18"/>
        <v>4800</v>
      </c>
      <c r="I44" s="108">
        <f t="shared" si="18"/>
        <v>926</v>
      </c>
      <c r="J44" s="109">
        <f t="shared" si="18"/>
        <v>5485479</v>
      </c>
      <c r="K44" s="106">
        <f t="shared" si="18"/>
        <v>238</v>
      </c>
      <c r="L44" s="107">
        <f t="shared" si="18"/>
        <v>535363</v>
      </c>
      <c r="M44" s="108">
        <f t="shared" si="18"/>
        <v>-269</v>
      </c>
      <c r="N44" s="109">
        <f t="shared" si="18"/>
        <v>-24973</v>
      </c>
      <c r="O44" s="106">
        <f t="shared" si="18"/>
        <v>-5</v>
      </c>
      <c r="P44" s="107">
        <f t="shared" si="18"/>
        <v>-56207</v>
      </c>
      <c r="Q44" s="108">
        <f t="shared" si="18"/>
        <v>-1338</v>
      </c>
      <c r="R44" s="109">
        <f t="shared" si="18"/>
        <v>-331961</v>
      </c>
      <c r="S44" s="106">
        <f t="shared" si="18"/>
        <v>-4966</v>
      </c>
      <c r="T44" s="107">
        <f t="shared" si="18"/>
        <v>-1110901</v>
      </c>
      <c r="U44" s="108">
        <f t="shared" si="18"/>
        <v>-398</v>
      </c>
      <c r="V44" s="109">
        <f t="shared" si="18"/>
        <v>4538</v>
      </c>
      <c r="W44" s="106">
        <f t="shared" si="18"/>
        <v>-254</v>
      </c>
      <c r="X44" s="107">
        <f t="shared" si="18"/>
        <v>13174</v>
      </c>
      <c r="Y44" s="106">
        <f t="shared" si="18"/>
        <v>-5713</v>
      </c>
      <c r="Z44" s="107">
        <f t="shared" si="18"/>
        <v>4561581</v>
      </c>
    </row>
    <row r="45" spans="1:38" ht="18.95" customHeight="1" x14ac:dyDescent="0.15">
      <c r="A45" s="22"/>
      <c r="B45" s="116"/>
      <c r="C45" s="22"/>
      <c r="D45" s="96" t="s">
        <v>24</v>
      </c>
      <c r="E45" s="106">
        <f t="shared" si="18"/>
        <v>-155</v>
      </c>
      <c r="F45" s="109">
        <f t="shared" si="18"/>
        <v>-38138</v>
      </c>
      <c r="G45" s="106">
        <f t="shared" si="18"/>
        <v>-10</v>
      </c>
      <c r="H45" s="107">
        <f t="shared" si="18"/>
        <v>8381</v>
      </c>
      <c r="I45" s="108">
        <f t="shared" si="18"/>
        <v>160</v>
      </c>
      <c r="J45" s="109">
        <f t="shared" si="18"/>
        <v>-40511</v>
      </c>
      <c r="K45" s="106">
        <f t="shared" si="18"/>
        <v>178</v>
      </c>
      <c r="L45" s="107">
        <f t="shared" si="18"/>
        <v>390835</v>
      </c>
      <c r="M45" s="108">
        <f t="shared" si="18"/>
        <v>2106.9000000000015</v>
      </c>
      <c r="N45" s="109">
        <f t="shared" si="18"/>
        <v>-59776</v>
      </c>
      <c r="O45" s="106">
        <f t="shared" si="18"/>
        <v>73</v>
      </c>
      <c r="P45" s="107">
        <f t="shared" si="18"/>
        <v>31834</v>
      </c>
      <c r="Q45" s="108">
        <f t="shared" si="18"/>
        <v>-1137</v>
      </c>
      <c r="R45" s="109">
        <f t="shared" si="18"/>
        <v>-144459</v>
      </c>
      <c r="S45" s="106">
        <f t="shared" si="18"/>
        <v>913</v>
      </c>
      <c r="T45" s="107">
        <f t="shared" si="18"/>
        <v>-302137</v>
      </c>
      <c r="U45" s="108">
        <f t="shared" si="18"/>
        <v>-51</v>
      </c>
      <c r="V45" s="109">
        <f t="shared" si="18"/>
        <v>29172</v>
      </c>
      <c r="W45" s="106">
        <f t="shared" si="18"/>
        <v>-261</v>
      </c>
      <c r="X45" s="107">
        <f t="shared" si="18"/>
        <v>-58506</v>
      </c>
      <c r="Y45" s="106">
        <f t="shared" si="18"/>
        <v>1816.8999999999942</v>
      </c>
      <c r="Z45" s="107">
        <f t="shared" si="18"/>
        <v>-183305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>
        <f>E23-E42</f>
        <v>7.8901901611101266</v>
      </c>
      <c r="F46" s="113"/>
      <c r="G46" s="112">
        <f>G23-G42</f>
        <v>1.224694575663797</v>
      </c>
      <c r="H46" s="113"/>
      <c r="I46" s="112">
        <f>I23-I42</f>
        <v>32.589569053995092</v>
      </c>
      <c r="J46" s="113"/>
      <c r="K46" s="112">
        <f>K23-K42</f>
        <v>2.1640627046222818</v>
      </c>
      <c r="L46" s="113"/>
      <c r="M46" s="112">
        <f>M23-M42</f>
        <v>-7.0034904602814194</v>
      </c>
      <c r="N46" s="113"/>
      <c r="O46" s="112">
        <f t="shared" si="18"/>
        <v>-2.0768770507819454</v>
      </c>
      <c r="P46" s="113"/>
      <c r="Q46" s="112">
        <f t="shared" si="18"/>
        <v>-1.1649060730664544</v>
      </c>
      <c r="R46" s="113"/>
      <c r="S46" s="112">
        <f t="shared" si="18"/>
        <v>-23.833690896102269</v>
      </c>
      <c r="T46" s="113"/>
      <c r="U46" s="112">
        <f t="shared" si="18"/>
        <v>-1.7216316131524181</v>
      </c>
      <c r="V46" s="113"/>
      <c r="W46" s="112">
        <f t="shared" si="18"/>
        <v>-0.14251583531397216</v>
      </c>
      <c r="X46" s="113"/>
      <c r="Y46" s="112">
        <f t="shared" si="18"/>
        <v>-7.6201809012130752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19">E20/E39*100</f>
        <v>104.48473282442747</v>
      </c>
      <c r="F47" s="84">
        <f t="shared" si="19"/>
        <v>136.50917176209006</v>
      </c>
      <c r="G47" s="83">
        <f t="shared" si="19"/>
        <v>100</v>
      </c>
      <c r="H47" s="85">
        <f t="shared" si="19"/>
        <v>100</v>
      </c>
      <c r="I47" s="86">
        <f t="shared" si="19"/>
        <v>138.74367622259695</v>
      </c>
      <c r="J47" s="84">
        <f t="shared" si="19"/>
        <v>594.00493159110624</v>
      </c>
      <c r="K47" s="83">
        <f t="shared" si="19"/>
        <v>112.87878787878789</v>
      </c>
      <c r="L47" s="85">
        <f t="shared" si="19"/>
        <v>124.39477883710464</v>
      </c>
      <c r="M47" s="86">
        <f t="shared" si="19"/>
        <v>98.760918139345932</v>
      </c>
      <c r="N47" s="84">
        <f t="shared" si="19"/>
        <v>89.251076184231223</v>
      </c>
      <c r="O47" s="83">
        <f t="shared" si="19"/>
        <v>99.787865931268556</v>
      </c>
      <c r="P47" s="85">
        <f t="shared" si="19"/>
        <v>99.801304402634258</v>
      </c>
      <c r="Q47" s="86">
        <f t="shared" si="19"/>
        <v>95.79664570230608</v>
      </c>
      <c r="R47" s="84">
        <f t="shared" si="19"/>
        <v>94.131647907814624</v>
      </c>
      <c r="S47" s="83">
        <f t="shared" si="19"/>
        <v>89.768673250966984</v>
      </c>
      <c r="T47" s="85">
        <f t="shared" si="19"/>
        <v>86.314314771333343</v>
      </c>
      <c r="U47" s="86">
        <f t="shared" si="19"/>
        <v>98.728659644024702</v>
      </c>
      <c r="V47" s="84">
        <f t="shared" si="19"/>
        <v>82.61752778062457</v>
      </c>
      <c r="W47" s="83">
        <f t="shared" si="19"/>
        <v>97.146824895846478</v>
      </c>
      <c r="X47" s="85">
        <f t="shared" si="19"/>
        <v>98.797110688682068</v>
      </c>
      <c r="Y47" s="83">
        <f t="shared" si="19"/>
        <v>94.700658070729233</v>
      </c>
      <c r="Z47" s="85">
        <f t="shared" si="19"/>
        <v>112.74551802759684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19"/>
        <v>135.72204125950054</v>
      </c>
      <c r="F48" s="78">
        <f t="shared" si="19"/>
        <v>151.65970032509594</v>
      </c>
      <c r="G48" s="75">
        <f t="shared" si="19"/>
        <v>104.41176470588236</v>
      </c>
      <c r="H48" s="76">
        <f t="shared" si="19"/>
        <v>102.62587802796561</v>
      </c>
      <c r="I48" s="77">
        <f t="shared" si="19"/>
        <v>141.99546485260771</v>
      </c>
      <c r="J48" s="78">
        <f t="shared" si="19"/>
        <v>625.01615109190948</v>
      </c>
      <c r="K48" s="75">
        <f t="shared" si="19"/>
        <v>130.67010309278351</v>
      </c>
      <c r="L48" s="76">
        <f t="shared" si="19"/>
        <v>139.54330749373091</v>
      </c>
      <c r="M48" s="77">
        <f t="shared" si="19"/>
        <v>96.588891706822224</v>
      </c>
      <c r="N48" s="78">
        <f t="shared" si="19"/>
        <v>98.381006961417228</v>
      </c>
      <c r="O48" s="75">
        <f t="shared" si="19"/>
        <v>99.892101855848082</v>
      </c>
      <c r="P48" s="76">
        <f t="shared" si="19"/>
        <v>96.604389337418837</v>
      </c>
      <c r="Q48" s="77">
        <f t="shared" si="19"/>
        <v>95.52388598956243</v>
      </c>
      <c r="R48" s="78">
        <f t="shared" si="19"/>
        <v>94.422270926670464</v>
      </c>
      <c r="S48" s="75">
        <f t="shared" si="19"/>
        <v>90.424588330569591</v>
      </c>
      <c r="T48" s="76">
        <f t="shared" si="19"/>
        <v>90.936677135424716</v>
      </c>
      <c r="U48" s="77">
        <f t="shared" si="19"/>
        <v>87.432901799810551</v>
      </c>
      <c r="V48" s="78">
        <f t="shared" si="19"/>
        <v>100.70525741584855</v>
      </c>
      <c r="W48" s="75">
        <f t="shared" si="19"/>
        <v>96.906211936662615</v>
      </c>
      <c r="X48" s="76">
        <f t="shared" si="19"/>
        <v>100.83649861768826</v>
      </c>
      <c r="Y48" s="75">
        <f t="shared" si="19"/>
        <v>94.81093944430819</v>
      </c>
      <c r="Z48" s="76">
        <f t="shared" si="19"/>
        <v>117.35227245494062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19"/>
        <v>93.875938364282902</v>
      </c>
      <c r="F49" s="82">
        <f t="shared" si="19"/>
        <v>90.372522637370395</v>
      </c>
      <c r="G49" s="79">
        <f t="shared" si="19"/>
        <v>98.86621315192744</v>
      </c>
      <c r="H49" s="80">
        <f t="shared" si="19"/>
        <v>102.11848983347321</v>
      </c>
      <c r="I49" s="81">
        <f t="shared" si="19"/>
        <v>107.23654454997738</v>
      </c>
      <c r="J49" s="82">
        <f t="shared" si="19"/>
        <v>98.184277603700025</v>
      </c>
      <c r="K49" s="79">
        <f t="shared" si="19"/>
        <v>111.72595520421606</v>
      </c>
      <c r="L49" s="80">
        <f t="shared" si="19"/>
        <v>116.28844299263751</v>
      </c>
      <c r="M49" s="81">
        <f t="shared" si="19"/>
        <v>112.10298654074829</v>
      </c>
      <c r="N49" s="82">
        <f t="shared" si="19"/>
        <v>98.151629692663917</v>
      </c>
      <c r="O49" s="79">
        <f t="shared" si="19"/>
        <v>101.68435625288417</v>
      </c>
      <c r="P49" s="80">
        <f t="shared" si="19"/>
        <v>102.72462259774629</v>
      </c>
      <c r="Q49" s="81">
        <f t="shared" si="19"/>
        <v>98.051180090156492</v>
      </c>
      <c r="R49" s="82">
        <f t="shared" si="19"/>
        <v>98.527668776791671</v>
      </c>
      <c r="S49" s="79">
        <f t="shared" si="19"/>
        <v>103.03695572630809</v>
      </c>
      <c r="T49" s="80">
        <f t="shared" si="19"/>
        <v>89.130589631974672</v>
      </c>
      <c r="U49" s="81">
        <f t="shared" si="19"/>
        <v>99.015253910021244</v>
      </c>
      <c r="V49" s="82">
        <f t="shared" si="19"/>
        <v>101.19229739588549</v>
      </c>
      <c r="W49" s="79">
        <f t="shared" si="19"/>
        <v>97.295617034504204</v>
      </c>
      <c r="X49" s="80">
        <f t="shared" si="19"/>
        <v>97.311290319615722</v>
      </c>
      <c r="Y49" s="79">
        <f t="shared" si="19"/>
        <v>101.37518818105646</v>
      </c>
      <c r="Z49" s="80">
        <f t="shared" si="19"/>
        <v>99.322063698681106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C9D2-2A58-4FAC-BA1C-07A4E6B34392}">
  <dimension ref="A1:AL52"/>
  <sheetViews>
    <sheetView zoomScaleNormal="100" zoomScaleSheetLayoutView="100" workbookViewId="0">
      <pane xSplit="4" ySplit="4" topLeftCell="E5" activePane="bottomRight" state="frozen"/>
      <selection activeCell="J64" sqref="J64"/>
      <selection pane="topRight" activeCell="J64" sqref="J64"/>
      <selection pane="bottomLeft" activeCell="J64" sqref="J64"/>
      <selection pane="bottomRight" sqref="A1:D1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68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44" t="s">
        <v>8</v>
      </c>
      <c r="H2" s="144"/>
      <c r="I2" s="142" t="s">
        <v>9</v>
      </c>
      <c r="J2" s="143"/>
      <c r="K2" s="144" t="s">
        <v>10</v>
      </c>
      <c r="L2" s="144"/>
      <c r="M2" s="142" t="s">
        <v>11</v>
      </c>
      <c r="N2" s="143"/>
      <c r="O2" s="144" t="s">
        <v>12</v>
      </c>
      <c r="P2" s="144"/>
      <c r="Q2" s="142" t="s">
        <v>13</v>
      </c>
      <c r="R2" s="143"/>
      <c r="S2" s="144" t="s">
        <v>14</v>
      </c>
      <c r="T2" s="144"/>
      <c r="U2" s="142" t="s">
        <v>15</v>
      </c>
      <c r="V2" s="143"/>
      <c r="W2" s="144" t="s">
        <v>16</v>
      </c>
      <c r="X2" s="144"/>
      <c r="Y2" s="136" t="s">
        <v>17</v>
      </c>
      <c r="Z2" s="137"/>
    </row>
    <row r="3" spans="1:26" ht="18.75" x14ac:dyDescent="0.2">
      <c r="A3" s="7"/>
      <c r="C3" s="140"/>
      <c r="D3" s="141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38"/>
      <c r="Z3" s="139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918</v>
      </c>
      <c r="F5" s="14">
        <v>43965</v>
      </c>
      <c r="G5" s="15">
        <v>54</v>
      </c>
      <c r="H5" s="16">
        <v>10200</v>
      </c>
      <c r="I5" s="13">
        <v>926</v>
      </c>
      <c r="J5" s="14">
        <v>857558</v>
      </c>
      <c r="K5" s="17">
        <v>869</v>
      </c>
      <c r="L5" s="18">
        <v>1682900</v>
      </c>
      <c r="M5" s="13">
        <v>464</v>
      </c>
      <c r="N5" s="87">
        <v>208759</v>
      </c>
      <c r="O5" s="19">
        <v>679</v>
      </c>
      <c r="P5" s="18">
        <v>44659</v>
      </c>
      <c r="Q5" s="13">
        <v>14817</v>
      </c>
      <c r="R5" s="14">
        <v>2353975</v>
      </c>
      <c r="S5" s="19">
        <v>20880</v>
      </c>
      <c r="T5" s="18">
        <v>8451074</v>
      </c>
      <c r="U5" s="13">
        <v>2493</v>
      </c>
      <c r="V5" s="14">
        <v>796596</v>
      </c>
      <c r="W5" s="13">
        <v>537</v>
      </c>
      <c r="X5" s="18">
        <v>69852</v>
      </c>
      <c r="Y5" s="20">
        <f t="shared" ref="Y5:Y10" si="0">+W5+U5+S5+Q5+O5+M5+K5+I5+G5+E5</f>
        <v>42637</v>
      </c>
      <c r="Z5" s="21">
        <f t="shared" ref="Z5:Z10" si="1">+X5+V5+T5+R5+P5+N5+L5+J5+H5+F5</f>
        <v>14519538</v>
      </c>
    </row>
    <row r="6" spans="1:26" ht="18.95" customHeight="1" x14ac:dyDescent="0.15">
      <c r="A6" s="7"/>
      <c r="B6" s="22"/>
      <c r="C6" s="91"/>
      <c r="D6" s="95" t="s">
        <v>22</v>
      </c>
      <c r="E6" s="23">
        <v>690</v>
      </c>
      <c r="F6" s="24">
        <v>37250</v>
      </c>
      <c r="G6" s="25">
        <v>30</v>
      </c>
      <c r="H6" s="26">
        <v>5400</v>
      </c>
      <c r="I6" s="27">
        <v>777</v>
      </c>
      <c r="J6" s="21">
        <v>807841</v>
      </c>
      <c r="K6" s="25">
        <v>660</v>
      </c>
      <c r="L6" s="26">
        <v>1276362</v>
      </c>
      <c r="M6" s="27">
        <v>479</v>
      </c>
      <c r="N6" s="88">
        <v>226898</v>
      </c>
      <c r="O6" s="25">
        <v>457</v>
      </c>
      <c r="P6" s="26">
        <v>13790</v>
      </c>
      <c r="Q6" s="27">
        <v>14607</v>
      </c>
      <c r="R6" s="21">
        <v>2282447</v>
      </c>
      <c r="S6" s="25">
        <v>20097</v>
      </c>
      <c r="T6" s="26">
        <v>8199609</v>
      </c>
      <c r="U6" s="27">
        <v>2481</v>
      </c>
      <c r="V6" s="21">
        <v>583078</v>
      </c>
      <c r="W6" s="27">
        <v>587</v>
      </c>
      <c r="X6" s="26">
        <v>75328</v>
      </c>
      <c r="Y6" s="20">
        <f t="shared" si="0"/>
        <v>40865</v>
      </c>
      <c r="Z6" s="21">
        <f t="shared" si="1"/>
        <v>13508003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2126</v>
      </c>
      <c r="F7" s="36">
        <v>314630</v>
      </c>
      <c r="G7" s="29">
        <v>156</v>
      </c>
      <c r="H7" s="30">
        <v>75238</v>
      </c>
      <c r="I7" s="31">
        <v>1753</v>
      </c>
      <c r="J7" s="32">
        <v>2038984</v>
      </c>
      <c r="K7" s="89">
        <v>1235</v>
      </c>
      <c r="L7" s="30">
        <v>2173152</v>
      </c>
      <c r="M7" s="23">
        <v>879</v>
      </c>
      <c r="N7" s="24">
        <v>241512</v>
      </c>
      <c r="O7" s="33">
        <v>2427</v>
      </c>
      <c r="P7" s="34">
        <v>434374</v>
      </c>
      <c r="Q7" s="23">
        <v>33697</v>
      </c>
      <c r="R7" s="24">
        <v>4744204</v>
      </c>
      <c r="S7" s="33">
        <v>24502</v>
      </c>
      <c r="T7" s="34">
        <v>1969416</v>
      </c>
      <c r="U7" s="23">
        <v>3676</v>
      </c>
      <c r="V7" s="24">
        <v>2335169</v>
      </c>
      <c r="W7" s="23">
        <v>1229</v>
      </c>
      <c r="X7" s="34">
        <v>250201</v>
      </c>
      <c r="Y7" s="31">
        <f t="shared" si="0"/>
        <v>71680</v>
      </c>
      <c r="Z7" s="24">
        <f t="shared" si="1"/>
        <v>14576880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130</v>
      </c>
      <c r="F8" s="14">
        <v>19000</v>
      </c>
      <c r="G8" s="15">
        <v>0</v>
      </c>
      <c r="H8" s="16">
        <v>0</v>
      </c>
      <c r="I8" s="13">
        <v>127</v>
      </c>
      <c r="J8" s="14">
        <v>67249</v>
      </c>
      <c r="K8" s="17">
        <v>0</v>
      </c>
      <c r="L8" s="18">
        <v>0</v>
      </c>
      <c r="M8" s="13">
        <v>6463</v>
      </c>
      <c r="N8" s="87">
        <v>845404</v>
      </c>
      <c r="O8" s="19">
        <v>0</v>
      </c>
      <c r="P8" s="18">
        <v>0</v>
      </c>
      <c r="Q8" s="13">
        <v>7861</v>
      </c>
      <c r="R8" s="14">
        <v>1888640</v>
      </c>
      <c r="S8" s="19">
        <v>32190</v>
      </c>
      <c r="T8" s="18">
        <v>4066598</v>
      </c>
      <c r="U8" s="13">
        <v>253</v>
      </c>
      <c r="V8" s="14">
        <v>22020</v>
      </c>
      <c r="W8" s="13">
        <v>20</v>
      </c>
      <c r="X8" s="18">
        <v>909</v>
      </c>
      <c r="Y8" s="13">
        <f t="shared" si="0"/>
        <v>47044</v>
      </c>
      <c r="Z8" s="14">
        <f t="shared" si="1"/>
        <v>6909820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160</v>
      </c>
      <c r="F9" s="24">
        <v>25912</v>
      </c>
      <c r="G9" s="25">
        <v>0</v>
      </c>
      <c r="H9" s="26">
        <v>0</v>
      </c>
      <c r="I9" s="27">
        <v>116</v>
      </c>
      <c r="J9" s="21">
        <v>66899</v>
      </c>
      <c r="K9" s="25">
        <v>12</v>
      </c>
      <c r="L9" s="26">
        <v>198</v>
      </c>
      <c r="M9" s="27">
        <v>5947</v>
      </c>
      <c r="N9" s="88">
        <v>1060423</v>
      </c>
      <c r="O9" s="25">
        <v>0</v>
      </c>
      <c r="P9" s="26">
        <v>0</v>
      </c>
      <c r="Q9" s="27">
        <v>8556</v>
      </c>
      <c r="R9" s="21">
        <v>1966003</v>
      </c>
      <c r="S9" s="25">
        <v>31569</v>
      </c>
      <c r="T9" s="26">
        <v>4011284</v>
      </c>
      <c r="U9" s="27">
        <v>680</v>
      </c>
      <c r="V9" s="21">
        <v>59215</v>
      </c>
      <c r="W9" s="27">
        <v>129</v>
      </c>
      <c r="X9" s="26">
        <v>19358</v>
      </c>
      <c r="Y9" s="20">
        <f t="shared" si="0"/>
        <v>47169</v>
      </c>
      <c r="Z9" s="21">
        <f t="shared" si="1"/>
        <v>7209292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151</v>
      </c>
      <c r="F10" s="36">
        <v>24218</v>
      </c>
      <c r="G10" s="29">
        <v>0</v>
      </c>
      <c r="H10" s="30">
        <v>0</v>
      </c>
      <c r="I10" s="37">
        <v>123</v>
      </c>
      <c r="J10" s="38">
        <v>33292</v>
      </c>
      <c r="K10" s="89">
        <v>2</v>
      </c>
      <c r="L10" s="30">
        <v>20</v>
      </c>
      <c r="M10" s="35">
        <v>7685</v>
      </c>
      <c r="N10" s="36">
        <v>1590323</v>
      </c>
      <c r="O10" s="29">
        <v>0</v>
      </c>
      <c r="P10" s="30">
        <v>0</v>
      </c>
      <c r="Q10" s="35">
        <v>11898</v>
      </c>
      <c r="R10" s="36">
        <v>1330353</v>
      </c>
      <c r="S10" s="29">
        <v>5437</v>
      </c>
      <c r="T10" s="30">
        <v>768109</v>
      </c>
      <c r="U10" s="35">
        <v>1406</v>
      </c>
      <c r="V10" s="36">
        <v>93730</v>
      </c>
      <c r="W10" s="35">
        <v>72</v>
      </c>
      <c r="X10" s="30">
        <v>10451</v>
      </c>
      <c r="Y10" s="37">
        <f t="shared" si="0"/>
        <v>26774</v>
      </c>
      <c r="Z10" s="36">
        <f t="shared" si="1"/>
        <v>3850496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44</v>
      </c>
      <c r="J11" s="14">
        <v>22703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2284</v>
      </c>
      <c r="R11" s="14">
        <v>626792</v>
      </c>
      <c r="S11" s="19">
        <v>0</v>
      </c>
      <c r="T11" s="18">
        <v>0</v>
      </c>
      <c r="U11" s="13">
        <v>6</v>
      </c>
      <c r="V11" s="14">
        <v>800</v>
      </c>
      <c r="W11" s="13">
        <v>0</v>
      </c>
      <c r="X11" s="18">
        <v>0</v>
      </c>
      <c r="Y11" s="13">
        <f>+W11+U11+S11+Q11+O11+M11+K11+I11+G11+E11</f>
        <v>2424</v>
      </c>
      <c r="Z11" s="14">
        <f t="shared" ref="Z11:Z19" si="2">+X11+V11+T11+R11+P11+N11+L11+J11+H11+F11</f>
        <v>740295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46</v>
      </c>
      <c r="J12" s="21">
        <v>23703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2278</v>
      </c>
      <c r="R12" s="21">
        <v>603627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f t="shared" ref="Y12:Y19" si="3">+W12+U12+S12+Q12+O12+M12+K12+I12+G12+E12</f>
        <v>2418</v>
      </c>
      <c r="Z12" s="21">
        <f t="shared" si="2"/>
        <v>718050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43</v>
      </c>
      <c r="J13" s="38">
        <v>39731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5853</v>
      </c>
      <c r="R13" s="36">
        <v>1635599</v>
      </c>
      <c r="S13" s="29">
        <v>0</v>
      </c>
      <c r="T13" s="30">
        <v>0</v>
      </c>
      <c r="U13" s="35">
        <v>32</v>
      </c>
      <c r="V13" s="36">
        <v>3506</v>
      </c>
      <c r="W13" s="35">
        <v>0</v>
      </c>
      <c r="X13" s="30">
        <v>0</v>
      </c>
      <c r="Y13" s="37">
        <f t="shared" si="3"/>
        <v>6142.1</v>
      </c>
      <c r="Z13" s="36">
        <f t="shared" si="2"/>
        <v>1892836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2054</v>
      </c>
      <c r="N14" s="87">
        <v>161720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3"/>
        <v>2054</v>
      </c>
      <c r="Z14" s="14">
        <f t="shared" si="2"/>
        <v>161720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43080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3"/>
        <v>810</v>
      </c>
      <c r="Z15" s="24">
        <f t="shared" si="2"/>
        <v>43080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7224</v>
      </c>
      <c r="N16" s="36">
        <v>773897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3"/>
        <v>7224</v>
      </c>
      <c r="Z16" s="36">
        <f t="shared" si="2"/>
        <v>773897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429</v>
      </c>
      <c r="H17" s="18">
        <v>110777</v>
      </c>
      <c r="I17" s="13">
        <v>1275</v>
      </c>
      <c r="J17" s="14">
        <v>145038</v>
      </c>
      <c r="K17" s="19">
        <v>187</v>
      </c>
      <c r="L17" s="18">
        <v>150025</v>
      </c>
      <c r="M17" s="13">
        <v>850</v>
      </c>
      <c r="N17" s="87">
        <v>402434</v>
      </c>
      <c r="O17" s="19">
        <v>4035</v>
      </c>
      <c r="P17" s="18">
        <v>1589499</v>
      </c>
      <c r="Q17" s="13">
        <v>3658</v>
      </c>
      <c r="R17" s="14">
        <v>947047</v>
      </c>
      <c r="S17" s="19">
        <v>188</v>
      </c>
      <c r="T17" s="18">
        <v>45791</v>
      </c>
      <c r="U17" s="13">
        <v>1</v>
      </c>
      <c r="V17" s="14">
        <v>220</v>
      </c>
      <c r="W17" s="13">
        <v>7364</v>
      </c>
      <c r="X17" s="18">
        <v>1477428</v>
      </c>
      <c r="Y17" s="41">
        <f t="shared" si="3"/>
        <v>17987</v>
      </c>
      <c r="Z17" s="42">
        <f t="shared" si="2"/>
        <v>4868259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71</v>
      </c>
      <c r="F18" s="21">
        <v>18660</v>
      </c>
      <c r="G18" s="25">
        <v>439</v>
      </c>
      <c r="H18" s="26">
        <v>102396</v>
      </c>
      <c r="I18" s="27">
        <v>1266</v>
      </c>
      <c r="J18" s="21">
        <v>146378</v>
      </c>
      <c r="K18" s="25">
        <v>104</v>
      </c>
      <c r="L18" s="26">
        <v>77305</v>
      </c>
      <c r="M18" s="27">
        <v>635</v>
      </c>
      <c r="N18" s="21">
        <v>197101</v>
      </c>
      <c r="O18" s="25">
        <v>4177</v>
      </c>
      <c r="P18" s="26">
        <v>1641494</v>
      </c>
      <c r="Q18" s="27">
        <v>4451</v>
      </c>
      <c r="R18" s="21">
        <v>1099467</v>
      </c>
      <c r="S18" s="25">
        <v>196</v>
      </c>
      <c r="T18" s="26">
        <v>46212</v>
      </c>
      <c r="U18" s="27">
        <v>2</v>
      </c>
      <c r="V18" s="21">
        <v>440</v>
      </c>
      <c r="W18" s="27">
        <v>7494</v>
      </c>
      <c r="X18" s="26">
        <v>1480212</v>
      </c>
      <c r="Y18" s="23">
        <f t="shared" si="3"/>
        <v>18835</v>
      </c>
      <c r="Z18" s="24">
        <f t="shared" si="2"/>
        <v>4809665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254</v>
      </c>
      <c r="F19" s="24">
        <v>57289</v>
      </c>
      <c r="G19" s="33">
        <v>531</v>
      </c>
      <c r="H19" s="34">
        <v>125374</v>
      </c>
      <c r="I19" s="23">
        <v>292</v>
      </c>
      <c r="J19" s="24">
        <v>119116</v>
      </c>
      <c r="K19" s="90">
        <v>281</v>
      </c>
      <c r="L19" s="34">
        <v>226290</v>
      </c>
      <c r="M19" s="23">
        <v>1601</v>
      </c>
      <c r="N19" s="24">
        <v>609252</v>
      </c>
      <c r="O19" s="33">
        <v>1907</v>
      </c>
      <c r="P19" s="34">
        <v>734008</v>
      </c>
      <c r="Q19" s="23">
        <v>6895</v>
      </c>
      <c r="R19" s="24">
        <v>2101427</v>
      </c>
      <c r="S19" s="33">
        <v>124</v>
      </c>
      <c r="T19" s="34">
        <v>42175</v>
      </c>
      <c r="U19" s="23">
        <v>65</v>
      </c>
      <c r="V19" s="24">
        <v>14300</v>
      </c>
      <c r="W19" s="23">
        <v>8350</v>
      </c>
      <c r="X19" s="34">
        <v>1915336</v>
      </c>
      <c r="Y19" s="35">
        <f t="shared" si="3"/>
        <v>20300</v>
      </c>
      <c r="Z19" s="36">
        <f t="shared" si="2"/>
        <v>5944567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1048</v>
      </c>
      <c r="F20" s="14">
        <f t="shared" ref="E20:Z21" si="4">+F17+F14+F11+F8+F5</f>
        <v>62965</v>
      </c>
      <c r="G20" s="19">
        <f t="shared" ref="G20:Z20" si="5">+G17+G14+G11+G8+G5</f>
        <v>558</v>
      </c>
      <c r="H20" s="18">
        <f t="shared" si="5"/>
        <v>195977</v>
      </c>
      <c r="I20" s="13">
        <f t="shared" si="5"/>
        <v>2372</v>
      </c>
      <c r="J20" s="14">
        <f t="shared" si="5"/>
        <v>1092548</v>
      </c>
      <c r="K20" s="19">
        <f t="shared" si="5"/>
        <v>1056</v>
      </c>
      <c r="L20" s="18">
        <f t="shared" si="5"/>
        <v>1832925</v>
      </c>
      <c r="M20" s="13">
        <f t="shared" si="5"/>
        <v>9846</v>
      </c>
      <c r="N20" s="14">
        <f t="shared" si="5"/>
        <v>1633317</v>
      </c>
      <c r="O20" s="19">
        <f t="shared" si="5"/>
        <v>4714</v>
      </c>
      <c r="P20" s="18">
        <f t="shared" si="5"/>
        <v>1634158</v>
      </c>
      <c r="Q20" s="13">
        <f t="shared" si="5"/>
        <v>28620</v>
      </c>
      <c r="R20" s="14">
        <f t="shared" si="5"/>
        <v>5816454</v>
      </c>
      <c r="S20" s="19">
        <f t="shared" si="5"/>
        <v>53258</v>
      </c>
      <c r="T20" s="18">
        <f t="shared" si="5"/>
        <v>12563463</v>
      </c>
      <c r="U20" s="13">
        <f t="shared" si="5"/>
        <v>2753</v>
      </c>
      <c r="V20" s="14">
        <f t="shared" si="5"/>
        <v>819636</v>
      </c>
      <c r="W20" s="13">
        <f t="shared" si="5"/>
        <v>7921</v>
      </c>
      <c r="X20" s="18">
        <f t="shared" si="5"/>
        <v>1548189</v>
      </c>
      <c r="Y20" s="31">
        <f t="shared" si="5"/>
        <v>112146</v>
      </c>
      <c r="Z20" s="32">
        <f t="shared" si="5"/>
        <v>27199632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4"/>
        <v>921</v>
      </c>
      <c r="F21" s="21">
        <f t="shared" si="4"/>
        <v>81822</v>
      </c>
      <c r="G21" s="25">
        <f t="shared" si="4"/>
        <v>544</v>
      </c>
      <c r="H21" s="26">
        <f t="shared" si="4"/>
        <v>182796</v>
      </c>
      <c r="I21" s="27">
        <f t="shared" si="4"/>
        <v>2205</v>
      </c>
      <c r="J21" s="21">
        <f t="shared" si="4"/>
        <v>1044821</v>
      </c>
      <c r="K21" s="25">
        <f t="shared" si="4"/>
        <v>776</v>
      </c>
      <c r="L21" s="26">
        <f t="shared" si="4"/>
        <v>1353865</v>
      </c>
      <c r="M21" s="27">
        <f t="shared" si="4"/>
        <v>7886</v>
      </c>
      <c r="N21" s="21">
        <f t="shared" si="4"/>
        <v>1542502</v>
      </c>
      <c r="O21" s="25">
        <f t="shared" si="4"/>
        <v>4634</v>
      </c>
      <c r="P21" s="26">
        <f t="shared" si="4"/>
        <v>1655284</v>
      </c>
      <c r="Q21" s="27">
        <f t="shared" si="4"/>
        <v>29892</v>
      </c>
      <c r="R21" s="21">
        <f t="shared" si="4"/>
        <v>5951544</v>
      </c>
      <c r="S21" s="25">
        <f t="shared" si="4"/>
        <v>51862</v>
      </c>
      <c r="T21" s="26">
        <f t="shared" si="4"/>
        <v>12257105</v>
      </c>
      <c r="U21" s="27">
        <f t="shared" si="4"/>
        <v>3167</v>
      </c>
      <c r="V21" s="21">
        <f t="shared" si="4"/>
        <v>643453</v>
      </c>
      <c r="W21" s="27">
        <f t="shared" si="4"/>
        <v>8210</v>
      </c>
      <c r="X21" s="26">
        <f t="shared" si="4"/>
        <v>1574898</v>
      </c>
      <c r="Y21" s="23">
        <f t="shared" si="4"/>
        <v>110097</v>
      </c>
      <c r="Z21" s="24">
        <f t="shared" si="4"/>
        <v>26288090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ref="E22:Z22" si="6">+E19+E16+E13+E10+E7</f>
        <v>2531</v>
      </c>
      <c r="F22" s="24">
        <f t="shared" si="6"/>
        <v>396137</v>
      </c>
      <c r="G22" s="33">
        <f t="shared" si="6"/>
        <v>882</v>
      </c>
      <c r="H22" s="34">
        <f t="shared" si="6"/>
        <v>395612</v>
      </c>
      <c r="I22" s="23">
        <f t="shared" si="6"/>
        <v>2211</v>
      </c>
      <c r="J22" s="24">
        <f t="shared" si="6"/>
        <v>2231123</v>
      </c>
      <c r="K22" s="33">
        <f t="shared" si="6"/>
        <v>1518</v>
      </c>
      <c r="L22" s="34">
        <f t="shared" si="6"/>
        <v>2399462</v>
      </c>
      <c r="M22" s="23">
        <f t="shared" si="6"/>
        <v>17408.099999999999</v>
      </c>
      <c r="N22" s="24">
        <f t="shared" si="6"/>
        <v>3233984</v>
      </c>
      <c r="O22" s="33">
        <f t="shared" si="6"/>
        <v>4334</v>
      </c>
      <c r="P22" s="34">
        <f t="shared" si="6"/>
        <v>1168382</v>
      </c>
      <c r="Q22" s="23">
        <f t="shared" si="6"/>
        <v>58343</v>
      </c>
      <c r="R22" s="24">
        <f t="shared" si="6"/>
        <v>9811583</v>
      </c>
      <c r="S22" s="33">
        <f t="shared" si="6"/>
        <v>30063</v>
      </c>
      <c r="T22" s="34">
        <f t="shared" si="6"/>
        <v>2779700</v>
      </c>
      <c r="U22" s="23">
        <f t="shared" si="6"/>
        <v>5179</v>
      </c>
      <c r="V22" s="24">
        <f t="shared" si="6"/>
        <v>2446705</v>
      </c>
      <c r="W22" s="23">
        <f t="shared" si="6"/>
        <v>9651</v>
      </c>
      <c r="X22" s="34">
        <f t="shared" si="6"/>
        <v>2175988</v>
      </c>
      <c r="Y22" s="23">
        <f t="shared" si="6"/>
        <v>132120.1</v>
      </c>
      <c r="Z22" s="24">
        <f t="shared" si="6"/>
        <v>27038676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39.89868287740628</v>
      </c>
      <c r="F23" s="130"/>
      <c r="G23" s="129">
        <f>(G20+G21)/(G22+G41)*100</f>
        <v>62.971428571428568</v>
      </c>
      <c r="H23" s="130"/>
      <c r="I23" s="129">
        <f>(I20+I21)/(I22+I41)*100</f>
        <v>107.56756756756755</v>
      </c>
      <c r="J23" s="130"/>
      <c r="K23" s="129">
        <f>(K20+K21)/(K22+K41)*100</f>
        <v>66.473149492017413</v>
      </c>
      <c r="L23" s="130"/>
      <c r="M23" s="129">
        <f>(M20+M21)/(M22+M41)*100</f>
        <v>53.968669440377894</v>
      </c>
      <c r="N23" s="130"/>
      <c r="O23" s="129">
        <f>(O20+O21)/(O22+O41)*100</f>
        <v>108.84955752212389</v>
      </c>
      <c r="P23" s="130"/>
      <c r="Q23" s="129">
        <f>(Q20+Q21)/(Q22+Q41)*100</f>
        <v>49.604096373285408</v>
      </c>
      <c r="R23" s="130"/>
      <c r="S23" s="129">
        <f>(S20+S21)/(S22+S41)*100</f>
        <v>178.98859186105909</v>
      </c>
      <c r="T23" s="130"/>
      <c r="U23" s="129">
        <f>(U20+U21)/(U22+U41)*100</f>
        <v>54.95729669513554</v>
      </c>
      <c r="V23" s="130"/>
      <c r="W23" s="129">
        <f>(W20+W21)/(W22+W41)*100</f>
        <v>82.338829054157529</v>
      </c>
      <c r="X23" s="130"/>
      <c r="Y23" s="129">
        <f>(Y20+Y21)/(Y22+Y41)*100</f>
        <v>86.771235317727431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156514.02607664955</v>
      </c>
      <c r="F24" s="132"/>
      <c r="G24" s="125">
        <f>H22/G22*1000</f>
        <v>448539.68253968254</v>
      </c>
      <c r="H24" s="126"/>
      <c r="I24" s="127">
        <f>J22/I22*1000</f>
        <v>1009101.3116236996</v>
      </c>
      <c r="J24" s="128"/>
      <c r="K24" s="125">
        <f>L22/K22*1000</f>
        <v>1580673.25428195</v>
      </c>
      <c r="L24" s="126"/>
      <c r="M24" s="127">
        <f>N22/M22*1000</f>
        <v>185774.66811426866</v>
      </c>
      <c r="N24" s="128"/>
      <c r="O24" s="125">
        <f>P22/O22*1000</f>
        <v>269585.14074757724</v>
      </c>
      <c r="P24" s="126"/>
      <c r="Q24" s="127">
        <f>R22/Q22*1000</f>
        <v>168170.69742728348</v>
      </c>
      <c r="R24" s="128"/>
      <c r="S24" s="125">
        <f>T22/S22*1000</f>
        <v>92462.495426271504</v>
      </c>
      <c r="T24" s="126"/>
      <c r="U24" s="127">
        <f>V22/U22*1000</f>
        <v>472428.0749179378</v>
      </c>
      <c r="V24" s="128"/>
      <c r="W24" s="125">
        <f>X22/W22*1000</f>
        <v>225467.61993575798</v>
      </c>
      <c r="X24" s="126"/>
      <c r="Y24" s="127">
        <f>Z22/Y22*1000</f>
        <v>204652.25200404783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1.9156812627298947</v>
      </c>
      <c r="F25" s="49"/>
      <c r="G25" s="50">
        <f>G22/Y22*100</f>
        <v>0.66757442660125144</v>
      </c>
      <c r="H25" s="51"/>
      <c r="I25" s="48">
        <f>I22/Y22*100</f>
        <v>1.6734773891330692</v>
      </c>
      <c r="J25" s="49"/>
      <c r="K25" s="50">
        <f>K22/Y22*100</f>
        <v>1.148954625374943</v>
      </c>
      <c r="L25" s="51"/>
      <c r="M25" s="48">
        <f>M22/Y22*100</f>
        <v>13.175966412377827</v>
      </c>
      <c r="N25" s="49"/>
      <c r="O25" s="50">
        <f>O22/Y22*100</f>
        <v>3.2803487130270108</v>
      </c>
      <c r="P25" s="51"/>
      <c r="Q25" s="48">
        <f>Q22/Y22*100</f>
        <v>44.159064366436297</v>
      </c>
      <c r="R25" s="49"/>
      <c r="S25" s="50">
        <f>S22/Y22*100</f>
        <v>22.754297037316803</v>
      </c>
      <c r="T25" s="51"/>
      <c r="U25" s="48">
        <f>U22/Y22*100</f>
        <v>3.9199183167436291</v>
      </c>
      <c r="V25" s="49"/>
      <c r="W25" s="50">
        <f>W22/Y22*100</f>
        <v>7.3047174502592709</v>
      </c>
      <c r="X25" s="51"/>
      <c r="Y25" s="48">
        <f>E25+G25+I25+K25+M25+O25+Q25+S25+U25+W25</f>
        <v>100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1582</v>
      </c>
      <c r="F27" s="14">
        <v>175058</v>
      </c>
      <c r="G27" s="19">
        <v>791</v>
      </c>
      <c r="H27" s="18">
        <v>294475</v>
      </c>
      <c r="I27" s="13">
        <v>2476</v>
      </c>
      <c r="J27" s="14">
        <v>998232</v>
      </c>
      <c r="K27" s="19">
        <v>109</v>
      </c>
      <c r="L27" s="18">
        <v>38620</v>
      </c>
      <c r="M27" s="13">
        <v>8300</v>
      </c>
      <c r="N27" s="14">
        <v>1288226</v>
      </c>
      <c r="O27" s="19">
        <v>4598</v>
      </c>
      <c r="P27" s="18">
        <v>1590070</v>
      </c>
      <c r="Q27" s="13">
        <v>20416</v>
      </c>
      <c r="R27" s="14">
        <v>3927013</v>
      </c>
      <c r="S27" s="19">
        <v>38073</v>
      </c>
      <c r="T27" s="18">
        <v>10333684</v>
      </c>
      <c r="U27" s="13">
        <v>4467</v>
      </c>
      <c r="V27" s="14">
        <v>1357620</v>
      </c>
      <c r="W27" s="19">
        <v>7459</v>
      </c>
      <c r="X27" s="18">
        <v>1589777</v>
      </c>
      <c r="Y27" s="55">
        <f>+W27+U27+S27+Q27+O27+M27+K27+I27+G27+E27</f>
        <v>88271</v>
      </c>
      <c r="Z27" s="56">
        <f t="shared" ref="Z27:Z29" si="7">+X27+V27+T27+R27+P27+N27+L27+J27+H27+F27</f>
        <v>21592775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1289</v>
      </c>
      <c r="F28" s="21">
        <v>116414</v>
      </c>
      <c r="G28" s="25">
        <v>1037</v>
      </c>
      <c r="H28" s="26">
        <v>265815</v>
      </c>
      <c r="I28" s="27">
        <v>2529</v>
      </c>
      <c r="J28" s="21">
        <v>966420</v>
      </c>
      <c r="K28" s="25">
        <v>131</v>
      </c>
      <c r="L28" s="26">
        <v>54592</v>
      </c>
      <c r="M28" s="27">
        <v>4915</v>
      </c>
      <c r="N28" s="21">
        <v>1160901</v>
      </c>
      <c r="O28" s="25">
        <v>4845</v>
      </c>
      <c r="P28" s="26">
        <v>1681654</v>
      </c>
      <c r="Q28" s="27">
        <v>22242</v>
      </c>
      <c r="R28" s="21">
        <v>4455916</v>
      </c>
      <c r="S28" s="25">
        <v>37837</v>
      </c>
      <c r="T28" s="26">
        <v>10142722</v>
      </c>
      <c r="U28" s="27">
        <v>3285</v>
      </c>
      <c r="V28" s="21">
        <v>947647</v>
      </c>
      <c r="W28" s="25">
        <v>8658</v>
      </c>
      <c r="X28" s="26">
        <v>1847128</v>
      </c>
      <c r="Y28" s="58">
        <f t="shared" ref="Y28:Y29" si="8">+W28+U28+S28+Q28+O28+M28+K28+I28+G28+E28</f>
        <v>86768</v>
      </c>
      <c r="Z28" s="59">
        <f t="shared" si="7"/>
        <v>21639209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2139</v>
      </c>
      <c r="F29" s="21">
        <v>286164</v>
      </c>
      <c r="G29" s="25">
        <v>1293</v>
      </c>
      <c r="H29" s="26">
        <v>533552</v>
      </c>
      <c r="I29" s="27">
        <v>2247</v>
      </c>
      <c r="J29" s="21">
        <v>2446719</v>
      </c>
      <c r="K29" s="25">
        <v>410</v>
      </c>
      <c r="L29" s="26">
        <v>130442</v>
      </c>
      <c r="M29" s="27">
        <v>13432</v>
      </c>
      <c r="N29" s="21">
        <v>2490739</v>
      </c>
      <c r="O29" s="25">
        <v>4075</v>
      </c>
      <c r="P29" s="26">
        <v>1204368</v>
      </c>
      <c r="Q29" s="27">
        <v>63046</v>
      </c>
      <c r="R29" s="21">
        <v>11809839</v>
      </c>
      <c r="S29" s="25">
        <v>26495</v>
      </c>
      <c r="T29" s="26">
        <v>2416783</v>
      </c>
      <c r="U29" s="27">
        <v>7947</v>
      </c>
      <c r="V29" s="21">
        <v>2730197</v>
      </c>
      <c r="W29" s="25">
        <v>13417</v>
      </c>
      <c r="X29" s="26">
        <v>1814231</v>
      </c>
      <c r="Y29" s="58">
        <f t="shared" si="8"/>
        <v>134501</v>
      </c>
      <c r="Z29" s="59">
        <f t="shared" si="7"/>
        <v>25863034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72</v>
      </c>
      <c r="F30" s="121"/>
      <c r="G30" s="120">
        <v>64.5</v>
      </c>
      <c r="H30" s="121"/>
      <c r="I30" s="120">
        <v>110.1</v>
      </c>
      <c r="J30" s="121"/>
      <c r="K30" s="120">
        <v>28.5</v>
      </c>
      <c r="L30" s="121"/>
      <c r="M30" s="120">
        <v>56.3</v>
      </c>
      <c r="N30" s="121"/>
      <c r="O30" s="120">
        <v>112.5</v>
      </c>
      <c r="P30" s="121"/>
      <c r="Q30" s="120">
        <v>33.299999999999997</v>
      </c>
      <c r="R30" s="121"/>
      <c r="S30" s="120">
        <v>143.9</v>
      </c>
      <c r="T30" s="121"/>
      <c r="U30" s="120">
        <v>52.7</v>
      </c>
      <c r="V30" s="121"/>
      <c r="W30" s="120">
        <v>57.5</v>
      </c>
      <c r="X30" s="121"/>
      <c r="Y30" s="120">
        <v>65.400000000000006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102">
        <f>E20-E27</f>
        <v>-534</v>
      </c>
      <c r="F31" s="103">
        <f t="shared" ref="F31:Z33" si="9">F20-F27</f>
        <v>-112093</v>
      </c>
      <c r="G31" s="104">
        <f t="shared" si="9"/>
        <v>-233</v>
      </c>
      <c r="H31" s="105">
        <f t="shared" si="9"/>
        <v>-98498</v>
      </c>
      <c r="I31" s="102">
        <f t="shared" si="9"/>
        <v>-104</v>
      </c>
      <c r="J31" s="103">
        <f t="shared" si="9"/>
        <v>94316</v>
      </c>
      <c r="K31" s="104">
        <f t="shared" si="9"/>
        <v>947</v>
      </c>
      <c r="L31" s="105">
        <f t="shared" si="9"/>
        <v>1794305</v>
      </c>
      <c r="M31" s="102">
        <f t="shared" si="9"/>
        <v>1546</v>
      </c>
      <c r="N31" s="103">
        <f t="shared" si="9"/>
        <v>345091</v>
      </c>
      <c r="O31" s="104">
        <f t="shared" si="9"/>
        <v>116</v>
      </c>
      <c r="P31" s="105">
        <f t="shared" si="9"/>
        <v>44088</v>
      </c>
      <c r="Q31" s="102">
        <f t="shared" si="9"/>
        <v>8204</v>
      </c>
      <c r="R31" s="103">
        <f t="shared" si="9"/>
        <v>1889441</v>
      </c>
      <c r="S31" s="104">
        <f t="shared" si="9"/>
        <v>15185</v>
      </c>
      <c r="T31" s="105">
        <f t="shared" si="9"/>
        <v>2229779</v>
      </c>
      <c r="U31" s="102">
        <f t="shared" si="9"/>
        <v>-1714</v>
      </c>
      <c r="V31" s="103">
        <f t="shared" si="9"/>
        <v>-537984</v>
      </c>
      <c r="W31" s="104">
        <f t="shared" si="9"/>
        <v>462</v>
      </c>
      <c r="X31" s="105">
        <f t="shared" si="9"/>
        <v>-41588</v>
      </c>
      <c r="Y31" s="102">
        <f t="shared" si="9"/>
        <v>23875</v>
      </c>
      <c r="Z31" s="103">
        <f t="shared" si="9"/>
        <v>5606857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106">
        <f t="shared" ref="E32:T33" si="10">E21-E28</f>
        <v>-368</v>
      </c>
      <c r="F32" s="107">
        <f t="shared" si="10"/>
        <v>-34592</v>
      </c>
      <c r="G32" s="108">
        <f t="shared" si="10"/>
        <v>-493</v>
      </c>
      <c r="H32" s="109">
        <f t="shared" si="10"/>
        <v>-83019</v>
      </c>
      <c r="I32" s="106">
        <f t="shared" si="10"/>
        <v>-324</v>
      </c>
      <c r="J32" s="107">
        <f t="shared" si="10"/>
        <v>78401</v>
      </c>
      <c r="K32" s="108">
        <f t="shared" si="10"/>
        <v>645</v>
      </c>
      <c r="L32" s="109">
        <f t="shared" si="10"/>
        <v>1299273</v>
      </c>
      <c r="M32" s="106">
        <f t="shared" si="10"/>
        <v>2971</v>
      </c>
      <c r="N32" s="107">
        <f t="shared" si="10"/>
        <v>381601</v>
      </c>
      <c r="O32" s="108">
        <f t="shared" si="10"/>
        <v>-211</v>
      </c>
      <c r="P32" s="109">
        <f t="shared" si="10"/>
        <v>-26370</v>
      </c>
      <c r="Q32" s="106">
        <f t="shared" si="10"/>
        <v>7650</v>
      </c>
      <c r="R32" s="107">
        <f t="shared" si="10"/>
        <v>1495628</v>
      </c>
      <c r="S32" s="108">
        <f t="shared" si="10"/>
        <v>14025</v>
      </c>
      <c r="T32" s="109">
        <f t="shared" si="10"/>
        <v>2114383</v>
      </c>
      <c r="U32" s="106">
        <f t="shared" si="9"/>
        <v>-118</v>
      </c>
      <c r="V32" s="107">
        <f t="shared" si="9"/>
        <v>-304194</v>
      </c>
      <c r="W32" s="108">
        <f t="shared" si="9"/>
        <v>-448</v>
      </c>
      <c r="X32" s="109">
        <f t="shared" si="9"/>
        <v>-272230</v>
      </c>
      <c r="Y32" s="106">
        <f t="shared" si="9"/>
        <v>23329</v>
      </c>
      <c r="Z32" s="107">
        <f t="shared" si="9"/>
        <v>4648881</v>
      </c>
    </row>
    <row r="33" spans="1:38" ht="18.95" customHeight="1" x14ac:dyDescent="0.15">
      <c r="A33" s="22"/>
      <c r="B33" s="123"/>
      <c r="C33" s="7"/>
      <c r="D33" s="95" t="s">
        <v>24</v>
      </c>
      <c r="E33" s="106">
        <f t="shared" si="10"/>
        <v>392</v>
      </c>
      <c r="F33" s="107">
        <f t="shared" si="9"/>
        <v>109973</v>
      </c>
      <c r="G33" s="108">
        <f t="shared" si="9"/>
        <v>-411</v>
      </c>
      <c r="H33" s="109">
        <f t="shared" si="9"/>
        <v>-137940</v>
      </c>
      <c r="I33" s="106">
        <f t="shared" si="9"/>
        <v>-36</v>
      </c>
      <c r="J33" s="107">
        <f t="shared" si="9"/>
        <v>-215596</v>
      </c>
      <c r="K33" s="108">
        <f t="shared" si="9"/>
        <v>1108</v>
      </c>
      <c r="L33" s="109">
        <f t="shared" si="9"/>
        <v>2269020</v>
      </c>
      <c r="M33" s="106">
        <f t="shared" si="9"/>
        <v>3976.0999999999985</v>
      </c>
      <c r="N33" s="107">
        <f t="shared" si="9"/>
        <v>743245</v>
      </c>
      <c r="O33" s="108">
        <f t="shared" si="9"/>
        <v>259</v>
      </c>
      <c r="P33" s="109">
        <f t="shared" si="9"/>
        <v>-35986</v>
      </c>
      <c r="Q33" s="106">
        <f t="shared" si="9"/>
        <v>-4703</v>
      </c>
      <c r="R33" s="107">
        <f t="shared" si="9"/>
        <v>-1998256</v>
      </c>
      <c r="S33" s="108">
        <f t="shared" si="9"/>
        <v>3568</v>
      </c>
      <c r="T33" s="109">
        <f t="shared" si="9"/>
        <v>362917</v>
      </c>
      <c r="U33" s="106">
        <f t="shared" si="9"/>
        <v>-2768</v>
      </c>
      <c r="V33" s="107">
        <f t="shared" si="9"/>
        <v>-283492</v>
      </c>
      <c r="W33" s="108">
        <f t="shared" si="9"/>
        <v>-3766</v>
      </c>
      <c r="X33" s="109">
        <f t="shared" si="9"/>
        <v>361757</v>
      </c>
      <c r="Y33" s="106">
        <f t="shared" si="9"/>
        <v>-2380.8999999999942</v>
      </c>
      <c r="Z33" s="107">
        <f t="shared" si="9"/>
        <v>1175642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f>+E23-E30</f>
        <v>-32.10131712259372</v>
      </c>
      <c r="F34" s="113"/>
      <c r="G34" s="118">
        <f t="shared" ref="G34" si="11">+G23-G30</f>
        <v>-1.528571428571432</v>
      </c>
      <c r="H34" s="119"/>
      <c r="I34" s="114">
        <f t="shared" ref="I34" si="12">+I23-I30</f>
        <v>-2.5324324324324436</v>
      </c>
      <c r="J34" s="113"/>
      <c r="K34" s="118">
        <f t="shared" ref="K34" si="13">+K23-K30</f>
        <v>37.973149492017413</v>
      </c>
      <c r="L34" s="119"/>
      <c r="M34" s="114">
        <f t="shared" ref="M34" si="14">+M23-M30</f>
        <v>-2.3313305596221028</v>
      </c>
      <c r="N34" s="113"/>
      <c r="O34" s="118">
        <f t="shared" ref="O34" si="15">+O23-O30</f>
        <v>-3.650442477876112</v>
      </c>
      <c r="P34" s="119"/>
      <c r="Q34" s="114">
        <f t="shared" ref="Q34" si="16">+Q23-Q30</f>
        <v>16.304096373285411</v>
      </c>
      <c r="R34" s="113"/>
      <c r="S34" s="118">
        <f t="shared" ref="S34" si="17">+S23-S30</f>
        <v>35.088591861059086</v>
      </c>
      <c r="T34" s="119"/>
      <c r="U34" s="114">
        <f t="shared" ref="U34" si="18">+U23-U30</f>
        <v>2.2572966951355369</v>
      </c>
      <c r="V34" s="113"/>
      <c r="W34" s="118">
        <f t="shared" ref="W34" si="19">+W23-W30</f>
        <v>24.838829054157529</v>
      </c>
      <c r="X34" s="119"/>
      <c r="Y34" s="114">
        <f t="shared" ref="Y34" si="20">+Y23-Y30</f>
        <v>21.371235317727425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21">E20/E27*100</f>
        <v>66.245259165613149</v>
      </c>
      <c r="F35" s="72">
        <f t="shared" si="21"/>
        <v>35.968079150909979</v>
      </c>
      <c r="G35" s="73">
        <f t="shared" si="21"/>
        <v>70.543615676359039</v>
      </c>
      <c r="H35" s="74">
        <f t="shared" si="21"/>
        <v>66.55132014602259</v>
      </c>
      <c r="I35" s="71">
        <f t="shared" si="21"/>
        <v>95.799676898222941</v>
      </c>
      <c r="J35" s="72">
        <f t="shared" si="21"/>
        <v>109.44830460253729</v>
      </c>
      <c r="K35" s="73">
        <f t="shared" si="21"/>
        <v>968.80733944954136</v>
      </c>
      <c r="L35" s="74">
        <f t="shared" si="21"/>
        <v>4746.0512687726559</v>
      </c>
      <c r="M35" s="71">
        <f t="shared" si="21"/>
        <v>118.62650602409639</v>
      </c>
      <c r="N35" s="72">
        <f t="shared" si="21"/>
        <v>126.78807911034244</v>
      </c>
      <c r="O35" s="73">
        <f t="shared" si="21"/>
        <v>102.522836015659</v>
      </c>
      <c r="P35" s="74">
        <f t="shared" si="21"/>
        <v>102.77270811976831</v>
      </c>
      <c r="Q35" s="71">
        <f t="shared" si="21"/>
        <v>140.18416927899688</v>
      </c>
      <c r="R35" s="72">
        <f t="shared" si="21"/>
        <v>148.1139481840269</v>
      </c>
      <c r="S35" s="73">
        <f t="shared" si="21"/>
        <v>139.88390723084601</v>
      </c>
      <c r="T35" s="74">
        <f t="shared" si="21"/>
        <v>121.57777419940459</v>
      </c>
      <c r="U35" s="71">
        <f t="shared" si="21"/>
        <v>61.62972912469219</v>
      </c>
      <c r="V35" s="72">
        <f t="shared" si="21"/>
        <v>60.373005701153495</v>
      </c>
      <c r="W35" s="73">
        <f t="shared" si="21"/>
        <v>106.19385976672476</v>
      </c>
      <c r="X35" s="74">
        <f t="shared" si="21"/>
        <v>97.384035622606191</v>
      </c>
      <c r="Y35" s="71">
        <f t="shared" si="21"/>
        <v>127.04738815692582</v>
      </c>
      <c r="Z35" s="72">
        <f t="shared" si="21"/>
        <v>125.96635680221742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21"/>
        <v>71.450737005430568</v>
      </c>
      <c r="F36" s="76">
        <f t="shared" si="21"/>
        <v>70.285360867249651</v>
      </c>
      <c r="G36" s="77">
        <f t="shared" si="21"/>
        <v>52.459016393442624</v>
      </c>
      <c r="H36" s="78">
        <f t="shared" si="21"/>
        <v>68.768128209468998</v>
      </c>
      <c r="I36" s="75">
        <f t="shared" si="21"/>
        <v>87.188612099644132</v>
      </c>
      <c r="J36" s="76">
        <f t="shared" si="21"/>
        <v>108.11251836675567</v>
      </c>
      <c r="K36" s="77">
        <f t="shared" si="21"/>
        <v>592.36641221374043</v>
      </c>
      <c r="L36" s="78">
        <f t="shared" si="21"/>
        <v>2479.9695926143022</v>
      </c>
      <c r="M36" s="75">
        <f t="shared" si="21"/>
        <v>160.44760935910477</v>
      </c>
      <c r="N36" s="76">
        <f t="shared" si="21"/>
        <v>132.87110614944771</v>
      </c>
      <c r="O36" s="77">
        <f t="shared" si="21"/>
        <v>95.644994840041278</v>
      </c>
      <c r="P36" s="78">
        <f t="shared" si="21"/>
        <v>98.431900973684236</v>
      </c>
      <c r="Q36" s="75">
        <f t="shared" si="21"/>
        <v>134.39438899379553</v>
      </c>
      <c r="R36" s="76">
        <f t="shared" si="21"/>
        <v>133.56499539039783</v>
      </c>
      <c r="S36" s="77">
        <f t="shared" si="21"/>
        <v>137.06689219547005</v>
      </c>
      <c r="T36" s="78">
        <f t="shared" si="21"/>
        <v>120.84630733248925</v>
      </c>
      <c r="U36" s="75">
        <f t="shared" si="21"/>
        <v>96.407914764079152</v>
      </c>
      <c r="V36" s="76">
        <f t="shared" si="21"/>
        <v>67.900072495349008</v>
      </c>
      <c r="W36" s="77">
        <f t="shared" si="21"/>
        <v>94.825594825594834</v>
      </c>
      <c r="X36" s="78">
        <f t="shared" si="21"/>
        <v>85.261985092532839</v>
      </c>
      <c r="Y36" s="75">
        <f t="shared" si="21"/>
        <v>126.88664023603171</v>
      </c>
      <c r="Z36" s="76">
        <f t="shared" si="21"/>
        <v>121.48359951604515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21"/>
        <v>118.32632071061244</v>
      </c>
      <c r="F37" s="80">
        <f t="shared" si="21"/>
        <v>138.43006108385401</v>
      </c>
      <c r="G37" s="81">
        <f t="shared" si="21"/>
        <v>68.213457076566129</v>
      </c>
      <c r="H37" s="82">
        <f t="shared" si="21"/>
        <v>74.146849791585439</v>
      </c>
      <c r="I37" s="79">
        <f t="shared" si="21"/>
        <v>98.397863818424568</v>
      </c>
      <c r="J37" s="80">
        <f t="shared" si="21"/>
        <v>91.188362864718016</v>
      </c>
      <c r="K37" s="81">
        <f t="shared" si="21"/>
        <v>370.2439024390244</v>
      </c>
      <c r="L37" s="82">
        <f t="shared" si="21"/>
        <v>1839.4857484552522</v>
      </c>
      <c r="M37" s="79">
        <f t="shared" si="21"/>
        <v>129.60169743895173</v>
      </c>
      <c r="N37" s="80">
        <f t="shared" si="21"/>
        <v>129.84034055756143</v>
      </c>
      <c r="O37" s="81">
        <f t="shared" si="21"/>
        <v>106.3558282208589</v>
      </c>
      <c r="P37" s="82">
        <f t="shared" si="21"/>
        <v>97.012042830762695</v>
      </c>
      <c r="Q37" s="79">
        <f t="shared" si="21"/>
        <v>92.540367350823203</v>
      </c>
      <c r="R37" s="80">
        <f t="shared" si="21"/>
        <v>83.079735464640976</v>
      </c>
      <c r="S37" s="81">
        <f t="shared" si="21"/>
        <v>113.4666918286469</v>
      </c>
      <c r="T37" s="82">
        <f t="shared" si="21"/>
        <v>115.0165323076172</v>
      </c>
      <c r="U37" s="79">
        <f t="shared" si="21"/>
        <v>65.169246256448972</v>
      </c>
      <c r="V37" s="80">
        <f t="shared" si="21"/>
        <v>89.616426946480416</v>
      </c>
      <c r="W37" s="81">
        <f t="shared" si="21"/>
        <v>71.931132145785199</v>
      </c>
      <c r="X37" s="82">
        <f t="shared" si="21"/>
        <v>119.93996354378247</v>
      </c>
      <c r="Y37" s="79">
        <f t="shared" si="21"/>
        <v>98.229827287529474</v>
      </c>
      <c r="Z37" s="80">
        <f t="shared" si="21"/>
        <v>104.5456461140638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+'(令和3年6月) '!E20</f>
        <v>1286</v>
      </c>
      <c r="F39" s="14">
        <f>+'(令和3年6月) '!F20</f>
        <v>88981</v>
      </c>
      <c r="G39" s="13">
        <f>+'(令和3年6月) '!G20</f>
        <v>659</v>
      </c>
      <c r="H39" s="14">
        <f>+'(令和3年6月) '!H20</f>
        <v>199392</v>
      </c>
      <c r="I39" s="13">
        <f>+'(令和3年6月) '!I20</f>
        <v>2536</v>
      </c>
      <c r="J39" s="14">
        <f>+'(令和3年6月) '!J20</f>
        <v>1919161</v>
      </c>
      <c r="K39" s="13">
        <f>+'(令和3年6月) '!K20</f>
        <v>1054</v>
      </c>
      <c r="L39" s="14">
        <f>+'(令和3年6月) '!L20</f>
        <v>260620</v>
      </c>
      <c r="M39" s="13">
        <f>+'(令和3年6月) '!M20</f>
        <v>7622</v>
      </c>
      <c r="N39" s="14">
        <f>+'(令和3年6月) '!N20</f>
        <v>1946419</v>
      </c>
      <c r="O39" s="13">
        <f>+'(令和3年6月) '!O20</f>
        <v>4631</v>
      </c>
      <c r="P39" s="14">
        <f>+'(令和3年6月) '!P20</f>
        <v>1595167</v>
      </c>
      <c r="Q39" s="13">
        <f>+'(令和3年6月) '!Q20</f>
        <v>29468</v>
      </c>
      <c r="R39" s="14">
        <f>+'(令和3年6月) '!R20</f>
        <v>5714343</v>
      </c>
      <c r="S39" s="25">
        <f>+'(令和3年6月) '!S20</f>
        <v>44564</v>
      </c>
      <c r="T39" s="26">
        <f>+'(令和3年6月) '!T20</f>
        <v>10773964</v>
      </c>
      <c r="U39" s="13">
        <f>+'(令和3年6月) '!U20</f>
        <v>3933</v>
      </c>
      <c r="V39" s="14">
        <f>+'(令和3年6月) '!V20</f>
        <v>1491077</v>
      </c>
      <c r="W39" s="13">
        <f>+'(令和3年6月) '!W20</f>
        <v>8844</v>
      </c>
      <c r="X39" s="14">
        <f>+'(令和3年6月) '!X20</f>
        <v>1837472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+'(令和3年6月) '!E21</f>
        <v>1332</v>
      </c>
      <c r="F40" s="21">
        <f>+'(令和3年6月) '!F21</f>
        <v>176209</v>
      </c>
      <c r="G40" s="27">
        <f>+'(令和3年6月) '!G21</f>
        <v>636</v>
      </c>
      <c r="H40" s="21">
        <f>+'(令和3年6月) '!H21</f>
        <v>203219</v>
      </c>
      <c r="I40" s="27">
        <f>+'(令和3年6月) '!I21</f>
        <v>2515</v>
      </c>
      <c r="J40" s="21">
        <f>+'(令和3年6月) '!J21</f>
        <v>1329456</v>
      </c>
      <c r="K40" s="27">
        <f>+'(令和3年6月) '!K21</f>
        <v>927</v>
      </c>
      <c r="L40" s="21">
        <f>+'(令和3年6月) '!L21</f>
        <v>240330</v>
      </c>
      <c r="M40" s="27">
        <f>+'(令和3年6月) '!M21</f>
        <v>7612</v>
      </c>
      <c r="N40" s="21">
        <f>+'(令和3年6月) '!N21</f>
        <v>1638853</v>
      </c>
      <c r="O40" s="27">
        <f>+'(令和3年6月) '!O21</f>
        <v>4471</v>
      </c>
      <c r="P40" s="21">
        <f>+'(令和3年6月) '!P21</f>
        <v>1582532</v>
      </c>
      <c r="Q40" s="27">
        <f>+'(令和3年6月) '!Q21</f>
        <v>29639</v>
      </c>
      <c r="R40" s="21">
        <f>+'(令和3年6月) '!R21</f>
        <v>5856115</v>
      </c>
      <c r="S40" s="25">
        <f>+'(令和3年6月) '!S21</f>
        <v>45299</v>
      </c>
      <c r="T40" s="26">
        <f>+'(令和3年6月) '!T21</f>
        <v>10768350</v>
      </c>
      <c r="U40" s="27">
        <f>+'(令和3年6月) '!U21</f>
        <v>3116</v>
      </c>
      <c r="V40" s="21">
        <f>+'(令和3年6月) '!V21</f>
        <v>632178</v>
      </c>
      <c r="W40" s="27">
        <f>+'(令和3年6月) '!W21</f>
        <v>8932</v>
      </c>
      <c r="X40" s="21">
        <f>+'(令和3年6月) '!X21</f>
        <v>1820984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+'(令和3年6月) '!E22</f>
        <v>2404</v>
      </c>
      <c r="F41" s="21">
        <f>+'(令和3年6月) '!F22</f>
        <v>414994</v>
      </c>
      <c r="G41" s="27">
        <f>+'(令和3年6月) '!G22</f>
        <v>868</v>
      </c>
      <c r="H41" s="21">
        <f>+'(令和3年6月) '!H22</f>
        <v>382431</v>
      </c>
      <c r="I41" s="27">
        <f>+'(令和3年6月) '!I22</f>
        <v>2044</v>
      </c>
      <c r="J41" s="21">
        <f>+'(令和3年6月) '!J22</f>
        <v>2183396</v>
      </c>
      <c r="K41" s="27">
        <f>+'(令和3年6月) '!K22</f>
        <v>1238</v>
      </c>
      <c r="L41" s="21">
        <f>+'(令和3年6月) '!L22</f>
        <v>1920402</v>
      </c>
      <c r="M41" s="27">
        <f>+'(令和3年6月) '!M22</f>
        <v>15448</v>
      </c>
      <c r="N41" s="21">
        <f>+'(令和3年6月) '!N22</f>
        <v>3143169</v>
      </c>
      <c r="O41" s="27">
        <f>+'(令和3年6月) '!O22</f>
        <v>4254</v>
      </c>
      <c r="P41" s="21">
        <f>+'(令和3年6月) '!P22</f>
        <v>1189508</v>
      </c>
      <c r="Q41" s="27">
        <f>+'(令和3年6月) '!Q22</f>
        <v>59615</v>
      </c>
      <c r="R41" s="21">
        <f>+'(令和3年6月) '!R22</f>
        <v>9946673</v>
      </c>
      <c r="S41" s="25">
        <f>+'(令和3年6月) '!S22</f>
        <v>28667</v>
      </c>
      <c r="T41" s="26">
        <f>+'(令和3年6月) '!T22</f>
        <v>2473342</v>
      </c>
      <c r="U41" s="27">
        <f>+'(令和3年6月) '!U22</f>
        <v>5593</v>
      </c>
      <c r="V41" s="21">
        <f>+'(令和3年6月) '!V22</f>
        <v>2270522</v>
      </c>
      <c r="W41" s="27">
        <f>+'(令和3年6月) '!W22</f>
        <v>9940</v>
      </c>
      <c r="X41" s="21">
        <f>+'(令和3年6月) '!X22</f>
        <v>2202697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>
        <f>+'(令和3年6月) '!E23:F23</f>
        <v>53.934899052327978</v>
      </c>
      <c r="F42" s="113">
        <f>+'(令和3年2月) '!F23</f>
        <v>0</v>
      </c>
      <c r="G42" s="112">
        <f>+'(令和3年6月) '!G23:H23</f>
        <v>75.59836544074723</v>
      </c>
      <c r="H42" s="113">
        <f>+'(令和3年2月) '!H23</f>
        <v>0</v>
      </c>
      <c r="I42" s="112">
        <f>+'(令和3年6月) '!I23:J23</f>
        <v>124.19473813621835</v>
      </c>
      <c r="J42" s="113">
        <f>+'(令和3年2月) '!J23</f>
        <v>0</v>
      </c>
      <c r="K42" s="112">
        <f>+'(令和3年6月) '!K23:L23</f>
        <v>84.333759046402719</v>
      </c>
      <c r="L42" s="113">
        <f>+'(令和3年2月) '!L23</f>
        <v>0</v>
      </c>
      <c r="M42" s="112">
        <f>+'(令和3年6月) '!M23:N23</f>
        <v>49.323318008159035</v>
      </c>
      <c r="N42" s="113">
        <f>+'(令和3年2月) '!N23</f>
        <v>0</v>
      </c>
      <c r="O42" s="112">
        <f>+'(令和3年6月) '!O23:P23</f>
        <v>109.03210349784381</v>
      </c>
      <c r="P42" s="113">
        <f>+'(令和3年2月) '!P23</f>
        <v>0</v>
      </c>
      <c r="Q42" s="112">
        <f>+'(令和3年6月) '!Q23:R23</f>
        <v>49.502935486302455</v>
      </c>
      <c r="R42" s="113">
        <f>+'(令和3年2月) '!R23</f>
        <v>0</v>
      </c>
      <c r="S42" s="112">
        <f>+'(令和3年6月) '!S23:T23</f>
        <v>154.75210525409426</v>
      </c>
      <c r="T42" s="113">
        <f>+'(令和3年2月) '!T23</f>
        <v>0</v>
      </c>
      <c r="U42" s="112">
        <f>+'(令和3年6月) '!U23:V23</f>
        <v>67.98148326743177</v>
      </c>
      <c r="V42" s="113">
        <f>+'(令和3年2月) '!V23</f>
        <v>0</v>
      </c>
      <c r="W42" s="112">
        <f>+'(令和3年6月) '!W23:X23</f>
        <v>89.022435897435898</v>
      </c>
      <c r="X42" s="113">
        <f>+'(令和3年2月) '!X23</f>
        <v>0</v>
      </c>
      <c r="Y42" s="112">
        <f>+'(令和3年6月) '!Y23:Z23</f>
        <v>82.288731604428762</v>
      </c>
      <c r="Z42" s="113">
        <f>+'(令和3年2月)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102">
        <f t="shared" ref="E43:Z46" si="22">E20-E39</f>
        <v>-238</v>
      </c>
      <c r="F43" s="105">
        <f t="shared" si="22"/>
        <v>-26016</v>
      </c>
      <c r="G43" s="102">
        <f t="shared" si="22"/>
        <v>-101</v>
      </c>
      <c r="H43" s="103">
        <f t="shared" si="22"/>
        <v>-3415</v>
      </c>
      <c r="I43" s="104">
        <f t="shared" si="22"/>
        <v>-164</v>
      </c>
      <c r="J43" s="105">
        <f t="shared" si="22"/>
        <v>-826613</v>
      </c>
      <c r="K43" s="102">
        <f t="shared" si="22"/>
        <v>2</v>
      </c>
      <c r="L43" s="103">
        <f t="shared" si="22"/>
        <v>1572305</v>
      </c>
      <c r="M43" s="104">
        <f t="shared" si="22"/>
        <v>2224</v>
      </c>
      <c r="N43" s="105">
        <f t="shared" si="22"/>
        <v>-313102</v>
      </c>
      <c r="O43" s="102">
        <f t="shared" si="22"/>
        <v>83</v>
      </c>
      <c r="P43" s="103">
        <f t="shared" si="22"/>
        <v>38991</v>
      </c>
      <c r="Q43" s="104">
        <f t="shared" si="22"/>
        <v>-848</v>
      </c>
      <c r="R43" s="105">
        <f t="shared" si="22"/>
        <v>102111</v>
      </c>
      <c r="S43" s="102">
        <f t="shared" si="22"/>
        <v>8694</v>
      </c>
      <c r="T43" s="103">
        <f t="shared" si="22"/>
        <v>1789499</v>
      </c>
      <c r="U43" s="104">
        <f t="shared" si="22"/>
        <v>-1180</v>
      </c>
      <c r="V43" s="105">
        <f t="shared" si="22"/>
        <v>-671441</v>
      </c>
      <c r="W43" s="102">
        <f t="shared" si="22"/>
        <v>-923</v>
      </c>
      <c r="X43" s="103">
        <f t="shared" si="22"/>
        <v>-289283</v>
      </c>
      <c r="Y43" s="102">
        <f t="shared" si="22"/>
        <v>2717</v>
      </c>
      <c r="Z43" s="103">
        <f t="shared" si="22"/>
        <v>281039</v>
      </c>
    </row>
    <row r="44" spans="1:38" ht="18.95" customHeight="1" x14ac:dyDescent="0.15">
      <c r="A44" s="22"/>
      <c r="B44" s="116"/>
      <c r="C44" s="22"/>
      <c r="D44" s="96" t="s">
        <v>22</v>
      </c>
      <c r="E44" s="106">
        <f t="shared" si="22"/>
        <v>-411</v>
      </c>
      <c r="F44" s="109">
        <f t="shared" si="22"/>
        <v>-94387</v>
      </c>
      <c r="G44" s="106">
        <f t="shared" si="22"/>
        <v>-92</v>
      </c>
      <c r="H44" s="107">
        <f t="shared" si="22"/>
        <v>-20423</v>
      </c>
      <c r="I44" s="108">
        <f t="shared" si="22"/>
        <v>-310</v>
      </c>
      <c r="J44" s="109">
        <f t="shared" si="22"/>
        <v>-284635</v>
      </c>
      <c r="K44" s="106">
        <f t="shared" si="22"/>
        <v>-151</v>
      </c>
      <c r="L44" s="107">
        <f t="shared" si="22"/>
        <v>1113535</v>
      </c>
      <c r="M44" s="108">
        <f t="shared" si="22"/>
        <v>274</v>
      </c>
      <c r="N44" s="109">
        <f t="shared" si="22"/>
        <v>-96351</v>
      </c>
      <c r="O44" s="106">
        <f t="shared" si="22"/>
        <v>163</v>
      </c>
      <c r="P44" s="107">
        <f t="shared" si="22"/>
        <v>72752</v>
      </c>
      <c r="Q44" s="108">
        <f t="shared" si="22"/>
        <v>253</v>
      </c>
      <c r="R44" s="109">
        <f t="shared" si="22"/>
        <v>95429</v>
      </c>
      <c r="S44" s="106">
        <f t="shared" si="22"/>
        <v>6563</v>
      </c>
      <c r="T44" s="107">
        <f t="shared" si="22"/>
        <v>1488755</v>
      </c>
      <c r="U44" s="108">
        <f t="shared" si="22"/>
        <v>51</v>
      </c>
      <c r="V44" s="109">
        <f t="shared" si="22"/>
        <v>11275</v>
      </c>
      <c r="W44" s="106">
        <f t="shared" si="22"/>
        <v>-722</v>
      </c>
      <c r="X44" s="107">
        <f t="shared" si="22"/>
        <v>-246086</v>
      </c>
      <c r="Y44" s="106">
        <f t="shared" si="22"/>
        <v>3457</v>
      </c>
      <c r="Z44" s="107">
        <f t="shared" si="22"/>
        <v>137192</v>
      </c>
    </row>
    <row r="45" spans="1:38" ht="18.95" customHeight="1" x14ac:dyDescent="0.15">
      <c r="A45" s="22"/>
      <c r="B45" s="116"/>
      <c r="C45" s="22"/>
      <c r="D45" s="96" t="s">
        <v>24</v>
      </c>
      <c r="E45" s="106">
        <f t="shared" si="22"/>
        <v>127</v>
      </c>
      <c r="F45" s="109">
        <f t="shared" si="22"/>
        <v>-18857</v>
      </c>
      <c r="G45" s="106">
        <f t="shared" si="22"/>
        <v>14</v>
      </c>
      <c r="H45" s="107">
        <f t="shared" si="22"/>
        <v>13181</v>
      </c>
      <c r="I45" s="108">
        <f t="shared" si="22"/>
        <v>167</v>
      </c>
      <c r="J45" s="109">
        <f t="shared" si="22"/>
        <v>47727</v>
      </c>
      <c r="K45" s="106">
        <f t="shared" si="22"/>
        <v>280</v>
      </c>
      <c r="L45" s="107">
        <f t="shared" si="22"/>
        <v>479060</v>
      </c>
      <c r="M45" s="108">
        <f t="shared" si="22"/>
        <v>1960.0999999999985</v>
      </c>
      <c r="N45" s="109">
        <f t="shared" si="22"/>
        <v>90815</v>
      </c>
      <c r="O45" s="106">
        <f t="shared" si="22"/>
        <v>80</v>
      </c>
      <c r="P45" s="107">
        <f t="shared" si="22"/>
        <v>-21126</v>
      </c>
      <c r="Q45" s="108">
        <f t="shared" si="22"/>
        <v>-1272</v>
      </c>
      <c r="R45" s="109">
        <f t="shared" si="22"/>
        <v>-135090</v>
      </c>
      <c r="S45" s="106">
        <f t="shared" si="22"/>
        <v>1396</v>
      </c>
      <c r="T45" s="107">
        <f t="shared" si="22"/>
        <v>306358</v>
      </c>
      <c r="U45" s="108">
        <f t="shared" si="22"/>
        <v>-414</v>
      </c>
      <c r="V45" s="109">
        <f t="shared" si="22"/>
        <v>176183</v>
      </c>
      <c r="W45" s="106">
        <f t="shared" si="22"/>
        <v>-289</v>
      </c>
      <c r="X45" s="107">
        <f t="shared" si="22"/>
        <v>-26709</v>
      </c>
      <c r="Y45" s="106">
        <f t="shared" si="22"/>
        <v>8115</v>
      </c>
      <c r="Z45" s="107">
        <f t="shared" si="22"/>
        <v>2793034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>
        <f>E23-E42</f>
        <v>-14.036216174921698</v>
      </c>
      <c r="F46" s="113"/>
      <c r="G46" s="112">
        <f>G23-G42</f>
        <v>-12.626936869318662</v>
      </c>
      <c r="H46" s="113"/>
      <c r="I46" s="112">
        <f>I23-I42</f>
        <v>-16.627170568650797</v>
      </c>
      <c r="J46" s="113"/>
      <c r="K46" s="112">
        <f>K23-K42</f>
        <v>-17.860609554385306</v>
      </c>
      <c r="L46" s="113"/>
      <c r="M46" s="112">
        <f>M23-M42</f>
        <v>4.6453514322188596</v>
      </c>
      <c r="N46" s="113"/>
      <c r="O46" s="112">
        <f t="shared" si="22"/>
        <v>-0.18254597571991837</v>
      </c>
      <c r="P46" s="113"/>
      <c r="Q46" s="112">
        <f t="shared" si="22"/>
        <v>0.101160886982953</v>
      </c>
      <c r="R46" s="113"/>
      <c r="S46" s="112">
        <f t="shared" si="22"/>
        <v>24.236486606964831</v>
      </c>
      <c r="T46" s="113"/>
      <c r="U46" s="112">
        <f t="shared" si="22"/>
        <v>-13.02418657229623</v>
      </c>
      <c r="V46" s="113"/>
      <c r="W46" s="112">
        <f t="shared" si="22"/>
        <v>-6.6836068432783691</v>
      </c>
      <c r="X46" s="113"/>
      <c r="Y46" s="112">
        <f t="shared" si="22"/>
        <v>4.4825037132986694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23">E20/E39*100</f>
        <v>81.493001555209958</v>
      </c>
      <c r="F47" s="84">
        <f t="shared" si="23"/>
        <v>70.762297569143968</v>
      </c>
      <c r="G47" s="83">
        <f t="shared" si="23"/>
        <v>84.673748103186639</v>
      </c>
      <c r="H47" s="85">
        <f t="shared" si="23"/>
        <v>98.287293371850424</v>
      </c>
      <c r="I47" s="86">
        <f t="shared" si="23"/>
        <v>93.533123028391159</v>
      </c>
      <c r="J47" s="84">
        <f t="shared" si="23"/>
        <v>56.928418199411098</v>
      </c>
      <c r="K47" s="83">
        <f t="shared" si="23"/>
        <v>100.18975332068311</v>
      </c>
      <c r="L47" s="85">
        <f t="shared" si="23"/>
        <v>703.29406799171204</v>
      </c>
      <c r="M47" s="86">
        <f t="shared" si="23"/>
        <v>129.17869325636315</v>
      </c>
      <c r="N47" s="84">
        <f t="shared" si="23"/>
        <v>83.913946586012571</v>
      </c>
      <c r="O47" s="83">
        <f t="shared" si="23"/>
        <v>101.79226948823148</v>
      </c>
      <c r="P47" s="85">
        <f t="shared" si="23"/>
        <v>102.44432087674834</v>
      </c>
      <c r="Q47" s="86">
        <f t="shared" si="23"/>
        <v>97.122302158273371</v>
      </c>
      <c r="R47" s="84">
        <f t="shared" si="23"/>
        <v>101.78692458608103</v>
      </c>
      <c r="S47" s="83">
        <f t="shared" si="23"/>
        <v>119.50902073422493</v>
      </c>
      <c r="T47" s="85">
        <f t="shared" si="23"/>
        <v>116.60947632644772</v>
      </c>
      <c r="U47" s="86">
        <f t="shared" si="23"/>
        <v>69.997457411645058</v>
      </c>
      <c r="V47" s="84">
        <f t="shared" si="23"/>
        <v>54.96939460537584</v>
      </c>
      <c r="W47" s="83">
        <f t="shared" si="23"/>
        <v>89.563545906829489</v>
      </c>
      <c r="X47" s="85">
        <f t="shared" si="23"/>
        <v>84.256467581546829</v>
      </c>
      <c r="Y47" s="83">
        <f t="shared" si="23"/>
        <v>102.48288844821755</v>
      </c>
      <c r="Z47" s="85">
        <f t="shared" si="23"/>
        <v>101.04403302208253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23"/>
        <v>69.14414414414415</v>
      </c>
      <c r="F48" s="78">
        <f t="shared" si="23"/>
        <v>46.434631602245062</v>
      </c>
      <c r="G48" s="75">
        <f t="shared" si="23"/>
        <v>85.534591194968556</v>
      </c>
      <c r="H48" s="76">
        <f t="shared" si="23"/>
        <v>89.950250714746161</v>
      </c>
      <c r="I48" s="77">
        <f t="shared" si="23"/>
        <v>87.673956262425449</v>
      </c>
      <c r="J48" s="78">
        <f t="shared" si="23"/>
        <v>78.590115054578717</v>
      </c>
      <c r="K48" s="75">
        <f t="shared" si="23"/>
        <v>83.710895361380793</v>
      </c>
      <c r="L48" s="76">
        <f t="shared" si="23"/>
        <v>563.33582990055345</v>
      </c>
      <c r="M48" s="77">
        <f t="shared" si="23"/>
        <v>103.5995796111403</v>
      </c>
      <c r="N48" s="78">
        <f t="shared" si="23"/>
        <v>94.120827188283513</v>
      </c>
      <c r="O48" s="75">
        <f t="shared" si="23"/>
        <v>103.64571684186983</v>
      </c>
      <c r="P48" s="76">
        <f t="shared" si="23"/>
        <v>104.5971898198583</v>
      </c>
      <c r="Q48" s="77">
        <f t="shared" si="23"/>
        <v>100.85360504740375</v>
      </c>
      <c r="R48" s="78">
        <f t="shared" si="23"/>
        <v>101.62956157794032</v>
      </c>
      <c r="S48" s="75">
        <f t="shared" si="23"/>
        <v>114.48817854698778</v>
      </c>
      <c r="T48" s="76">
        <f t="shared" si="23"/>
        <v>113.8252842821788</v>
      </c>
      <c r="U48" s="77">
        <f t="shared" si="23"/>
        <v>101.6367137355584</v>
      </c>
      <c r="V48" s="78">
        <f t="shared" si="23"/>
        <v>101.78351666777394</v>
      </c>
      <c r="W48" s="75">
        <f t="shared" si="23"/>
        <v>91.9167039856695</v>
      </c>
      <c r="X48" s="76">
        <f t="shared" si="23"/>
        <v>86.486097626338292</v>
      </c>
      <c r="Y48" s="75">
        <f t="shared" si="23"/>
        <v>103.24174793698424</v>
      </c>
      <c r="Z48" s="76">
        <f t="shared" si="23"/>
        <v>100.52461678371427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23"/>
        <v>105.2828618968386</v>
      </c>
      <c r="F49" s="82">
        <f t="shared" si="23"/>
        <v>95.456078883068187</v>
      </c>
      <c r="G49" s="79">
        <f t="shared" si="23"/>
        <v>101.61290322580645</v>
      </c>
      <c r="H49" s="80">
        <f t="shared" si="23"/>
        <v>103.44663481778413</v>
      </c>
      <c r="I49" s="81">
        <f t="shared" si="23"/>
        <v>108.17025440313111</v>
      </c>
      <c r="J49" s="82">
        <f t="shared" si="23"/>
        <v>102.18590672511996</v>
      </c>
      <c r="K49" s="79">
        <f t="shared" si="23"/>
        <v>122.61712439418417</v>
      </c>
      <c r="L49" s="80">
        <f t="shared" si="23"/>
        <v>124.94581863588978</v>
      </c>
      <c r="M49" s="81">
        <f t="shared" si="23"/>
        <v>112.6883738995339</v>
      </c>
      <c r="N49" s="82">
        <f t="shared" si="23"/>
        <v>102.88928148629614</v>
      </c>
      <c r="O49" s="79">
        <f t="shared" si="23"/>
        <v>101.88058298072403</v>
      </c>
      <c r="P49" s="80">
        <f t="shared" si="23"/>
        <v>98.223971591616035</v>
      </c>
      <c r="Q49" s="81">
        <f t="shared" si="23"/>
        <v>97.866308814895575</v>
      </c>
      <c r="R49" s="82">
        <f t="shared" si="23"/>
        <v>98.64185743313368</v>
      </c>
      <c r="S49" s="79">
        <f t="shared" si="23"/>
        <v>104.86971081731609</v>
      </c>
      <c r="T49" s="80">
        <f t="shared" si="23"/>
        <v>112.38639864604248</v>
      </c>
      <c r="U49" s="81">
        <f t="shared" si="23"/>
        <v>92.597890219917758</v>
      </c>
      <c r="V49" s="82">
        <f t="shared" si="23"/>
        <v>107.75958127690461</v>
      </c>
      <c r="W49" s="79">
        <f t="shared" si="23"/>
        <v>97.092555331991946</v>
      </c>
      <c r="X49" s="80">
        <f t="shared" si="23"/>
        <v>98.787441032516043</v>
      </c>
      <c r="Y49" s="79">
        <f t="shared" si="23"/>
        <v>106.54408568679837</v>
      </c>
      <c r="Z49" s="80">
        <f t="shared" si="23"/>
        <v>111.51973620661396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86A7-E031-4A2C-B47A-5AB6C7B52A71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C49" sqref="C49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67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44" t="s">
        <v>8</v>
      </c>
      <c r="H2" s="144"/>
      <c r="I2" s="142" t="s">
        <v>9</v>
      </c>
      <c r="J2" s="143"/>
      <c r="K2" s="144" t="s">
        <v>10</v>
      </c>
      <c r="L2" s="144"/>
      <c r="M2" s="142" t="s">
        <v>11</v>
      </c>
      <c r="N2" s="143"/>
      <c r="O2" s="144" t="s">
        <v>12</v>
      </c>
      <c r="P2" s="144"/>
      <c r="Q2" s="142" t="s">
        <v>13</v>
      </c>
      <c r="R2" s="143"/>
      <c r="S2" s="144" t="s">
        <v>14</v>
      </c>
      <c r="T2" s="144"/>
      <c r="U2" s="142" t="s">
        <v>15</v>
      </c>
      <c r="V2" s="143"/>
      <c r="W2" s="144" t="s">
        <v>16</v>
      </c>
      <c r="X2" s="144"/>
      <c r="Y2" s="136" t="s">
        <v>17</v>
      </c>
      <c r="Z2" s="137"/>
    </row>
    <row r="3" spans="1:26" ht="18.75" x14ac:dyDescent="0.2">
      <c r="A3" s="7"/>
      <c r="C3" s="140"/>
      <c r="D3" s="141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38"/>
      <c r="Z3" s="139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1066</v>
      </c>
      <c r="F5" s="14">
        <v>49245</v>
      </c>
      <c r="G5" s="15">
        <v>54</v>
      </c>
      <c r="H5" s="16">
        <v>10200</v>
      </c>
      <c r="I5" s="13">
        <v>982</v>
      </c>
      <c r="J5" s="14">
        <v>1605844</v>
      </c>
      <c r="K5" s="17">
        <v>970</v>
      </c>
      <c r="L5" s="18">
        <v>196570</v>
      </c>
      <c r="M5" s="13">
        <v>436</v>
      </c>
      <c r="N5" s="87">
        <v>305957</v>
      </c>
      <c r="O5" s="19">
        <v>613</v>
      </c>
      <c r="P5" s="18">
        <v>34935</v>
      </c>
      <c r="Q5" s="13">
        <v>13690</v>
      </c>
      <c r="R5" s="14">
        <v>2025748</v>
      </c>
      <c r="S5" s="19">
        <v>16726</v>
      </c>
      <c r="T5" s="18">
        <v>7254988</v>
      </c>
      <c r="U5" s="13">
        <v>3504</v>
      </c>
      <c r="V5" s="14">
        <v>1453272</v>
      </c>
      <c r="W5" s="13">
        <v>804</v>
      </c>
      <c r="X5" s="18">
        <v>101234</v>
      </c>
      <c r="Y5" s="20">
        <f t="shared" ref="Y5:Z19" si="0">+W5+U5+S5+Q5+O5+M5+K5+I5+G5+E5</f>
        <v>38845</v>
      </c>
      <c r="Z5" s="21">
        <f t="shared" si="0"/>
        <v>13037993</v>
      </c>
    </row>
    <row r="6" spans="1:26" ht="18.95" customHeight="1" x14ac:dyDescent="0.15">
      <c r="A6" s="7"/>
      <c r="B6" s="22"/>
      <c r="C6" s="91"/>
      <c r="D6" s="95" t="s">
        <v>22</v>
      </c>
      <c r="E6" s="23">
        <v>1082</v>
      </c>
      <c r="F6" s="24">
        <v>131943</v>
      </c>
      <c r="G6" s="25">
        <v>30</v>
      </c>
      <c r="H6" s="26">
        <v>5400</v>
      </c>
      <c r="I6" s="27">
        <v>960</v>
      </c>
      <c r="J6" s="21">
        <v>1017059</v>
      </c>
      <c r="K6" s="25">
        <v>836</v>
      </c>
      <c r="L6" s="26">
        <v>169970</v>
      </c>
      <c r="M6" s="27">
        <v>497</v>
      </c>
      <c r="N6" s="88">
        <v>284130</v>
      </c>
      <c r="O6" s="25">
        <v>453</v>
      </c>
      <c r="P6" s="26">
        <v>19687</v>
      </c>
      <c r="Q6" s="27">
        <v>13582</v>
      </c>
      <c r="R6" s="21">
        <v>2017804</v>
      </c>
      <c r="S6" s="25">
        <v>16621</v>
      </c>
      <c r="T6" s="26">
        <v>7247556</v>
      </c>
      <c r="U6" s="27">
        <v>2276</v>
      </c>
      <c r="V6" s="21">
        <v>557423</v>
      </c>
      <c r="W6" s="27">
        <v>588</v>
      </c>
      <c r="X6" s="26">
        <v>78027</v>
      </c>
      <c r="Y6" s="20">
        <f t="shared" si="0"/>
        <v>36925</v>
      </c>
      <c r="Z6" s="21">
        <f t="shared" si="0"/>
        <v>11528999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1898</v>
      </c>
      <c r="F7" s="36">
        <v>307915</v>
      </c>
      <c r="G7" s="29">
        <v>132</v>
      </c>
      <c r="H7" s="30">
        <v>70438</v>
      </c>
      <c r="I7" s="31">
        <v>1604</v>
      </c>
      <c r="J7" s="32">
        <v>1989267</v>
      </c>
      <c r="K7" s="89">
        <v>1026</v>
      </c>
      <c r="L7" s="30">
        <v>1766614</v>
      </c>
      <c r="M7" s="23">
        <v>894</v>
      </c>
      <c r="N7" s="24">
        <v>259651</v>
      </c>
      <c r="O7" s="33">
        <v>2205</v>
      </c>
      <c r="P7" s="34">
        <v>403505</v>
      </c>
      <c r="Q7" s="23">
        <v>33487</v>
      </c>
      <c r="R7" s="24">
        <v>4672676</v>
      </c>
      <c r="S7" s="33">
        <v>23719</v>
      </c>
      <c r="T7" s="34">
        <v>1717951</v>
      </c>
      <c r="U7" s="23">
        <v>3664</v>
      </c>
      <c r="V7" s="24">
        <v>2121651</v>
      </c>
      <c r="W7" s="23">
        <v>1279</v>
      </c>
      <c r="X7" s="34">
        <v>255677</v>
      </c>
      <c r="Y7" s="31">
        <f t="shared" si="0"/>
        <v>69908</v>
      </c>
      <c r="Z7" s="24">
        <f t="shared" si="0"/>
        <v>13565345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220</v>
      </c>
      <c r="F8" s="14">
        <v>39736</v>
      </c>
      <c r="G8" s="15">
        <v>0</v>
      </c>
      <c r="H8" s="16">
        <v>0</v>
      </c>
      <c r="I8" s="13">
        <v>163</v>
      </c>
      <c r="J8" s="14">
        <v>98960</v>
      </c>
      <c r="K8" s="17">
        <v>0</v>
      </c>
      <c r="L8" s="18">
        <v>0</v>
      </c>
      <c r="M8" s="13">
        <v>6516</v>
      </c>
      <c r="N8" s="87">
        <v>1388480</v>
      </c>
      <c r="O8" s="19">
        <v>0</v>
      </c>
      <c r="P8" s="18">
        <v>0</v>
      </c>
      <c r="Q8" s="13">
        <v>9058</v>
      </c>
      <c r="R8" s="14">
        <v>2074808</v>
      </c>
      <c r="S8" s="19">
        <v>27629</v>
      </c>
      <c r="T8" s="18">
        <v>3469638</v>
      </c>
      <c r="U8" s="13">
        <v>426</v>
      </c>
      <c r="V8" s="14">
        <v>37125</v>
      </c>
      <c r="W8" s="13">
        <v>76</v>
      </c>
      <c r="X8" s="18">
        <v>9983</v>
      </c>
      <c r="Y8" s="13">
        <f t="shared" si="0"/>
        <v>44088</v>
      </c>
      <c r="Z8" s="14">
        <f t="shared" si="0"/>
        <v>7118730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188</v>
      </c>
      <c r="F9" s="24">
        <v>28972</v>
      </c>
      <c r="G9" s="25">
        <v>0</v>
      </c>
      <c r="H9" s="26">
        <v>0</v>
      </c>
      <c r="I9" s="27">
        <v>170</v>
      </c>
      <c r="J9" s="21">
        <v>100739</v>
      </c>
      <c r="K9" s="25">
        <v>0</v>
      </c>
      <c r="L9" s="26">
        <v>0</v>
      </c>
      <c r="M9" s="27">
        <v>5638</v>
      </c>
      <c r="N9" s="88">
        <v>910571</v>
      </c>
      <c r="O9" s="25">
        <v>0</v>
      </c>
      <c r="P9" s="26">
        <v>0</v>
      </c>
      <c r="Q9" s="27">
        <v>8884</v>
      </c>
      <c r="R9" s="21">
        <v>2097886</v>
      </c>
      <c r="S9" s="25">
        <v>28483</v>
      </c>
      <c r="T9" s="26">
        <v>3474204</v>
      </c>
      <c r="U9" s="27">
        <v>824</v>
      </c>
      <c r="V9" s="21">
        <v>71755</v>
      </c>
      <c r="W9" s="27">
        <v>179</v>
      </c>
      <c r="X9" s="26">
        <v>23564</v>
      </c>
      <c r="Y9" s="20">
        <f t="shared" si="0"/>
        <v>44366</v>
      </c>
      <c r="Z9" s="21">
        <f t="shared" si="0"/>
        <v>6707691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181</v>
      </c>
      <c r="F10" s="36">
        <v>31130</v>
      </c>
      <c r="G10" s="29">
        <v>0</v>
      </c>
      <c r="H10" s="30">
        <v>0</v>
      </c>
      <c r="I10" s="37">
        <v>112</v>
      </c>
      <c r="J10" s="38">
        <v>32942</v>
      </c>
      <c r="K10" s="89">
        <v>14</v>
      </c>
      <c r="L10" s="30">
        <v>218</v>
      </c>
      <c r="M10" s="35">
        <v>7169</v>
      </c>
      <c r="N10" s="36">
        <v>1805342</v>
      </c>
      <c r="O10" s="29">
        <v>0</v>
      </c>
      <c r="P10" s="30">
        <v>0</v>
      </c>
      <c r="Q10" s="35">
        <v>12593</v>
      </c>
      <c r="R10" s="36">
        <v>1407716</v>
      </c>
      <c r="S10" s="29">
        <v>4816</v>
      </c>
      <c r="T10" s="30">
        <v>712795</v>
      </c>
      <c r="U10" s="35">
        <v>1833</v>
      </c>
      <c r="V10" s="36">
        <v>130925</v>
      </c>
      <c r="W10" s="35">
        <v>181</v>
      </c>
      <c r="X10" s="30">
        <v>28900</v>
      </c>
      <c r="Y10" s="37">
        <f t="shared" si="0"/>
        <v>26899</v>
      </c>
      <c r="Z10" s="36">
        <f t="shared" si="0"/>
        <v>4149968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107</v>
      </c>
      <c r="J11" s="14">
        <v>52351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2064</v>
      </c>
      <c r="R11" s="14">
        <v>529060</v>
      </c>
      <c r="S11" s="19">
        <v>0</v>
      </c>
      <c r="T11" s="18">
        <v>0</v>
      </c>
      <c r="U11" s="13">
        <v>3</v>
      </c>
      <c r="V11" s="14">
        <v>680</v>
      </c>
      <c r="W11" s="13">
        <v>0</v>
      </c>
      <c r="X11" s="18">
        <v>0</v>
      </c>
      <c r="Y11" s="13">
        <f>+W11+U11+S11+Q11+O11+M11+K11+I11+G11+E11</f>
        <v>2264</v>
      </c>
      <c r="Z11" s="14">
        <f t="shared" si="0"/>
        <v>672091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1">
        <v>0</v>
      </c>
      <c r="G12" s="25">
        <v>75</v>
      </c>
      <c r="H12" s="26">
        <v>75000</v>
      </c>
      <c r="I12" s="27">
        <v>95</v>
      </c>
      <c r="J12" s="21">
        <v>47703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2225</v>
      </c>
      <c r="R12" s="21">
        <v>522707</v>
      </c>
      <c r="S12" s="25">
        <v>0</v>
      </c>
      <c r="T12" s="26">
        <v>0</v>
      </c>
      <c r="U12" s="27">
        <v>6</v>
      </c>
      <c r="V12" s="21">
        <v>800</v>
      </c>
      <c r="W12" s="27">
        <v>0</v>
      </c>
      <c r="X12" s="26">
        <v>0</v>
      </c>
      <c r="Y12" s="20">
        <f t="shared" ref="Y12:Y19" si="1">+W12+U12+S12+Q12+O12+M12+K12+I12+G12+E12</f>
        <v>2416</v>
      </c>
      <c r="Z12" s="21">
        <f t="shared" si="0"/>
        <v>661210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45</v>
      </c>
      <c r="J13" s="38">
        <v>40731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5847</v>
      </c>
      <c r="R13" s="36">
        <v>1612434</v>
      </c>
      <c r="S13" s="29">
        <v>0</v>
      </c>
      <c r="T13" s="30">
        <v>0</v>
      </c>
      <c r="U13" s="35">
        <v>30</v>
      </c>
      <c r="V13" s="36">
        <v>3426</v>
      </c>
      <c r="W13" s="35">
        <v>0</v>
      </c>
      <c r="X13" s="30">
        <v>0</v>
      </c>
      <c r="Y13" s="37">
        <f t="shared" si="1"/>
        <v>6136</v>
      </c>
      <c r="Z13" s="36">
        <f t="shared" si="0"/>
        <v>1870591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</v>
      </c>
      <c r="N14" s="87">
        <v>5017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2</v>
      </c>
      <c r="Z14" s="14">
        <f t="shared" si="0"/>
        <v>5017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838</v>
      </c>
      <c r="N15" s="88">
        <v>64651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838</v>
      </c>
      <c r="Z15" s="24">
        <f t="shared" si="0"/>
        <v>64651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5980</v>
      </c>
      <c r="N16" s="36">
        <v>655257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5980</v>
      </c>
      <c r="Z16" s="36">
        <f t="shared" si="0"/>
        <v>655257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530</v>
      </c>
      <c r="H17" s="18">
        <v>114192</v>
      </c>
      <c r="I17" s="13">
        <v>1284</v>
      </c>
      <c r="J17" s="14">
        <v>162006</v>
      </c>
      <c r="K17" s="19">
        <v>84</v>
      </c>
      <c r="L17" s="18">
        <v>64050</v>
      </c>
      <c r="M17" s="13">
        <v>653</v>
      </c>
      <c r="N17" s="87">
        <v>231965</v>
      </c>
      <c r="O17" s="19">
        <v>4018</v>
      </c>
      <c r="P17" s="18">
        <v>1560232</v>
      </c>
      <c r="Q17" s="13">
        <v>4656</v>
      </c>
      <c r="R17" s="14">
        <v>1084727</v>
      </c>
      <c r="S17" s="19">
        <v>209</v>
      </c>
      <c r="T17" s="18">
        <v>49338</v>
      </c>
      <c r="U17" s="13">
        <v>0</v>
      </c>
      <c r="V17" s="14">
        <v>0</v>
      </c>
      <c r="W17" s="13">
        <v>7964</v>
      </c>
      <c r="X17" s="18">
        <v>1726255</v>
      </c>
      <c r="Y17" s="41">
        <f t="shared" si="1"/>
        <v>19398</v>
      </c>
      <c r="Z17" s="42">
        <f t="shared" si="0"/>
        <v>4992765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62</v>
      </c>
      <c r="F18" s="21">
        <v>15294</v>
      </c>
      <c r="G18" s="25">
        <v>531</v>
      </c>
      <c r="H18" s="26">
        <v>122819</v>
      </c>
      <c r="I18" s="27">
        <v>1290</v>
      </c>
      <c r="J18" s="21">
        <v>163955</v>
      </c>
      <c r="K18" s="25">
        <v>91</v>
      </c>
      <c r="L18" s="26">
        <v>70360</v>
      </c>
      <c r="M18" s="27">
        <v>624</v>
      </c>
      <c r="N18" s="21">
        <v>364501</v>
      </c>
      <c r="O18" s="25">
        <v>4018</v>
      </c>
      <c r="P18" s="26">
        <v>1562845</v>
      </c>
      <c r="Q18" s="27">
        <v>4948</v>
      </c>
      <c r="R18" s="21">
        <v>1217718</v>
      </c>
      <c r="S18" s="25">
        <v>195</v>
      </c>
      <c r="T18" s="26">
        <v>46590</v>
      </c>
      <c r="U18" s="27">
        <v>10</v>
      </c>
      <c r="V18" s="21">
        <v>2200</v>
      </c>
      <c r="W18" s="27">
        <v>8165</v>
      </c>
      <c r="X18" s="26">
        <v>1719393</v>
      </c>
      <c r="Y18" s="23">
        <f t="shared" si="1"/>
        <v>19934</v>
      </c>
      <c r="Z18" s="24">
        <f t="shared" si="0"/>
        <v>5285675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325</v>
      </c>
      <c r="F19" s="24">
        <v>75949</v>
      </c>
      <c r="G19" s="33">
        <v>541</v>
      </c>
      <c r="H19" s="34">
        <v>116993</v>
      </c>
      <c r="I19" s="23">
        <v>283</v>
      </c>
      <c r="J19" s="24">
        <v>120456</v>
      </c>
      <c r="K19" s="90">
        <v>198</v>
      </c>
      <c r="L19" s="34">
        <v>153570</v>
      </c>
      <c r="M19" s="23">
        <v>1386</v>
      </c>
      <c r="N19" s="24">
        <v>403919</v>
      </c>
      <c r="O19" s="33">
        <v>2049</v>
      </c>
      <c r="P19" s="34">
        <v>786003</v>
      </c>
      <c r="Q19" s="23">
        <v>7688</v>
      </c>
      <c r="R19" s="24">
        <v>2253847</v>
      </c>
      <c r="S19" s="33">
        <v>132</v>
      </c>
      <c r="T19" s="34">
        <v>42596</v>
      </c>
      <c r="U19" s="23">
        <v>66</v>
      </c>
      <c r="V19" s="24">
        <v>14520</v>
      </c>
      <c r="W19" s="23">
        <v>8480</v>
      </c>
      <c r="X19" s="34">
        <v>1918120</v>
      </c>
      <c r="Y19" s="35">
        <f t="shared" si="1"/>
        <v>21148</v>
      </c>
      <c r="Z19" s="36">
        <f t="shared" si="0"/>
        <v>5885973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1286</v>
      </c>
      <c r="F20" s="14">
        <f t="shared" ref="E20:Z22" si="2">+F17+F14+F11+F8+F5</f>
        <v>88981</v>
      </c>
      <c r="G20" s="19">
        <f t="shared" si="2"/>
        <v>659</v>
      </c>
      <c r="H20" s="18">
        <f t="shared" si="2"/>
        <v>199392</v>
      </c>
      <c r="I20" s="13">
        <f t="shared" si="2"/>
        <v>2536</v>
      </c>
      <c r="J20" s="14">
        <f t="shared" si="2"/>
        <v>1919161</v>
      </c>
      <c r="K20" s="19">
        <f t="shared" si="2"/>
        <v>1054</v>
      </c>
      <c r="L20" s="18">
        <f t="shared" si="2"/>
        <v>260620</v>
      </c>
      <c r="M20" s="13">
        <f t="shared" si="2"/>
        <v>7622</v>
      </c>
      <c r="N20" s="14">
        <f t="shared" si="2"/>
        <v>1946419</v>
      </c>
      <c r="O20" s="19">
        <f t="shared" si="2"/>
        <v>4631</v>
      </c>
      <c r="P20" s="18">
        <f t="shared" si="2"/>
        <v>1595167</v>
      </c>
      <c r="Q20" s="13">
        <f t="shared" si="2"/>
        <v>29468</v>
      </c>
      <c r="R20" s="14">
        <f t="shared" si="2"/>
        <v>5714343</v>
      </c>
      <c r="S20" s="19">
        <f t="shared" si="2"/>
        <v>44564</v>
      </c>
      <c r="T20" s="18">
        <f t="shared" si="2"/>
        <v>10773964</v>
      </c>
      <c r="U20" s="13">
        <f t="shared" si="2"/>
        <v>3933</v>
      </c>
      <c r="V20" s="14">
        <f t="shared" si="2"/>
        <v>1491077</v>
      </c>
      <c r="W20" s="13">
        <f t="shared" si="2"/>
        <v>8844</v>
      </c>
      <c r="X20" s="18">
        <f t="shared" si="2"/>
        <v>1837472</v>
      </c>
      <c r="Y20" s="31">
        <f t="shared" si="2"/>
        <v>104597</v>
      </c>
      <c r="Z20" s="32">
        <f t="shared" si="2"/>
        <v>25826596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1332</v>
      </c>
      <c r="F21" s="21">
        <f t="shared" si="2"/>
        <v>176209</v>
      </c>
      <c r="G21" s="25">
        <f t="shared" si="2"/>
        <v>636</v>
      </c>
      <c r="H21" s="26">
        <f t="shared" si="2"/>
        <v>203219</v>
      </c>
      <c r="I21" s="27">
        <f t="shared" si="2"/>
        <v>2515</v>
      </c>
      <c r="J21" s="21">
        <f t="shared" si="2"/>
        <v>1329456</v>
      </c>
      <c r="K21" s="25">
        <f t="shared" si="2"/>
        <v>927</v>
      </c>
      <c r="L21" s="26">
        <f t="shared" si="2"/>
        <v>240330</v>
      </c>
      <c r="M21" s="27">
        <f t="shared" si="2"/>
        <v>7612</v>
      </c>
      <c r="N21" s="21">
        <f t="shared" si="2"/>
        <v>1638853</v>
      </c>
      <c r="O21" s="25">
        <f t="shared" si="2"/>
        <v>4471</v>
      </c>
      <c r="P21" s="26">
        <f t="shared" si="2"/>
        <v>1582532</v>
      </c>
      <c r="Q21" s="27">
        <f t="shared" si="2"/>
        <v>29639</v>
      </c>
      <c r="R21" s="21">
        <f t="shared" si="2"/>
        <v>5856115</v>
      </c>
      <c r="S21" s="25">
        <f t="shared" si="2"/>
        <v>45299</v>
      </c>
      <c r="T21" s="26">
        <f t="shared" si="2"/>
        <v>10768350</v>
      </c>
      <c r="U21" s="27">
        <f t="shared" si="2"/>
        <v>3116</v>
      </c>
      <c r="V21" s="21">
        <f t="shared" si="2"/>
        <v>632178</v>
      </c>
      <c r="W21" s="27">
        <f t="shared" si="2"/>
        <v>8932</v>
      </c>
      <c r="X21" s="26">
        <f t="shared" si="2"/>
        <v>1820984</v>
      </c>
      <c r="Y21" s="23">
        <f t="shared" si="2"/>
        <v>104479</v>
      </c>
      <c r="Z21" s="24">
        <f t="shared" si="2"/>
        <v>24248226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2404</v>
      </c>
      <c r="F22" s="24">
        <f t="shared" si="2"/>
        <v>414994</v>
      </c>
      <c r="G22" s="33">
        <f t="shared" si="2"/>
        <v>868</v>
      </c>
      <c r="H22" s="34">
        <f t="shared" si="2"/>
        <v>382431</v>
      </c>
      <c r="I22" s="23">
        <f t="shared" si="2"/>
        <v>2044</v>
      </c>
      <c r="J22" s="24">
        <f t="shared" si="2"/>
        <v>2183396</v>
      </c>
      <c r="K22" s="33">
        <f t="shared" si="2"/>
        <v>1238</v>
      </c>
      <c r="L22" s="34">
        <f t="shared" si="2"/>
        <v>1920402</v>
      </c>
      <c r="M22" s="23">
        <f t="shared" si="2"/>
        <v>15448</v>
      </c>
      <c r="N22" s="24">
        <f t="shared" si="2"/>
        <v>3143169</v>
      </c>
      <c r="O22" s="33">
        <f t="shared" si="2"/>
        <v>4254</v>
      </c>
      <c r="P22" s="34">
        <f t="shared" si="2"/>
        <v>1189508</v>
      </c>
      <c r="Q22" s="23">
        <f t="shared" si="2"/>
        <v>59615</v>
      </c>
      <c r="R22" s="24">
        <f t="shared" si="2"/>
        <v>9946673</v>
      </c>
      <c r="S22" s="33">
        <f t="shared" si="2"/>
        <v>28667</v>
      </c>
      <c r="T22" s="34">
        <f t="shared" si="2"/>
        <v>2473342</v>
      </c>
      <c r="U22" s="23">
        <f t="shared" si="2"/>
        <v>5593</v>
      </c>
      <c r="V22" s="24">
        <f t="shared" si="2"/>
        <v>2270522</v>
      </c>
      <c r="W22" s="23">
        <f t="shared" si="2"/>
        <v>9940</v>
      </c>
      <c r="X22" s="34">
        <f t="shared" si="2"/>
        <v>2202697</v>
      </c>
      <c r="Y22" s="23">
        <f t="shared" si="2"/>
        <v>130071</v>
      </c>
      <c r="Z22" s="24">
        <f t="shared" si="2"/>
        <v>26127134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53.934899052327978</v>
      </c>
      <c r="F23" s="130"/>
      <c r="G23" s="129">
        <f>(G20+G21)/(G22+G41)*100</f>
        <v>75.59836544074723</v>
      </c>
      <c r="H23" s="130"/>
      <c r="I23" s="129">
        <f>(I20+I21)/(I22+I41)*100</f>
        <v>124.19473813621835</v>
      </c>
      <c r="J23" s="130"/>
      <c r="K23" s="129">
        <f>(K20+K21)/(K22+K41)*100</f>
        <v>84.333759046402719</v>
      </c>
      <c r="L23" s="130"/>
      <c r="M23" s="129">
        <f>(M20+M21)/(M22+M41)*100</f>
        <v>49.323318008159035</v>
      </c>
      <c r="N23" s="130"/>
      <c r="O23" s="129">
        <f>(O20+O21)/(O22+O41)*100</f>
        <v>109.03210349784381</v>
      </c>
      <c r="P23" s="130"/>
      <c r="Q23" s="129">
        <f>(Q20+Q21)/(Q22+Q41)*100</f>
        <v>49.502935486302455</v>
      </c>
      <c r="R23" s="130"/>
      <c r="S23" s="129">
        <f>(S20+S21)/(S22+S41)*100</f>
        <v>154.75210525409426</v>
      </c>
      <c r="T23" s="130"/>
      <c r="U23" s="129">
        <f>(U20+U21)/(U22+U41)*100</f>
        <v>67.98148326743177</v>
      </c>
      <c r="V23" s="130"/>
      <c r="W23" s="129">
        <f>(W20+W21)/(W22+W41)*100</f>
        <v>89.022435897435898</v>
      </c>
      <c r="X23" s="130"/>
      <c r="Y23" s="129">
        <f>(Y20+Y21)/(Y22+Y41)*100</f>
        <v>82.288731604428762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172626</v>
      </c>
      <c r="F24" s="132"/>
      <c r="G24" s="125">
        <v>440589</v>
      </c>
      <c r="H24" s="126"/>
      <c r="I24" s="127">
        <v>1068198</v>
      </c>
      <c r="J24" s="128"/>
      <c r="K24" s="125">
        <v>1551213</v>
      </c>
      <c r="L24" s="126"/>
      <c r="M24" s="127">
        <v>203466</v>
      </c>
      <c r="N24" s="128"/>
      <c r="O24" s="125">
        <v>279621</v>
      </c>
      <c r="P24" s="126"/>
      <c r="Q24" s="127">
        <v>166848</v>
      </c>
      <c r="R24" s="128"/>
      <c r="S24" s="125">
        <v>86278</v>
      </c>
      <c r="T24" s="126"/>
      <c r="U24" s="127">
        <v>405958</v>
      </c>
      <c r="V24" s="128"/>
      <c r="W24" s="125">
        <v>221599</v>
      </c>
      <c r="X24" s="126"/>
      <c r="Y24" s="127">
        <v>200868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1.8482213560286305</v>
      </c>
      <c r="F25" s="49"/>
      <c r="G25" s="50">
        <f>G22/Y22*100</f>
        <v>0.66732784402364864</v>
      </c>
      <c r="H25" s="51"/>
      <c r="I25" s="48">
        <f>I22/Y22*100</f>
        <v>1.5714494391524627</v>
      </c>
      <c r="J25" s="49"/>
      <c r="K25" s="50">
        <f>K22/Y22*100</f>
        <v>0.95178786970193197</v>
      </c>
      <c r="L25" s="51"/>
      <c r="M25" s="48">
        <f>M22/Y22*100</f>
        <v>11.876590477508438</v>
      </c>
      <c r="N25" s="49"/>
      <c r="O25" s="50">
        <f>O22/Y22*100</f>
        <v>3.2705214844200476</v>
      </c>
      <c r="P25" s="51"/>
      <c r="Q25" s="48">
        <f>Q22/Y22*100</f>
        <v>45.832660623813148</v>
      </c>
      <c r="R25" s="49"/>
      <c r="S25" s="50">
        <f>S22/Y22*100</f>
        <v>22.039501503025271</v>
      </c>
      <c r="T25" s="51"/>
      <c r="U25" s="48">
        <f>U22/Y22*100</f>
        <v>4.2999592530233484</v>
      </c>
      <c r="V25" s="49"/>
      <c r="W25" s="50">
        <f>W22/Y22*100</f>
        <v>7.6419801493030723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1197</v>
      </c>
      <c r="F27" s="14">
        <v>92365</v>
      </c>
      <c r="G27" s="19">
        <v>649</v>
      </c>
      <c r="H27" s="18">
        <v>255834</v>
      </c>
      <c r="I27" s="13">
        <v>2059</v>
      </c>
      <c r="J27" s="14">
        <v>943429</v>
      </c>
      <c r="K27" s="19">
        <v>31</v>
      </c>
      <c r="L27" s="18">
        <v>18266</v>
      </c>
      <c r="M27" s="13">
        <v>3689</v>
      </c>
      <c r="N27" s="14">
        <v>1045420</v>
      </c>
      <c r="O27" s="19">
        <v>4168</v>
      </c>
      <c r="P27" s="18">
        <v>1408494</v>
      </c>
      <c r="Q27" s="13">
        <v>22201</v>
      </c>
      <c r="R27" s="14">
        <v>4429180</v>
      </c>
      <c r="S27" s="19">
        <v>40953</v>
      </c>
      <c r="T27" s="18">
        <v>10090499</v>
      </c>
      <c r="U27" s="13">
        <v>3076</v>
      </c>
      <c r="V27" s="14">
        <v>841081</v>
      </c>
      <c r="W27" s="19">
        <v>10903</v>
      </c>
      <c r="X27" s="18">
        <v>2065512</v>
      </c>
      <c r="Y27" s="55">
        <f>+W27+U27+S27+Q27+O27+M27+K27+I27+G27+E27</f>
        <v>88926</v>
      </c>
      <c r="Z27" s="56">
        <f t="shared" ref="Z27:Z29" si="3">+X27+V27+T27+R27+P27+N27+L27+J27+H27+F27</f>
        <v>21190080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1146</v>
      </c>
      <c r="F28" s="21">
        <v>96447</v>
      </c>
      <c r="G28" s="25">
        <v>660</v>
      </c>
      <c r="H28" s="26">
        <v>278974</v>
      </c>
      <c r="I28" s="27">
        <v>2043</v>
      </c>
      <c r="J28" s="21">
        <v>871729</v>
      </c>
      <c r="K28" s="25">
        <v>140</v>
      </c>
      <c r="L28" s="26">
        <v>58958</v>
      </c>
      <c r="M28" s="27">
        <v>4682</v>
      </c>
      <c r="N28" s="21">
        <v>1165533</v>
      </c>
      <c r="O28" s="25">
        <v>4260</v>
      </c>
      <c r="P28" s="26">
        <v>1451979</v>
      </c>
      <c r="Q28" s="27">
        <v>22741</v>
      </c>
      <c r="R28" s="21">
        <v>4682330</v>
      </c>
      <c r="S28" s="25">
        <v>40400</v>
      </c>
      <c r="T28" s="26">
        <v>10122011</v>
      </c>
      <c r="U28" s="27">
        <v>3526</v>
      </c>
      <c r="V28" s="21">
        <v>912478</v>
      </c>
      <c r="W28" s="25">
        <v>11635</v>
      </c>
      <c r="X28" s="26">
        <v>1866954</v>
      </c>
      <c r="Y28" s="58">
        <f t="shared" ref="Y28:Y29" si="4">+W28+U28+S28+Q28+O28+M28+K28+I28+G28+E28</f>
        <v>91233</v>
      </c>
      <c r="Z28" s="59">
        <f t="shared" si="3"/>
        <v>21507393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1846</v>
      </c>
      <c r="F29" s="21">
        <v>227520</v>
      </c>
      <c r="G29" s="25">
        <v>1539</v>
      </c>
      <c r="H29" s="26">
        <v>504891</v>
      </c>
      <c r="I29" s="27">
        <v>2300</v>
      </c>
      <c r="J29" s="21">
        <v>2414906</v>
      </c>
      <c r="K29" s="25">
        <v>432</v>
      </c>
      <c r="L29" s="26">
        <v>146414</v>
      </c>
      <c r="M29" s="27">
        <v>10047</v>
      </c>
      <c r="N29" s="21">
        <v>2363414</v>
      </c>
      <c r="O29" s="25">
        <v>4322</v>
      </c>
      <c r="P29" s="26">
        <v>1295952</v>
      </c>
      <c r="Q29" s="27">
        <v>64872</v>
      </c>
      <c r="R29" s="21">
        <v>12338743</v>
      </c>
      <c r="S29" s="25">
        <v>26259</v>
      </c>
      <c r="T29" s="26">
        <v>2225821</v>
      </c>
      <c r="U29" s="27">
        <v>6765</v>
      </c>
      <c r="V29" s="21">
        <v>2320224</v>
      </c>
      <c r="W29" s="25">
        <v>14616</v>
      </c>
      <c r="X29" s="26">
        <v>2071582</v>
      </c>
      <c r="Y29" s="58">
        <f t="shared" si="4"/>
        <v>132998</v>
      </c>
      <c r="Z29" s="59">
        <f t="shared" si="3"/>
        <v>25909467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64.400000000000006</v>
      </c>
      <c r="F30" s="121"/>
      <c r="G30" s="120">
        <v>42.4</v>
      </c>
      <c r="H30" s="121"/>
      <c r="I30" s="120">
        <v>89.5</v>
      </c>
      <c r="J30" s="121"/>
      <c r="K30" s="120">
        <v>17.600000000000001</v>
      </c>
      <c r="L30" s="121"/>
      <c r="M30" s="120">
        <v>39.700000000000003</v>
      </c>
      <c r="N30" s="121"/>
      <c r="O30" s="120">
        <v>96.5</v>
      </c>
      <c r="P30" s="121"/>
      <c r="Q30" s="120">
        <v>34.5</v>
      </c>
      <c r="R30" s="121"/>
      <c r="S30" s="120">
        <v>156.6</v>
      </c>
      <c r="T30" s="121"/>
      <c r="U30" s="120">
        <v>47.2</v>
      </c>
      <c r="V30" s="121"/>
      <c r="W30" s="120">
        <v>75.2</v>
      </c>
      <c r="X30" s="121"/>
      <c r="Y30" s="120">
        <v>67.099999999999994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102">
        <f>E20-E27</f>
        <v>89</v>
      </c>
      <c r="F31" s="103">
        <f t="shared" ref="F31:Z33" si="5">F20-F27</f>
        <v>-3384</v>
      </c>
      <c r="G31" s="104">
        <f t="shared" si="5"/>
        <v>10</v>
      </c>
      <c r="H31" s="105">
        <f t="shared" si="5"/>
        <v>-56442</v>
      </c>
      <c r="I31" s="102">
        <f t="shared" si="5"/>
        <v>477</v>
      </c>
      <c r="J31" s="103">
        <f t="shared" si="5"/>
        <v>975732</v>
      </c>
      <c r="K31" s="104">
        <f t="shared" si="5"/>
        <v>1023</v>
      </c>
      <c r="L31" s="105">
        <f t="shared" si="5"/>
        <v>242354</v>
      </c>
      <c r="M31" s="102">
        <f t="shared" si="5"/>
        <v>3933</v>
      </c>
      <c r="N31" s="103">
        <f t="shared" si="5"/>
        <v>900999</v>
      </c>
      <c r="O31" s="104">
        <f t="shared" si="5"/>
        <v>463</v>
      </c>
      <c r="P31" s="105">
        <f t="shared" si="5"/>
        <v>186673</v>
      </c>
      <c r="Q31" s="102">
        <f t="shared" si="5"/>
        <v>7267</v>
      </c>
      <c r="R31" s="103">
        <f t="shared" si="5"/>
        <v>1285163</v>
      </c>
      <c r="S31" s="104">
        <f t="shared" si="5"/>
        <v>3611</v>
      </c>
      <c r="T31" s="105">
        <f t="shared" si="5"/>
        <v>683465</v>
      </c>
      <c r="U31" s="102">
        <f t="shared" si="5"/>
        <v>857</v>
      </c>
      <c r="V31" s="103">
        <f t="shared" si="5"/>
        <v>649996</v>
      </c>
      <c r="W31" s="104">
        <f t="shared" si="5"/>
        <v>-2059</v>
      </c>
      <c r="X31" s="105">
        <f t="shared" si="5"/>
        <v>-228040</v>
      </c>
      <c r="Y31" s="102">
        <f t="shared" si="5"/>
        <v>15671</v>
      </c>
      <c r="Z31" s="103">
        <f t="shared" si="5"/>
        <v>4636516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106">
        <f t="shared" ref="E32:T33" si="6">E21-E28</f>
        <v>186</v>
      </c>
      <c r="F32" s="107">
        <f t="shared" si="6"/>
        <v>79762</v>
      </c>
      <c r="G32" s="108">
        <f t="shared" si="6"/>
        <v>-24</v>
      </c>
      <c r="H32" s="109">
        <f t="shared" si="6"/>
        <v>-75755</v>
      </c>
      <c r="I32" s="106">
        <f t="shared" si="6"/>
        <v>472</v>
      </c>
      <c r="J32" s="107">
        <f t="shared" si="6"/>
        <v>457727</v>
      </c>
      <c r="K32" s="108">
        <f t="shared" si="6"/>
        <v>787</v>
      </c>
      <c r="L32" s="109">
        <f t="shared" si="6"/>
        <v>181372</v>
      </c>
      <c r="M32" s="106">
        <f t="shared" si="6"/>
        <v>2930</v>
      </c>
      <c r="N32" s="107">
        <f t="shared" si="6"/>
        <v>473320</v>
      </c>
      <c r="O32" s="108">
        <f t="shared" si="6"/>
        <v>211</v>
      </c>
      <c r="P32" s="109">
        <f t="shared" si="6"/>
        <v>130553</v>
      </c>
      <c r="Q32" s="106">
        <f t="shared" si="6"/>
        <v>6898</v>
      </c>
      <c r="R32" s="107">
        <f t="shared" si="6"/>
        <v>1173785</v>
      </c>
      <c r="S32" s="108">
        <f t="shared" si="6"/>
        <v>4899</v>
      </c>
      <c r="T32" s="109">
        <f t="shared" si="6"/>
        <v>646339</v>
      </c>
      <c r="U32" s="106">
        <f t="shared" si="5"/>
        <v>-410</v>
      </c>
      <c r="V32" s="107">
        <f t="shared" si="5"/>
        <v>-280300</v>
      </c>
      <c r="W32" s="108">
        <f t="shared" si="5"/>
        <v>-2703</v>
      </c>
      <c r="X32" s="109">
        <f t="shared" si="5"/>
        <v>-45970</v>
      </c>
      <c r="Y32" s="106">
        <f t="shared" si="5"/>
        <v>13246</v>
      </c>
      <c r="Z32" s="107">
        <f t="shared" si="5"/>
        <v>2740833</v>
      </c>
    </row>
    <row r="33" spans="1:38" ht="18.95" customHeight="1" x14ac:dyDescent="0.15">
      <c r="A33" s="22"/>
      <c r="B33" s="123"/>
      <c r="C33" s="7"/>
      <c r="D33" s="95" t="s">
        <v>24</v>
      </c>
      <c r="E33" s="106">
        <f t="shared" si="6"/>
        <v>558</v>
      </c>
      <c r="F33" s="107">
        <f t="shared" si="5"/>
        <v>187474</v>
      </c>
      <c r="G33" s="108">
        <f t="shared" si="5"/>
        <v>-671</v>
      </c>
      <c r="H33" s="109">
        <f t="shared" si="5"/>
        <v>-122460</v>
      </c>
      <c r="I33" s="106">
        <f t="shared" si="5"/>
        <v>-256</v>
      </c>
      <c r="J33" s="107">
        <f t="shared" si="5"/>
        <v>-231510</v>
      </c>
      <c r="K33" s="108">
        <f t="shared" si="5"/>
        <v>806</v>
      </c>
      <c r="L33" s="109">
        <f t="shared" si="5"/>
        <v>1773988</v>
      </c>
      <c r="M33" s="106">
        <f t="shared" si="5"/>
        <v>5401</v>
      </c>
      <c r="N33" s="107">
        <f t="shared" si="5"/>
        <v>779755</v>
      </c>
      <c r="O33" s="108">
        <f t="shared" si="5"/>
        <v>-68</v>
      </c>
      <c r="P33" s="109">
        <f t="shared" si="5"/>
        <v>-106444</v>
      </c>
      <c r="Q33" s="106">
        <f t="shared" si="5"/>
        <v>-5257</v>
      </c>
      <c r="R33" s="107">
        <f t="shared" si="5"/>
        <v>-2392070</v>
      </c>
      <c r="S33" s="108">
        <f t="shared" si="5"/>
        <v>2408</v>
      </c>
      <c r="T33" s="109">
        <f t="shared" si="5"/>
        <v>247521</v>
      </c>
      <c r="U33" s="106">
        <f t="shared" si="5"/>
        <v>-1172</v>
      </c>
      <c r="V33" s="107">
        <f t="shared" si="5"/>
        <v>-49702</v>
      </c>
      <c r="W33" s="108">
        <f t="shared" si="5"/>
        <v>-4676</v>
      </c>
      <c r="X33" s="109">
        <f t="shared" si="5"/>
        <v>131115</v>
      </c>
      <c r="Y33" s="106">
        <f t="shared" si="5"/>
        <v>-2927</v>
      </c>
      <c r="Z33" s="107">
        <f t="shared" si="5"/>
        <v>217667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f>+E23-E30</f>
        <v>-10.465100947672028</v>
      </c>
      <c r="F34" s="113"/>
      <c r="G34" s="118">
        <f t="shared" ref="G34" si="7">+G23-G30</f>
        <v>33.198365440747232</v>
      </c>
      <c r="H34" s="119"/>
      <c r="I34" s="114">
        <f t="shared" ref="I34" si="8">+I23-I30</f>
        <v>34.694738136218348</v>
      </c>
      <c r="J34" s="113"/>
      <c r="K34" s="118">
        <f t="shared" ref="K34" si="9">+K23-K30</f>
        <v>66.733759046402724</v>
      </c>
      <c r="L34" s="119"/>
      <c r="M34" s="114">
        <f t="shared" ref="M34" si="10">+M23-M30</f>
        <v>9.6233180081590319</v>
      </c>
      <c r="N34" s="113"/>
      <c r="O34" s="118">
        <f t="shared" ref="O34" si="11">+O23-O30</f>
        <v>12.532103497843806</v>
      </c>
      <c r="P34" s="119"/>
      <c r="Q34" s="114">
        <f t="shared" ref="Q34" si="12">+Q23-Q30</f>
        <v>15.002935486302455</v>
      </c>
      <c r="R34" s="113"/>
      <c r="S34" s="118">
        <f t="shared" ref="S34" si="13">+S23-S30</f>
        <v>-1.8478947459057338</v>
      </c>
      <c r="T34" s="119"/>
      <c r="U34" s="114">
        <f t="shared" ref="U34" si="14">+U23-U30</f>
        <v>20.781483267431767</v>
      </c>
      <c r="V34" s="113"/>
      <c r="W34" s="118">
        <f t="shared" ref="W34" si="15">+W23-W30</f>
        <v>13.822435897435895</v>
      </c>
      <c r="X34" s="119"/>
      <c r="Y34" s="114">
        <f t="shared" ref="Y34" si="16">+Y23-Y30</f>
        <v>15.188731604428767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17">E20/E27*100</f>
        <v>107.43525480367586</v>
      </c>
      <c r="F35" s="72">
        <f t="shared" si="17"/>
        <v>96.336274562875545</v>
      </c>
      <c r="G35" s="73">
        <f t="shared" si="17"/>
        <v>101.54083204930662</v>
      </c>
      <c r="H35" s="74">
        <f t="shared" si="17"/>
        <v>77.938037946480918</v>
      </c>
      <c r="I35" s="71">
        <f t="shared" si="17"/>
        <v>123.1665857212239</v>
      </c>
      <c r="J35" s="72">
        <f t="shared" si="17"/>
        <v>203.42399905027298</v>
      </c>
      <c r="K35" s="73">
        <f t="shared" si="17"/>
        <v>3400</v>
      </c>
      <c r="L35" s="74">
        <f t="shared" si="17"/>
        <v>1426.8038979524799</v>
      </c>
      <c r="M35" s="71">
        <f t="shared" si="17"/>
        <v>206.61425860666847</v>
      </c>
      <c r="N35" s="72">
        <f t="shared" si="17"/>
        <v>186.18536090757783</v>
      </c>
      <c r="O35" s="73">
        <f t="shared" si="17"/>
        <v>111.10844529750479</v>
      </c>
      <c r="P35" s="74">
        <f t="shared" si="17"/>
        <v>113.25337559123432</v>
      </c>
      <c r="Q35" s="71">
        <f t="shared" si="17"/>
        <v>132.73275978559525</v>
      </c>
      <c r="R35" s="72">
        <f t="shared" si="17"/>
        <v>129.01582234183303</v>
      </c>
      <c r="S35" s="73">
        <f t="shared" si="17"/>
        <v>108.81742485288012</v>
      </c>
      <c r="T35" s="74">
        <f t="shared" si="17"/>
        <v>106.77335184315464</v>
      </c>
      <c r="U35" s="71">
        <f t="shared" si="17"/>
        <v>127.86085825747723</v>
      </c>
      <c r="V35" s="72">
        <f t="shared" si="17"/>
        <v>177.28102287413458</v>
      </c>
      <c r="W35" s="73">
        <f t="shared" si="17"/>
        <v>81.115289369898193</v>
      </c>
      <c r="X35" s="74">
        <f t="shared" si="17"/>
        <v>88.959638094574132</v>
      </c>
      <c r="Y35" s="71">
        <f t="shared" si="17"/>
        <v>117.62251759890245</v>
      </c>
      <c r="Z35" s="72">
        <f t="shared" si="17"/>
        <v>121.88059695857685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17"/>
        <v>116.2303664921466</v>
      </c>
      <c r="F36" s="76">
        <f t="shared" si="17"/>
        <v>182.70034319367113</v>
      </c>
      <c r="G36" s="77">
        <f t="shared" si="17"/>
        <v>96.36363636363636</v>
      </c>
      <c r="H36" s="78">
        <f t="shared" si="17"/>
        <v>72.845139690437094</v>
      </c>
      <c r="I36" s="75">
        <f t="shared" si="17"/>
        <v>123.10327949094469</v>
      </c>
      <c r="J36" s="76">
        <f t="shared" si="17"/>
        <v>152.50794685045469</v>
      </c>
      <c r="K36" s="77">
        <f t="shared" si="17"/>
        <v>662.14285714285711</v>
      </c>
      <c r="L36" s="78">
        <f t="shared" si="17"/>
        <v>407.62915974083251</v>
      </c>
      <c r="M36" s="75">
        <f t="shared" si="17"/>
        <v>162.58009397693294</v>
      </c>
      <c r="N36" s="76">
        <f t="shared" si="17"/>
        <v>140.6097467853763</v>
      </c>
      <c r="O36" s="77">
        <f t="shared" si="17"/>
        <v>104.95305164319248</v>
      </c>
      <c r="P36" s="78">
        <f t="shared" si="17"/>
        <v>108.99138348419639</v>
      </c>
      <c r="Q36" s="75">
        <f t="shared" si="17"/>
        <v>130.33287894111956</v>
      </c>
      <c r="R36" s="76">
        <f t="shared" si="17"/>
        <v>125.06839543560577</v>
      </c>
      <c r="S36" s="77">
        <f t="shared" si="17"/>
        <v>112.12623762376236</v>
      </c>
      <c r="T36" s="78">
        <f t="shared" si="17"/>
        <v>106.38548011852585</v>
      </c>
      <c r="U36" s="75">
        <f t="shared" si="17"/>
        <v>88.372093023255815</v>
      </c>
      <c r="V36" s="76">
        <f t="shared" si="17"/>
        <v>69.281451169233662</v>
      </c>
      <c r="W36" s="77">
        <f t="shared" si="17"/>
        <v>76.768371293510967</v>
      </c>
      <c r="X36" s="78">
        <f t="shared" si="17"/>
        <v>97.53770044682409</v>
      </c>
      <c r="Y36" s="75">
        <f t="shared" si="17"/>
        <v>114.51886926879529</v>
      </c>
      <c r="Z36" s="76">
        <f t="shared" si="17"/>
        <v>112.74367841792821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17"/>
        <v>130.22751895991334</v>
      </c>
      <c r="F37" s="80">
        <f t="shared" si="17"/>
        <v>182.39890998593532</v>
      </c>
      <c r="G37" s="81">
        <f t="shared" si="17"/>
        <v>56.400259909031838</v>
      </c>
      <c r="H37" s="82">
        <f t="shared" si="17"/>
        <v>75.745259867971498</v>
      </c>
      <c r="I37" s="79">
        <f t="shared" si="17"/>
        <v>88.869565217391298</v>
      </c>
      <c r="J37" s="80">
        <f t="shared" si="17"/>
        <v>90.413291449025351</v>
      </c>
      <c r="K37" s="81">
        <f t="shared" si="17"/>
        <v>286.57407407407408</v>
      </c>
      <c r="L37" s="82">
        <f t="shared" si="17"/>
        <v>1311.6245714207657</v>
      </c>
      <c r="M37" s="79">
        <f t="shared" si="17"/>
        <v>153.75734049965163</v>
      </c>
      <c r="N37" s="80">
        <f t="shared" si="17"/>
        <v>132.99273847070384</v>
      </c>
      <c r="O37" s="81">
        <f t="shared" si="17"/>
        <v>98.4266543267006</v>
      </c>
      <c r="P37" s="82">
        <f t="shared" si="17"/>
        <v>91.7864241885502</v>
      </c>
      <c r="Q37" s="79">
        <f t="shared" si="17"/>
        <v>91.896349734862497</v>
      </c>
      <c r="R37" s="80">
        <f t="shared" si="17"/>
        <v>80.61334124553855</v>
      </c>
      <c r="S37" s="81">
        <f t="shared" si="17"/>
        <v>109.17018926844129</v>
      </c>
      <c r="T37" s="82">
        <f t="shared" si="17"/>
        <v>111.12043600990376</v>
      </c>
      <c r="U37" s="79">
        <f t="shared" si="17"/>
        <v>82.67553584626755</v>
      </c>
      <c r="V37" s="80">
        <f t="shared" si="17"/>
        <v>97.857879239245875</v>
      </c>
      <c r="W37" s="81">
        <f t="shared" si="17"/>
        <v>68.007662835249036</v>
      </c>
      <c r="X37" s="82">
        <f t="shared" si="17"/>
        <v>106.32922085633105</v>
      </c>
      <c r="Y37" s="79">
        <f t="shared" si="17"/>
        <v>97.799215025789863</v>
      </c>
      <c r="Z37" s="80">
        <f t="shared" si="17"/>
        <v>100.84010605081146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+'(令和3年5月) '!E20</f>
        <v>979</v>
      </c>
      <c r="F39" s="14">
        <f>+'(令和3年5月) '!F20</f>
        <v>60552</v>
      </c>
      <c r="G39" s="13">
        <f>+'(令和3年5月) '!G20</f>
        <v>597</v>
      </c>
      <c r="H39" s="14">
        <f>+'(令和3年5月) '!H20</f>
        <v>205645</v>
      </c>
      <c r="I39" s="13">
        <f>+'(令和3年5月) '!I20</f>
        <v>2225</v>
      </c>
      <c r="J39" s="14">
        <f>+'(令和3年5月) '!J20</f>
        <v>1109727</v>
      </c>
      <c r="K39" s="13">
        <f>+'(令和3年5月) '!K20</f>
        <v>744</v>
      </c>
      <c r="L39" s="14">
        <f>+'(令和3年5月) '!L20</f>
        <v>1499703</v>
      </c>
      <c r="M39" s="13">
        <f>+'(令和3年5月) '!M20</f>
        <v>9979</v>
      </c>
      <c r="N39" s="14">
        <f>+'(令和3年5月) '!N20</f>
        <v>1688414</v>
      </c>
      <c r="O39" s="13">
        <f>+'(令和3年5月) '!O20</f>
        <v>4400</v>
      </c>
      <c r="P39" s="14">
        <f>+'(令和3年5月) '!P20</f>
        <v>1532505</v>
      </c>
      <c r="Q39" s="13">
        <f>+'(令和3年5月) '!Q20</f>
        <v>27176</v>
      </c>
      <c r="R39" s="14">
        <f>+'(令和3年5月) '!R20</f>
        <v>4633373</v>
      </c>
      <c r="S39" s="25">
        <f>+'(令和3年5月) '!S20</f>
        <v>36055</v>
      </c>
      <c r="T39" s="26">
        <f>+'(令和3年5月) '!T20</f>
        <v>8553753</v>
      </c>
      <c r="U39" s="13">
        <f>+'(令和3年5月) '!U20</f>
        <v>2488</v>
      </c>
      <c r="V39" s="14">
        <f>+'(令和3年5月) '!V20</f>
        <v>493760</v>
      </c>
      <c r="W39" s="13">
        <f>+'(令和3年5月) '!W20</f>
        <v>7229</v>
      </c>
      <c r="X39" s="14">
        <f>+'(令和3年5月) '!X20</f>
        <v>1374984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+'(令和3年5月) '!E21</f>
        <v>1480</v>
      </c>
      <c r="F40" s="21">
        <f>+'(令和3年5月) '!F21</f>
        <v>187550</v>
      </c>
      <c r="G40" s="27">
        <f>+'(令和3年5月) '!G21</f>
        <v>646</v>
      </c>
      <c r="H40" s="21">
        <f>+'(令和3年5月) '!H21</f>
        <v>220594</v>
      </c>
      <c r="I40" s="27">
        <f>+'(令和3年5月) '!I21</f>
        <v>2416</v>
      </c>
      <c r="J40" s="21">
        <f>+'(令和3年5月) '!J21</f>
        <v>1093633</v>
      </c>
      <c r="K40" s="27">
        <f>+'(令和3年5月) '!K21</f>
        <v>712</v>
      </c>
      <c r="L40" s="21">
        <f>+'(令和3年5月) '!L21</f>
        <v>1541405</v>
      </c>
      <c r="M40" s="27">
        <f>+'(令和3年5月) '!M21</f>
        <v>6376</v>
      </c>
      <c r="N40" s="21">
        <f>+'(令和3年5月) '!N21</f>
        <v>1390948</v>
      </c>
      <c r="O40" s="27">
        <f>+'(令和3年5月) '!O21</f>
        <v>4354</v>
      </c>
      <c r="P40" s="21">
        <f>+'(令和3年5月) '!P21</f>
        <v>1526246</v>
      </c>
      <c r="Q40" s="27">
        <f>+'(令和3年5月) '!Q21</f>
        <v>24928</v>
      </c>
      <c r="R40" s="21">
        <f>+'(令和3年5月) '!R21</f>
        <v>4473619</v>
      </c>
      <c r="S40" s="25">
        <f>+'(令和3年5月) '!S21</f>
        <v>35429</v>
      </c>
      <c r="T40" s="26">
        <f>+'(令和3年5月) '!T21</f>
        <v>8561002</v>
      </c>
      <c r="U40" s="27">
        <f>+'(令和3年5月) '!U21</f>
        <v>2685</v>
      </c>
      <c r="V40" s="21">
        <f>+'(令和3年5月) '!V21</f>
        <v>488178</v>
      </c>
      <c r="W40" s="27">
        <f>+'(令和3年5月) '!W21</f>
        <v>6898</v>
      </c>
      <c r="X40" s="21">
        <f>+'(令和3年5月) '!X21</f>
        <v>1366119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+'(令和3年5月) '!E22</f>
        <v>2450</v>
      </c>
      <c r="F41" s="21">
        <f>+'(令和3年5月) '!F22</f>
        <v>502222</v>
      </c>
      <c r="G41" s="27">
        <f>+'(令和3年5月) '!G22</f>
        <v>845</v>
      </c>
      <c r="H41" s="21">
        <f>+'(令和3年5月) '!H22</f>
        <v>386258</v>
      </c>
      <c r="I41" s="27">
        <f>+'(令和3年5月) '!I22</f>
        <v>2023</v>
      </c>
      <c r="J41" s="21">
        <f>+'(令和3年5月) '!J22</f>
        <v>1593691</v>
      </c>
      <c r="K41" s="27">
        <f>+'(令和3年5月) '!K22</f>
        <v>1111</v>
      </c>
      <c r="L41" s="21">
        <f>+'(令和3年5月) '!L22</f>
        <v>1900112</v>
      </c>
      <c r="M41" s="27">
        <f>+'(令和3年5月) '!M22</f>
        <v>15438</v>
      </c>
      <c r="N41" s="21">
        <f>+'(令和3年5月) '!N22</f>
        <v>2835603</v>
      </c>
      <c r="O41" s="27">
        <f>+'(令和3年5月) '!O22</f>
        <v>4094</v>
      </c>
      <c r="P41" s="21">
        <f>+'(令和3年5月) '!P22</f>
        <v>1176873</v>
      </c>
      <c r="Q41" s="27">
        <f>+'(令和3年5月) '!Q22</f>
        <v>59786</v>
      </c>
      <c r="R41" s="21">
        <f>+'(令和3年5月) '!R22</f>
        <v>10088445</v>
      </c>
      <c r="S41" s="25">
        <f>+'(令和3年5月) '!S22</f>
        <v>29402</v>
      </c>
      <c r="T41" s="26">
        <f>+'(令和3年5月) '!T22</f>
        <v>2467728</v>
      </c>
      <c r="U41" s="27">
        <f>+'(令和3年5月) '!U22</f>
        <v>4776</v>
      </c>
      <c r="V41" s="21">
        <f>+'(令和3年5月) '!V22</f>
        <v>1411623</v>
      </c>
      <c r="W41" s="27">
        <f>+'(令和3年5月) '!W22</f>
        <v>10028</v>
      </c>
      <c r="X41" s="21">
        <f>+'(令和3年5月) '!X22</f>
        <v>2186209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>
        <f>+'(令和3年5月) '!E23:F23</f>
        <v>45.528605813738196</v>
      </c>
      <c r="F42" s="113">
        <f>+'(令和3年2月) '!F23</f>
        <v>0</v>
      </c>
      <c r="G42" s="112">
        <f>+'(令和3年5月) '!G23:H23</f>
        <v>71.477860839562965</v>
      </c>
      <c r="H42" s="113">
        <f>+'(令和3年2月) '!H23</f>
        <v>0</v>
      </c>
      <c r="I42" s="112">
        <f>+'(令和3年5月) '!I23:J23</f>
        <v>109.53504838329007</v>
      </c>
      <c r="J42" s="113">
        <f>+'(令和3年2月) '!J23</f>
        <v>0</v>
      </c>
      <c r="K42" s="112">
        <f>+'(令和3年5月) '!K23:L23</f>
        <v>66.484018264840188</v>
      </c>
      <c r="L42" s="113">
        <f>+'(令和3年2月) '!L23</f>
        <v>0</v>
      </c>
      <c r="M42" s="112">
        <f>+'(令和3年5月) '!M23:N23</f>
        <v>59.967513777311709</v>
      </c>
      <c r="N42" s="113">
        <f>+'(令和3年2月) '!N23</f>
        <v>0</v>
      </c>
      <c r="O42" s="112">
        <f>+'(令和3年5月) '!O23:P23</f>
        <v>107.51658069270449</v>
      </c>
      <c r="P42" s="113">
        <f>+'(令和3年2月) '!P23</f>
        <v>0</v>
      </c>
      <c r="Q42" s="112">
        <f>+'(令和3年5月) '!Q23:R23</f>
        <v>44.41035082336095</v>
      </c>
      <c r="R42" s="113">
        <f>+'(令和3年2月) '!R23</f>
        <v>0</v>
      </c>
      <c r="S42" s="112">
        <f>+'(令和3年5月) '!S23:T23</f>
        <v>122.87118842174019</v>
      </c>
      <c r="T42" s="113">
        <f>+'(令和3年2月) '!T23</f>
        <v>0</v>
      </c>
      <c r="U42" s="112">
        <f>+'(令和3年5月) '!U23:V23</f>
        <v>53.061852497692072</v>
      </c>
      <c r="V42" s="113">
        <f>+'(令和3年2月) '!V23</f>
        <v>0</v>
      </c>
      <c r="W42" s="112">
        <f>+'(令和3年5月) '!W23:X23</f>
        <v>71.619771863117876</v>
      </c>
      <c r="X42" s="113">
        <f>+'(令和3年2月) '!X23</f>
        <v>0</v>
      </c>
      <c r="Y42" s="112">
        <f>+'(令和3年5月) '!Y23:Z23</f>
        <v>70.009974086276443</v>
      </c>
      <c r="Z42" s="113">
        <f>+'(令和3年2月)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102">
        <f t="shared" ref="E43:Z46" si="18">E20-E39</f>
        <v>307</v>
      </c>
      <c r="F43" s="105">
        <f t="shared" si="18"/>
        <v>28429</v>
      </c>
      <c r="G43" s="102">
        <f t="shared" si="18"/>
        <v>62</v>
      </c>
      <c r="H43" s="103">
        <f t="shared" si="18"/>
        <v>-6253</v>
      </c>
      <c r="I43" s="104">
        <f t="shared" si="18"/>
        <v>311</v>
      </c>
      <c r="J43" s="105">
        <f t="shared" si="18"/>
        <v>809434</v>
      </c>
      <c r="K43" s="102">
        <f t="shared" si="18"/>
        <v>310</v>
      </c>
      <c r="L43" s="103">
        <f t="shared" si="18"/>
        <v>-1239083</v>
      </c>
      <c r="M43" s="104">
        <f t="shared" si="18"/>
        <v>-2357</v>
      </c>
      <c r="N43" s="105">
        <f t="shared" si="18"/>
        <v>258005</v>
      </c>
      <c r="O43" s="102">
        <f t="shared" si="18"/>
        <v>231</v>
      </c>
      <c r="P43" s="103">
        <f t="shared" si="18"/>
        <v>62662</v>
      </c>
      <c r="Q43" s="104">
        <f t="shared" si="18"/>
        <v>2292</v>
      </c>
      <c r="R43" s="105">
        <f t="shared" si="18"/>
        <v>1080970</v>
      </c>
      <c r="S43" s="102">
        <f t="shared" si="18"/>
        <v>8509</v>
      </c>
      <c r="T43" s="103">
        <f t="shared" si="18"/>
        <v>2220211</v>
      </c>
      <c r="U43" s="104">
        <f t="shared" si="18"/>
        <v>1445</v>
      </c>
      <c r="V43" s="105">
        <f t="shared" si="18"/>
        <v>997317</v>
      </c>
      <c r="W43" s="102">
        <f t="shared" si="18"/>
        <v>1615</v>
      </c>
      <c r="X43" s="103">
        <f t="shared" si="18"/>
        <v>462488</v>
      </c>
      <c r="Y43" s="102">
        <f t="shared" si="18"/>
        <v>-4832</v>
      </c>
      <c r="Z43" s="103">
        <f t="shared" si="18"/>
        <v>-1091997</v>
      </c>
    </row>
    <row r="44" spans="1:38" ht="18.95" customHeight="1" x14ac:dyDescent="0.15">
      <c r="A44" s="22"/>
      <c r="B44" s="116"/>
      <c r="C44" s="22"/>
      <c r="D44" s="96" t="s">
        <v>22</v>
      </c>
      <c r="E44" s="106">
        <f t="shared" si="18"/>
        <v>-148</v>
      </c>
      <c r="F44" s="109">
        <f t="shared" si="18"/>
        <v>-11341</v>
      </c>
      <c r="G44" s="106">
        <f t="shared" si="18"/>
        <v>-10</v>
      </c>
      <c r="H44" s="107">
        <f t="shared" si="18"/>
        <v>-17375</v>
      </c>
      <c r="I44" s="108">
        <f t="shared" si="18"/>
        <v>99</v>
      </c>
      <c r="J44" s="109">
        <f t="shared" si="18"/>
        <v>235823</v>
      </c>
      <c r="K44" s="106">
        <f t="shared" si="18"/>
        <v>215</v>
      </c>
      <c r="L44" s="107">
        <f t="shared" si="18"/>
        <v>-1301075</v>
      </c>
      <c r="M44" s="108">
        <f t="shared" si="18"/>
        <v>1236</v>
      </c>
      <c r="N44" s="109">
        <f t="shared" si="18"/>
        <v>247905</v>
      </c>
      <c r="O44" s="106">
        <f t="shared" si="18"/>
        <v>117</v>
      </c>
      <c r="P44" s="107">
        <f t="shared" si="18"/>
        <v>56286</v>
      </c>
      <c r="Q44" s="108">
        <f t="shared" si="18"/>
        <v>4711</v>
      </c>
      <c r="R44" s="109">
        <f t="shared" si="18"/>
        <v>1382496</v>
      </c>
      <c r="S44" s="106">
        <f t="shared" si="18"/>
        <v>9870</v>
      </c>
      <c r="T44" s="107">
        <f t="shared" si="18"/>
        <v>2207348</v>
      </c>
      <c r="U44" s="108">
        <f t="shared" si="18"/>
        <v>431</v>
      </c>
      <c r="V44" s="109">
        <f t="shared" si="18"/>
        <v>144000</v>
      </c>
      <c r="W44" s="106">
        <f t="shared" si="18"/>
        <v>2034</v>
      </c>
      <c r="X44" s="107">
        <f t="shared" si="18"/>
        <v>454865</v>
      </c>
      <c r="Y44" s="106">
        <f t="shared" si="18"/>
        <v>-2161</v>
      </c>
      <c r="Z44" s="107">
        <f t="shared" si="18"/>
        <v>-1902672</v>
      </c>
    </row>
    <row r="45" spans="1:38" ht="18.95" customHeight="1" x14ac:dyDescent="0.15">
      <c r="A45" s="22"/>
      <c r="B45" s="116"/>
      <c r="C45" s="22"/>
      <c r="D45" s="96" t="s">
        <v>24</v>
      </c>
      <c r="E45" s="106">
        <f t="shared" si="18"/>
        <v>-46</v>
      </c>
      <c r="F45" s="109">
        <f t="shared" si="18"/>
        <v>-87228</v>
      </c>
      <c r="G45" s="106">
        <f t="shared" si="18"/>
        <v>23</v>
      </c>
      <c r="H45" s="107">
        <f t="shared" si="18"/>
        <v>-3827</v>
      </c>
      <c r="I45" s="108">
        <f t="shared" si="18"/>
        <v>21</v>
      </c>
      <c r="J45" s="109">
        <f t="shared" si="18"/>
        <v>589705</v>
      </c>
      <c r="K45" s="106">
        <f t="shared" si="18"/>
        <v>127</v>
      </c>
      <c r="L45" s="107">
        <f t="shared" si="18"/>
        <v>20290</v>
      </c>
      <c r="M45" s="108">
        <f t="shared" si="18"/>
        <v>10</v>
      </c>
      <c r="N45" s="109">
        <f t="shared" si="18"/>
        <v>307566</v>
      </c>
      <c r="O45" s="106">
        <f t="shared" si="18"/>
        <v>160</v>
      </c>
      <c r="P45" s="107">
        <f t="shared" si="18"/>
        <v>12635</v>
      </c>
      <c r="Q45" s="108">
        <f t="shared" si="18"/>
        <v>-171</v>
      </c>
      <c r="R45" s="109">
        <f t="shared" si="18"/>
        <v>-141772</v>
      </c>
      <c r="S45" s="106">
        <f t="shared" si="18"/>
        <v>-735</v>
      </c>
      <c r="T45" s="107">
        <f t="shared" si="18"/>
        <v>5614</v>
      </c>
      <c r="U45" s="108">
        <f t="shared" si="18"/>
        <v>817</v>
      </c>
      <c r="V45" s="109">
        <f t="shared" si="18"/>
        <v>858899</v>
      </c>
      <c r="W45" s="106">
        <f t="shared" si="18"/>
        <v>-88</v>
      </c>
      <c r="X45" s="107">
        <f t="shared" si="18"/>
        <v>16488</v>
      </c>
      <c r="Y45" s="106">
        <f t="shared" si="18"/>
        <v>6065.8999999999942</v>
      </c>
      <c r="Z45" s="107">
        <f t="shared" si="18"/>
        <v>1881492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>
        <f>E23-E42</f>
        <v>8.4062932385897824</v>
      </c>
      <c r="F46" s="113"/>
      <c r="G46" s="112">
        <f>G23-G42</f>
        <v>4.1205046011842654</v>
      </c>
      <c r="H46" s="113"/>
      <c r="I46" s="112">
        <f>I23-I42</f>
        <v>14.659689752928273</v>
      </c>
      <c r="J46" s="113"/>
      <c r="K46" s="112">
        <f>K23-K42</f>
        <v>17.849740781562531</v>
      </c>
      <c r="L46" s="113"/>
      <c r="M46" s="112">
        <f>M23-M42</f>
        <v>-10.644195769152674</v>
      </c>
      <c r="N46" s="113"/>
      <c r="O46" s="112">
        <f t="shared" si="18"/>
        <v>1.5155228051393124</v>
      </c>
      <c r="P46" s="113"/>
      <c r="Q46" s="112">
        <f t="shared" si="18"/>
        <v>5.0925846629415048</v>
      </c>
      <c r="R46" s="113"/>
      <c r="S46" s="112">
        <f t="shared" si="18"/>
        <v>31.880916832354075</v>
      </c>
      <c r="T46" s="113"/>
      <c r="U46" s="112">
        <f t="shared" si="18"/>
        <v>14.919630769739697</v>
      </c>
      <c r="V46" s="113"/>
      <c r="W46" s="112">
        <f t="shared" si="18"/>
        <v>17.402664034318022</v>
      </c>
      <c r="X46" s="113"/>
      <c r="Y46" s="112">
        <f t="shared" si="18"/>
        <v>12.278757518152318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19">E20/E39*100</f>
        <v>131.3585291113381</v>
      </c>
      <c r="F47" s="84">
        <f t="shared" si="19"/>
        <v>146.9497291584093</v>
      </c>
      <c r="G47" s="83">
        <f t="shared" si="19"/>
        <v>110.3852596314908</v>
      </c>
      <c r="H47" s="85">
        <f t="shared" si="19"/>
        <v>96.959323105351459</v>
      </c>
      <c r="I47" s="86">
        <f t="shared" si="19"/>
        <v>113.97752808988764</v>
      </c>
      <c r="J47" s="84">
        <f t="shared" si="19"/>
        <v>172.93992125991346</v>
      </c>
      <c r="K47" s="83">
        <f t="shared" si="19"/>
        <v>141.66666666666669</v>
      </c>
      <c r="L47" s="85">
        <f t="shared" si="19"/>
        <v>17.378107531957994</v>
      </c>
      <c r="M47" s="86">
        <f t="shared" si="19"/>
        <v>76.380398837558872</v>
      </c>
      <c r="N47" s="84">
        <f t="shared" si="19"/>
        <v>115.28090859232391</v>
      </c>
      <c r="O47" s="83">
        <f t="shared" si="19"/>
        <v>105.25</v>
      </c>
      <c r="P47" s="85">
        <f t="shared" si="19"/>
        <v>104.08886104776167</v>
      </c>
      <c r="Q47" s="86">
        <f t="shared" si="19"/>
        <v>108.43391227553725</v>
      </c>
      <c r="R47" s="84">
        <f t="shared" si="19"/>
        <v>123.3300880373758</v>
      </c>
      <c r="S47" s="83">
        <f t="shared" si="19"/>
        <v>123.60005547080848</v>
      </c>
      <c r="T47" s="85">
        <f t="shared" si="19"/>
        <v>125.95598680485629</v>
      </c>
      <c r="U47" s="86">
        <f t="shared" si="19"/>
        <v>158.07877813504822</v>
      </c>
      <c r="V47" s="84">
        <f t="shared" si="19"/>
        <v>301.98416234607907</v>
      </c>
      <c r="W47" s="83">
        <f t="shared" si="19"/>
        <v>122.34057269331858</v>
      </c>
      <c r="X47" s="85">
        <f t="shared" si="19"/>
        <v>133.63588230844869</v>
      </c>
      <c r="Y47" s="83">
        <f t="shared" si="19"/>
        <v>95.584351497317897</v>
      </c>
      <c r="Z47" s="85">
        <f t="shared" si="19"/>
        <v>95.943335522774163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19"/>
        <v>90</v>
      </c>
      <c r="F48" s="78">
        <f t="shared" si="19"/>
        <v>93.953079178885631</v>
      </c>
      <c r="G48" s="75">
        <f t="shared" si="19"/>
        <v>98.452012383900936</v>
      </c>
      <c r="H48" s="76">
        <f t="shared" si="19"/>
        <v>92.123539171509648</v>
      </c>
      <c r="I48" s="77">
        <f t="shared" si="19"/>
        <v>104.09768211920529</v>
      </c>
      <c r="J48" s="78">
        <f t="shared" si="19"/>
        <v>121.56326665343859</v>
      </c>
      <c r="K48" s="75">
        <f t="shared" si="19"/>
        <v>130.19662921348313</v>
      </c>
      <c r="L48" s="76">
        <f t="shared" si="19"/>
        <v>15.591619334308634</v>
      </c>
      <c r="M48" s="77">
        <f t="shared" si="19"/>
        <v>119.38519447929737</v>
      </c>
      <c r="N48" s="78">
        <f t="shared" si="19"/>
        <v>117.8227367234433</v>
      </c>
      <c r="O48" s="75">
        <f t="shared" si="19"/>
        <v>102.6871841984382</v>
      </c>
      <c r="P48" s="76">
        <f t="shared" si="19"/>
        <v>103.68787207304719</v>
      </c>
      <c r="Q48" s="77">
        <f t="shared" si="19"/>
        <v>118.8984274711168</v>
      </c>
      <c r="R48" s="78">
        <f t="shared" si="19"/>
        <v>130.90330222578186</v>
      </c>
      <c r="S48" s="75">
        <f t="shared" si="19"/>
        <v>127.85853396934715</v>
      </c>
      <c r="T48" s="76">
        <f t="shared" si="19"/>
        <v>125.78375755548241</v>
      </c>
      <c r="U48" s="77">
        <f t="shared" si="19"/>
        <v>116.05214152700188</v>
      </c>
      <c r="V48" s="78">
        <f t="shared" si="19"/>
        <v>129.497437410125</v>
      </c>
      <c r="W48" s="75">
        <f t="shared" si="19"/>
        <v>129.48680777036822</v>
      </c>
      <c r="X48" s="76">
        <f t="shared" si="19"/>
        <v>133.29614770016377</v>
      </c>
      <c r="Y48" s="75">
        <f t="shared" si="19"/>
        <v>97.973555888972243</v>
      </c>
      <c r="Z48" s="76">
        <f t="shared" si="19"/>
        <v>92.724257499685095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19"/>
        <v>98.122448979591837</v>
      </c>
      <c r="F49" s="82">
        <f t="shared" si="19"/>
        <v>82.631585235214715</v>
      </c>
      <c r="G49" s="79">
        <f t="shared" si="19"/>
        <v>102.72189349112426</v>
      </c>
      <c r="H49" s="80">
        <f t="shared" si="19"/>
        <v>99.009211459697923</v>
      </c>
      <c r="I49" s="81">
        <f t="shared" si="19"/>
        <v>101.03806228373702</v>
      </c>
      <c r="J49" s="82">
        <f t="shared" si="19"/>
        <v>137.00246785606492</v>
      </c>
      <c r="K49" s="79">
        <f t="shared" si="19"/>
        <v>111.43114311431144</v>
      </c>
      <c r="L49" s="80">
        <f t="shared" si="19"/>
        <v>101.06783179096811</v>
      </c>
      <c r="M49" s="81">
        <f t="shared" si="19"/>
        <v>100.06477522995208</v>
      </c>
      <c r="N49" s="82">
        <f t="shared" si="19"/>
        <v>110.84658183814871</v>
      </c>
      <c r="O49" s="79">
        <f t="shared" si="19"/>
        <v>103.90815828041036</v>
      </c>
      <c r="P49" s="80">
        <f t="shared" si="19"/>
        <v>101.07360777246144</v>
      </c>
      <c r="Q49" s="81">
        <f t="shared" si="19"/>
        <v>99.713979861506047</v>
      </c>
      <c r="R49" s="82">
        <f t="shared" si="19"/>
        <v>98.59470909540569</v>
      </c>
      <c r="S49" s="79">
        <f t="shared" si="19"/>
        <v>97.500170056458742</v>
      </c>
      <c r="T49" s="80">
        <f t="shared" si="19"/>
        <v>100.2274967095239</v>
      </c>
      <c r="U49" s="81">
        <f t="shared" si="19"/>
        <v>117.10636515912898</v>
      </c>
      <c r="V49" s="82">
        <f t="shared" si="19"/>
        <v>160.84478646210781</v>
      </c>
      <c r="W49" s="79">
        <f t="shared" si="19"/>
        <v>99.122457120063828</v>
      </c>
      <c r="X49" s="80">
        <f t="shared" si="19"/>
        <v>100.75418223966692</v>
      </c>
      <c r="Y49" s="79">
        <f t="shared" si="19"/>
        <v>104.89165364972892</v>
      </c>
      <c r="Z49" s="80">
        <f t="shared" si="19"/>
        <v>107.76012447927756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D69D-0955-4200-AD97-FBFCAEA69EBA}">
  <dimension ref="A1:AL52"/>
  <sheetViews>
    <sheetView zoomScaleNormal="100" zoomScaleSheetLayoutView="100" workbookViewId="0">
      <pane xSplit="4" ySplit="4" topLeftCell="E24" activePane="bottomRight" state="frozen"/>
      <selection activeCell="J64" sqref="J64"/>
      <selection pane="topRight" activeCell="J64" sqref="J64"/>
      <selection pane="bottomLeft" activeCell="J64" sqref="J64"/>
      <selection pane="bottomRight" activeCell="A27" sqref="A27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66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44" t="s">
        <v>8</v>
      </c>
      <c r="H2" s="144"/>
      <c r="I2" s="142" t="s">
        <v>9</v>
      </c>
      <c r="J2" s="143"/>
      <c r="K2" s="144" t="s">
        <v>10</v>
      </c>
      <c r="L2" s="144"/>
      <c r="M2" s="142" t="s">
        <v>11</v>
      </c>
      <c r="N2" s="143"/>
      <c r="O2" s="144" t="s">
        <v>12</v>
      </c>
      <c r="P2" s="144"/>
      <c r="Q2" s="142" t="s">
        <v>13</v>
      </c>
      <c r="R2" s="143"/>
      <c r="S2" s="144" t="s">
        <v>14</v>
      </c>
      <c r="T2" s="144"/>
      <c r="U2" s="142" t="s">
        <v>15</v>
      </c>
      <c r="V2" s="143"/>
      <c r="W2" s="144" t="s">
        <v>16</v>
      </c>
      <c r="X2" s="144"/>
      <c r="Y2" s="136" t="s">
        <v>17</v>
      </c>
      <c r="Z2" s="137"/>
    </row>
    <row r="3" spans="1:26" ht="18.75" x14ac:dyDescent="0.2">
      <c r="A3" s="7"/>
      <c r="C3" s="140"/>
      <c r="D3" s="141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38"/>
      <c r="Z3" s="139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831</v>
      </c>
      <c r="F5" s="14">
        <v>37405</v>
      </c>
      <c r="G5" s="15">
        <v>54</v>
      </c>
      <c r="H5" s="16">
        <v>10200</v>
      </c>
      <c r="I5" s="13">
        <v>788</v>
      </c>
      <c r="J5" s="14">
        <v>874079</v>
      </c>
      <c r="K5" s="17">
        <v>628</v>
      </c>
      <c r="L5" s="18">
        <v>1402818</v>
      </c>
      <c r="M5" s="13">
        <v>372</v>
      </c>
      <c r="N5" s="87">
        <v>165157</v>
      </c>
      <c r="O5" s="19">
        <v>529</v>
      </c>
      <c r="P5" s="18">
        <v>24829</v>
      </c>
      <c r="Q5" s="13">
        <v>13919</v>
      </c>
      <c r="R5" s="14">
        <v>1987717</v>
      </c>
      <c r="S5" s="19">
        <v>14217</v>
      </c>
      <c r="T5" s="18">
        <v>5835066</v>
      </c>
      <c r="U5" s="13">
        <v>2039</v>
      </c>
      <c r="V5" s="14">
        <v>451645</v>
      </c>
      <c r="W5" s="13">
        <v>308</v>
      </c>
      <c r="X5" s="18">
        <v>31513</v>
      </c>
      <c r="Y5" s="20">
        <f t="shared" ref="Y5:Z19" si="0">+W5+U5+S5+Q5+O5+M5+K5+I5+G5+E5</f>
        <v>33685</v>
      </c>
      <c r="Z5" s="21">
        <f t="shared" si="0"/>
        <v>10820429</v>
      </c>
    </row>
    <row r="6" spans="1:26" ht="18.95" customHeight="1" x14ac:dyDescent="0.15">
      <c r="A6" s="7"/>
      <c r="B6" s="22"/>
      <c r="C6" s="91"/>
      <c r="D6" s="95" t="s">
        <v>22</v>
      </c>
      <c r="E6" s="23">
        <v>1246</v>
      </c>
      <c r="F6" s="24">
        <v>146836</v>
      </c>
      <c r="G6" s="25">
        <v>54</v>
      </c>
      <c r="H6" s="26">
        <v>10200</v>
      </c>
      <c r="I6" s="27">
        <v>892</v>
      </c>
      <c r="J6" s="21">
        <v>797228</v>
      </c>
      <c r="K6" s="25">
        <v>641</v>
      </c>
      <c r="L6" s="26">
        <v>1484240</v>
      </c>
      <c r="M6" s="27">
        <v>421</v>
      </c>
      <c r="N6" s="88">
        <v>173341</v>
      </c>
      <c r="O6" s="25">
        <v>499</v>
      </c>
      <c r="P6" s="26">
        <v>23479</v>
      </c>
      <c r="Q6" s="27">
        <v>11919</v>
      </c>
      <c r="R6" s="21">
        <v>1773684</v>
      </c>
      <c r="S6" s="25">
        <v>14583</v>
      </c>
      <c r="T6" s="26">
        <v>5914527</v>
      </c>
      <c r="U6" s="27">
        <v>2286</v>
      </c>
      <c r="V6" s="21">
        <v>451573</v>
      </c>
      <c r="W6" s="27">
        <v>377</v>
      </c>
      <c r="X6" s="26">
        <v>52012</v>
      </c>
      <c r="Y6" s="20">
        <f t="shared" si="0"/>
        <v>32918</v>
      </c>
      <c r="Z6" s="21">
        <f t="shared" si="0"/>
        <v>10827120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1914</v>
      </c>
      <c r="F7" s="36">
        <v>390613</v>
      </c>
      <c r="G7" s="29">
        <v>108</v>
      </c>
      <c r="H7" s="30">
        <v>65638</v>
      </c>
      <c r="I7" s="31">
        <v>1582</v>
      </c>
      <c r="J7" s="32">
        <v>1400482</v>
      </c>
      <c r="K7" s="89">
        <v>892</v>
      </c>
      <c r="L7" s="30">
        <v>1740014</v>
      </c>
      <c r="M7" s="23">
        <v>955</v>
      </c>
      <c r="N7" s="24">
        <v>237824</v>
      </c>
      <c r="O7" s="33">
        <v>2045</v>
      </c>
      <c r="P7" s="34">
        <v>388257</v>
      </c>
      <c r="Q7" s="23">
        <v>33379</v>
      </c>
      <c r="R7" s="24">
        <v>4664732</v>
      </c>
      <c r="S7" s="33">
        <v>23614</v>
      </c>
      <c r="T7" s="34">
        <v>1710519</v>
      </c>
      <c r="U7" s="23">
        <v>2436</v>
      </c>
      <c r="V7" s="24">
        <v>1225802</v>
      </c>
      <c r="W7" s="23">
        <v>1063</v>
      </c>
      <c r="X7" s="34">
        <v>232470</v>
      </c>
      <c r="Y7" s="31">
        <f t="shared" si="0"/>
        <v>67988</v>
      </c>
      <c r="Z7" s="24">
        <f t="shared" si="0"/>
        <v>12056351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148</v>
      </c>
      <c r="F8" s="14">
        <v>23147</v>
      </c>
      <c r="G8" s="15">
        <v>0</v>
      </c>
      <c r="H8" s="16">
        <v>0</v>
      </c>
      <c r="I8" s="13">
        <v>147</v>
      </c>
      <c r="J8" s="14">
        <v>74032</v>
      </c>
      <c r="K8" s="17">
        <v>0</v>
      </c>
      <c r="L8" s="18">
        <v>0</v>
      </c>
      <c r="M8" s="13">
        <v>4703</v>
      </c>
      <c r="N8" s="87">
        <v>772709</v>
      </c>
      <c r="O8" s="19">
        <v>0</v>
      </c>
      <c r="P8" s="18">
        <v>0</v>
      </c>
      <c r="Q8" s="13">
        <v>7146</v>
      </c>
      <c r="R8" s="14">
        <v>1103572</v>
      </c>
      <c r="S8" s="19">
        <v>21621</v>
      </c>
      <c r="T8" s="18">
        <v>2670443</v>
      </c>
      <c r="U8" s="13">
        <v>424</v>
      </c>
      <c r="V8" s="14">
        <v>36955</v>
      </c>
      <c r="W8" s="13">
        <v>291</v>
      </c>
      <c r="X8" s="18">
        <v>44390</v>
      </c>
      <c r="Y8" s="13">
        <f t="shared" si="0"/>
        <v>34480</v>
      </c>
      <c r="Z8" s="14">
        <f t="shared" si="0"/>
        <v>4725248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179</v>
      </c>
      <c r="F9" s="24">
        <v>26669</v>
      </c>
      <c r="G9" s="25">
        <v>0</v>
      </c>
      <c r="H9" s="26">
        <v>0</v>
      </c>
      <c r="I9" s="27">
        <v>167</v>
      </c>
      <c r="J9" s="21">
        <v>99407</v>
      </c>
      <c r="K9" s="25">
        <v>0</v>
      </c>
      <c r="L9" s="26">
        <v>0</v>
      </c>
      <c r="M9" s="27">
        <v>4623</v>
      </c>
      <c r="N9" s="88">
        <v>900424</v>
      </c>
      <c r="O9" s="25">
        <v>0</v>
      </c>
      <c r="P9" s="26">
        <v>0</v>
      </c>
      <c r="Q9" s="27">
        <v>6807</v>
      </c>
      <c r="R9" s="21">
        <v>1138976</v>
      </c>
      <c r="S9" s="25">
        <v>20330</v>
      </c>
      <c r="T9" s="26">
        <v>2531710</v>
      </c>
      <c r="U9" s="27">
        <v>376</v>
      </c>
      <c r="V9" s="21">
        <v>32775</v>
      </c>
      <c r="W9" s="27">
        <v>145</v>
      </c>
      <c r="X9" s="26">
        <v>21322</v>
      </c>
      <c r="Y9" s="20">
        <f t="shared" si="0"/>
        <v>32627</v>
      </c>
      <c r="Z9" s="21">
        <f t="shared" si="0"/>
        <v>4751283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149</v>
      </c>
      <c r="F10" s="36">
        <v>20366</v>
      </c>
      <c r="G10" s="29">
        <v>0</v>
      </c>
      <c r="H10" s="30">
        <v>0</v>
      </c>
      <c r="I10" s="37">
        <v>119</v>
      </c>
      <c r="J10" s="38">
        <v>34721</v>
      </c>
      <c r="K10" s="89">
        <v>14</v>
      </c>
      <c r="L10" s="30">
        <v>218</v>
      </c>
      <c r="M10" s="35">
        <v>6291</v>
      </c>
      <c r="N10" s="36">
        <v>1327433</v>
      </c>
      <c r="O10" s="29">
        <v>0</v>
      </c>
      <c r="P10" s="30">
        <v>0</v>
      </c>
      <c r="Q10" s="35">
        <v>12419</v>
      </c>
      <c r="R10" s="36">
        <v>1430794</v>
      </c>
      <c r="S10" s="29">
        <v>5670</v>
      </c>
      <c r="T10" s="30">
        <v>717361</v>
      </c>
      <c r="U10" s="35">
        <v>2231</v>
      </c>
      <c r="V10" s="36">
        <v>165555</v>
      </c>
      <c r="W10" s="35">
        <v>284</v>
      </c>
      <c r="X10" s="30">
        <v>42481</v>
      </c>
      <c r="Y10" s="37">
        <f t="shared" si="0"/>
        <v>27177</v>
      </c>
      <c r="Z10" s="36">
        <f t="shared" si="0"/>
        <v>3738929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41</v>
      </c>
      <c r="J11" s="14">
        <v>21703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1927</v>
      </c>
      <c r="R11" s="14">
        <v>504865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f>+W11+U11+S11+Q11+O11+M11+K11+I11+G11+E11</f>
        <v>2063</v>
      </c>
      <c r="Z11" s="14">
        <f t="shared" si="0"/>
        <v>617328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2</v>
      </c>
      <c r="F12" s="21">
        <v>600</v>
      </c>
      <c r="G12" s="25">
        <v>75</v>
      </c>
      <c r="H12" s="26">
        <v>75000</v>
      </c>
      <c r="I12" s="27">
        <v>108</v>
      </c>
      <c r="J12" s="21">
        <v>53703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1733</v>
      </c>
      <c r="R12" s="21">
        <v>439306</v>
      </c>
      <c r="S12" s="25">
        <v>0</v>
      </c>
      <c r="T12" s="26">
        <v>0</v>
      </c>
      <c r="U12" s="27">
        <v>3</v>
      </c>
      <c r="V12" s="21">
        <v>680</v>
      </c>
      <c r="W12" s="27">
        <v>0</v>
      </c>
      <c r="X12" s="26">
        <v>0</v>
      </c>
      <c r="Y12" s="20">
        <f t="shared" ref="Y12:Y19" si="1">+W12+U12+S12+Q12+O12+M12+K12+I12+G12+E12</f>
        <v>1936</v>
      </c>
      <c r="Z12" s="21">
        <f t="shared" si="0"/>
        <v>584289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33</v>
      </c>
      <c r="J13" s="38">
        <v>36083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6008</v>
      </c>
      <c r="R13" s="36">
        <v>1606081</v>
      </c>
      <c r="S13" s="29">
        <v>0</v>
      </c>
      <c r="T13" s="30">
        <v>0</v>
      </c>
      <c r="U13" s="35">
        <v>33</v>
      </c>
      <c r="V13" s="36">
        <v>3546</v>
      </c>
      <c r="W13" s="35">
        <v>0</v>
      </c>
      <c r="X13" s="30">
        <v>0</v>
      </c>
      <c r="Y13" s="37">
        <f t="shared" si="1"/>
        <v>6288</v>
      </c>
      <c r="Z13" s="36">
        <f t="shared" si="0"/>
        <v>1859710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4397</v>
      </c>
      <c r="N14" s="87">
        <v>396833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1"/>
        <v>4397</v>
      </c>
      <c r="Z14" s="14">
        <f t="shared" si="0"/>
        <v>396833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71535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1"/>
        <v>810</v>
      </c>
      <c r="Z15" s="24">
        <f t="shared" si="0"/>
        <v>71535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6816</v>
      </c>
      <c r="N16" s="36">
        <v>714891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1"/>
        <v>6816</v>
      </c>
      <c r="Z16" s="36">
        <f t="shared" si="0"/>
        <v>714891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468</v>
      </c>
      <c r="H17" s="18">
        <v>120445</v>
      </c>
      <c r="I17" s="13">
        <v>1249</v>
      </c>
      <c r="J17" s="14">
        <v>139913</v>
      </c>
      <c r="K17" s="19">
        <v>116</v>
      </c>
      <c r="L17" s="18">
        <v>96885</v>
      </c>
      <c r="M17" s="13">
        <v>492</v>
      </c>
      <c r="N17" s="87">
        <v>338715</v>
      </c>
      <c r="O17" s="19">
        <v>3871</v>
      </c>
      <c r="P17" s="18">
        <v>1507676</v>
      </c>
      <c r="Q17" s="13">
        <v>4184</v>
      </c>
      <c r="R17" s="14">
        <v>1037219</v>
      </c>
      <c r="S17" s="19">
        <v>217</v>
      </c>
      <c r="T17" s="18">
        <v>48244</v>
      </c>
      <c r="U17" s="13">
        <v>20</v>
      </c>
      <c r="V17" s="14">
        <v>4400</v>
      </c>
      <c r="W17" s="13">
        <v>6630</v>
      </c>
      <c r="X17" s="18">
        <v>1299081</v>
      </c>
      <c r="Y17" s="41">
        <f t="shared" si="1"/>
        <v>17247</v>
      </c>
      <c r="Z17" s="42">
        <f t="shared" si="0"/>
        <v>4592578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53</v>
      </c>
      <c r="F18" s="21">
        <v>13445</v>
      </c>
      <c r="G18" s="25">
        <v>517</v>
      </c>
      <c r="H18" s="26">
        <v>135394</v>
      </c>
      <c r="I18" s="27">
        <v>1249</v>
      </c>
      <c r="J18" s="21">
        <v>143295</v>
      </c>
      <c r="K18" s="25">
        <v>71</v>
      </c>
      <c r="L18" s="26">
        <v>57165</v>
      </c>
      <c r="M18" s="27">
        <v>507</v>
      </c>
      <c r="N18" s="21">
        <v>230648</v>
      </c>
      <c r="O18" s="25">
        <v>3855</v>
      </c>
      <c r="P18" s="26">
        <v>1502767</v>
      </c>
      <c r="Q18" s="27">
        <v>4469</v>
      </c>
      <c r="R18" s="21">
        <v>1121653</v>
      </c>
      <c r="S18" s="25">
        <v>516</v>
      </c>
      <c r="T18" s="26">
        <v>114765</v>
      </c>
      <c r="U18" s="27">
        <v>20</v>
      </c>
      <c r="V18" s="21">
        <v>3150</v>
      </c>
      <c r="W18" s="27">
        <v>6376</v>
      </c>
      <c r="X18" s="26">
        <v>1292785</v>
      </c>
      <c r="Y18" s="23">
        <f t="shared" si="1"/>
        <v>17633</v>
      </c>
      <c r="Z18" s="24">
        <f t="shared" si="0"/>
        <v>4615067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387</v>
      </c>
      <c r="F19" s="24">
        <v>91243</v>
      </c>
      <c r="G19" s="33">
        <v>542</v>
      </c>
      <c r="H19" s="34">
        <v>125620</v>
      </c>
      <c r="I19" s="23">
        <v>289</v>
      </c>
      <c r="J19" s="24">
        <v>122405</v>
      </c>
      <c r="K19" s="90">
        <v>205</v>
      </c>
      <c r="L19" s="34">
        <v>159880</v>
      </c>
      <c r="M19" s="23">
        <v>1357</v>
      </c>
      <c r="N19" s="24">
        <v>536455</v>
      </c>
      <c r="O19" s="33">
        <v>2049</v>
      </c>
      <c r="P19" s="34">
        <v>788616</v>
      </c>
      <c r="Q19" s="23">
        <v>7980</v>
      </c>
      <c r="R19" s="24">
        <v>2386838</v>
      </c>
      <c r="S19" s="33">
        <v>118</v>
      </c>
      <c r="T19" s="34">
        <v>39848</v>
      </c>
      <c r="U19" s="23">
        <v>76</v>
      </c>
      <c r="V19" s="24">
        <v>16720</v>
      </c>
      <c r="W19" s="23">
        <v>8681</v>
      </c>
      <c r="X19" s="34">
        <v>1911258</v>
      </c>
      <c r="Y19" s="35">
        <f t="shared" si="1"/>
        <v>21684</v>
      </c>
      <c r="Z19" s="36">
        <f t="shared" si="0"/>
        <v>6178883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979</v>
      </c>
      <c r="F20" s="14">
        <f t="shared" ref="E20:Z22" si="2">+F17+F14+F11+F8+F5</f>
        <v>60552</v>
      </c>
      <c r="G20" s="19">
        <f t="shared" si="2"/>
        <v>597</v>
      </c>
      <c r="H20" s="18">
        <f t="shared" si="2"/>
        <v>205645</v>
      </c>
      <c r="I20" s="13">
        <f t="shared" si="2"/>
        <v>2225</v>
      </c>
      <c r="J20" s="14">
        <f t="shared" si="2"/>
        <v>1109727</v>
      </c>
      <c r="K20" s="19">
        <f t="shared" si="2"/>
        <v>744</v>
      </c>
      <c r="L20" s="18">
        <f t="shared" si="2"/>
        <v>1499703</v>
      </c>
      <c r="M20" s="13">
        <f t="shared" si="2"/>
        <v>9979</v>
      </c>
      <c r="N20" s="14">
        <f t="shared" si="2"/>
        <v>1688414</v>
      </c>
      <c r="O20" s="19">
        <f t="shared" si="2"/>
        <v>4400</v>
      </c>
      <c r="P20" s="18">
        <f t="shared" si="2"/>
        <v>1532505</v>
      </c>
      <c r="Q20" s="13">
        <f t="shared" si="2"/>
        <v>27176</v>
      </c>
      <c r="R20" s="14">
        <f t="shared" si="2"/>
        <v>4633373</v>
      </c>
      <c r="S20" s="19">
        <f t="shared" si="2"/>
        <v>36055</v>
      </c>
      <c r="T20" s="18">
        <f t="shared" si="2"/>
        <v>8553753</v>
      </c>
      <c r="U20" s="13">
        <f t="shared" si="2"/>
        <v>2488</v>
      </c>
      <c r="V20" s="14">
        <f t="shared" si="2"/>
        <v>493760</v>
      </c>
      <c r="W20" s="13">
        <f t="shared" si="2"/>
        <v>7229</v>
      </c>
      <c r="X20" s="18">
        <f t="shared" si="2"/>
        <v>1374984</v>
      </c>
      <c r="Y20" s="31">
        <f t="shared" si="2"/>
        <v>91872</v>
      </c>
      <c r="Z20" s="32">
        <f t="shared" si="2"/>
        <v>21152416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2"/>
        <v>1480</v>
      </c>
      <c r="F21" s="21">
        <f t="shared" si="2"/>
        <v>187550</v>
      </c>
      <c r="G21" s="25">
        <f t="shared" si="2"/>
        <v>646</v>
      </c>
      <c r="H21" s="26">
        <f t="shared" si="2"/>
        <v>220594</v>
      </c>
      <c r="I21" s="27">
        <f t="shared" si="2"/>
        <v>2416</v>
      </c>
      <c r="J21" s="21">
        <f t="shared" si="2"/>
        <v>1093633</v>
      </c>
      <c r="K21" s="25">
        <f t="shared" si="2"/>
        <v>712</v>
      </c>
      <c r="L21" s="26">
        <f t="shared" si="2"/>
        <v>1541405</v>
      </c>
      <c r="M21" s="27">
        <f t="shared" si="2"/>
        <v>6376</v>
      </c>
      <c r="N21" s="21">
        <f t="shared" si="2"/>
        <v>1390948</v>
      </c>
      <c r="O21" s="25">
        <f t="shared" si="2"/>
        <v>4354</v>
      </c>
      <c r="P21" s="26">
        <f t="shared" si="2"/>
        <v>1526246</v>
      </c>
      <c r="Q21" s="27">
        <f t="shared" si="2"/>
        <v>24928</v>
      </c>
      <c r="R21" s="21">
        <f t="shared" si="2"/>
        <v>4473619</v>
      </c>
      <c r="S21" s="25">
        <f t="shared" si="2"/>
        <v>35429</v>
      </c>
      <c r="T21" s="26">
        <f t="shared" si="2"/>
        <v>8561002</v>
      </c>
      <c r="U21" s="27">
        <f t="shared" si="2"/>
        <v>2685</v>
      </c>
      <c r="V21" s="21">
        <f t="shared" si="2"/>
        <v>488178</v>
      </c>
      <c r="W21" s="27">
        <f t="shared" si="2"/>
        <v>6898</v>
      </c>
      <c r="X21" s="26">
        <f t="shared" si="2"/>
        <v>1366119</v>
      </c>
      <c r="Y21" s="23">
        <f t="shared" si="2"/>
        <v>85924</v>
      </c>
      <c r="Z21" s="24">
        <f t="shared" si="2"/>
        <v>20849294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si="2"/>
        <v>2450</v>
      </c>
      <c r="F22" s="24">
        <f t="shared" si="2"/>
        <v>502222</v>
      </c>
      <c r="G22" s="33">
        <f t="shared" si="2"/>
        <v>845</v>
      </c>
      <c r="H22" s="34">
        <f t="shared" si="2"/>
        <v>386258</v>
      </c>
      <c r="I22" s="23">
        <f t="shared" si="2"/>
        <v>2023</v>
      </c>
      <c r="J22" s="24">
        <f t="shared" si="2"/>
        <v>1593691</v>
      </c>
      <c r="K22" s="33">
        <f t="shared" si="2"/>
        <v>1111</v>
      </c>
      <c r="L22" s="34">
        <f t="shared" si="2"/>
        <v>1900112</v>
      </c>
      <c r="M22" s="23">
        <f t="shared" si="2"/>
        <v>15438</v>
      </c>
      <c r="N22" s="24">
        <f t="shared" si="2"/>
        <v>2835603</v>
      </c>
      <c r="O22" s="33">
        <f t="shared" si="2"/>
        <v>4094</v>
      </c>
      <c r="P22" s="34">
        <f t="shared" si="2"/>
        <v>1176873</v>
      </c>
      <c r="Q22" s="23">
        <f t="shared" si="2"/>
        <v>59786</v>
      </c>
      <c r="R22" s="24">
        <f t="shared" si="2"/>
        <v>10088445</v>
      </c>
      <c r="S22" s="33">
        <f t="shared" si="2"/>
        <v>29402</v>
      </c>
      <c r="T22" s="34">
        <f t="shared" si="2"/>
        <v>2467728</v>
      </c>
      <c r="U22" s="23">
        <f t="shared" si="2"/>
        <v>4776</v>
      </c>
      <c r="V22" s="24">
        <f t="shared" si="2"/>
        <v>1411623</v>
      </c>
      <c r="W22" s="23">
        <f t="shared" si="2"/>
        <v>10028</v>
      </c>
      <c r="X22" s="34">
        <f t="shared" si="2"/>
        <v>2186209</v>
      </c>
      <c r="Y22" s="23">
        <f t="shared" si="2"/>
        <v>129953</v>
      </c>
      <c r="Z22" s="24">
        <f t="shared" si="2"/>
        <v>24548764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45.528605813738196</v>
      </c>
      <c r="F23" s="130"/>
      <c r="G23" s="129">
        <f>(G20+G21)/(G22+G41)*100</f>
        <v>71.477860839562965</v>
      </c>
      <c r="H23" s="130"/>
      <c r="I23" s="129">
        <f>(I20+I21)/(I22+I41)*100</f>
        <v>109.53504838329007</v>
      </c>
      <c r="J23" s="130"/>
      <c r="K23" s="129">
        <f>(K20+K21)/(K22+K41)*100</f>
        <v>66.484018264840188</v>
      </c>
      <c r="L23" s="130"/>
      <c r="M23" s="129">
        <f>(M20+M21)/(M22+M41)*100</f>
        <v>59.967513777311709</v>
      </c>
      <c r="N23" s="130"/>
      <c r="O23" s="129">
        <f>(O20+O21)/(O22+O41)*100</f>
        <v>107.51658069270449</v>
      </c>
      <c r="P23" s="130"/>
      <c r="Q23" s="129">
        <f>(Q20+Q21)/(Q22+Q41)*100</f>
        <v>44.41035082336095</v>
      </c>
      <c r="R23" s="130"/>
      <c r="S23" s="129">
        <f>(S20+S21)/(S22+S41)*100</f>
        <v>122.87118842174019</v>
      </c>
      <c r="T23" s="130"/>
      <c r="U23" s="129">
        <f>(U20+U21)/(U22+U41)*100</f>
        <v>53.061852497692072</v>
      </c>
      <c r="V23" s="130"/>
      <c r="W23" s="129">
        <f>(W20+W21)/(W22+W41)*100</f>
        <v>71.619771863117876</v>
      </c>
      <c r="X23" s="130"/>
      <c r="Y23" s="129">
        <f>(Y20+Y21)/(Y22+Y41)*100</f>
        <v>70.009974086276443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204989</v>
      </c>
      <c r="F24" s="132"/>
      <c r="G24" s="125">
        <v>457110</v>
      </c>
      <c r="H24" s="126"/>
      <c r="I24" s="127">
        <v>787786</v>
      </c>
      <c r="J24" s="128"/>
      <c r="K24" s="125">
        <v>1710272</v>
      </c>
      <c r="L24" s="126"/>
      <c r="M24" s="127">
        <v>183676</v>
      </c>
      <c r="N24" s="128"/>
      <c r="O24" s="125">
        <v>287463</v>
      </c>
      <c r="P24" s="126"/>
      <c r="Q24" s="127">
        <v>168743</v>
      </c>
      <c r="R24" s="128"/>
      <c r="S24" s="125">
        <v>83931</v>
      </c>
      <c r="T24" s="126"/>
      <c r="U24" s="127">
        <v>295566</v>
      </c>
      <c r="V24" s="128"/>
      <c r="W24" s="125">
        <v>218010</v>
      </c>
      <c r="X24" s="126"/>
      <c r="Y24" s="127">
        <v>188905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1.8852969919894116</v>
      </c>
      <c r="F25" s="49"/>
      <c r="G25" s="50">
        <f>G22/Y22*100</f>
        <v>0.65023508499226645</v>
      </c>
      <c r="H25" s="51"/>
      <c r="I25" s="48">
        <f>I22/Y22*100</f>
        <v>1.5567166590998283</v>
      </c>
      <c r="J25" s="49"/>
      <c r="K25" s="50">
        <f>K22/Y22*100</f>
        <v>0.85492447269397398</v>
      </c>
      <c r="L25" s="51"/>
      <c r="M25" s="48">
        <f>M22/Y22*100</f>
        <v>11.87967957646226</v>
      </c>
      <c r="N25" s="49"/>
      <c r="O25" s="50">
        <f>O22/Y22*100</f>
        <v>3.1503697490631226</v>
      </c>
      <c r="P25" s="51"/>
      <c r="Q25" s="48">
        <f>Q22/Y22*100</f>
        <v>46.005863658399576</v>
      </c>
      <c r="R25" s="49"/>
      <c r="S25" s="50">
        <f>S22/Y22*100</f>
        <v>22.625102921825583</v>
      </c>
      <c r="T25" s="51"/>
      <c r="U25" s="48">
        <f>U22/Y22*100</f>
        <v>3.6751748709148693</v>
      </c>
      <c r="V25" s="49"/>
      <c r="W25" s="50">
        <f>W22/Y22*100</f>
        <v>7.7166360145591097</v>
      </c>
      <c r="X25" s="51"/>
      <c r="Y25" s="48">
        <f>E25+G25+I25+K25+M25+O25+Q25+S25+U25+W25</f>
        <v>100.00000000000001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965</v>
      </c>
      <c r="F27" s="14">
        <v>61474</v>
      </c>
      <c r="G27" s="19">
        <v>704</v>
      </c>
      <c r="H27" s="18">
        <v>274486</v>
      </c>
      <c r="I27" s="13">
        <v>1951</v>
      </c>
      <c r="J27" s="14">
        <v>878006</v>
      </c>
      <c r="K27" s="19">
        <v>160</v>
      </c>
      <c r="L27" s="18">
        <v>56310</v>
      </c>
      <c r="M27" s="13">
        <v>5847</v>
      </c>
      <c r="N27" s="14">
        <v>1458549</v>
      </c>
      <c r="O27" s="19">
        <v>4545</v>
      </c>
      <c r="P27" s="18">
        <v>1524039</v>
      </c>
      <c r="Q27" s="13">
        <v>23039</v>
      </c>
      <c r="R27" s="14">
        <v>5321902</v>
      </c>
      <c r="S27" s="19">
        <v>32187</v>
      </c>
      <c r="T27" s="18">
        <v>7981022</v>
      </c>
      <c r="U27" s="13">
        <v>3141</v>
      </c>
      <c r="V27" s="14">
        <v>860039</v>
      </c>
      <c r="W27" s="19">
        <v>10075</v>
      </c>
      <c r="X27" s="18">
        <v>2036045</v>
      </c>
      <c r="Y27" s="55">
        <f>+W27+U27+S27+Q27+O27+M27+K27+I27+G27+E27</f>
        <v>82614</v>
      </c>
      <c r="Z27" s="56">
        <f t="shared" ref="Z27:Z29" si="3">+X27+V27+T27+R27+P27+N27+L27+J27+H27+F27</f>
        <v>20451872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1122</v>
      </c>
      <c r="F28" s="21">
        <v>88987</v>
      </c>
      <c r="G28" s="25">
        <v>595</v>
      </c>
      <c r="H28" s="26">
        <v>252173</v>
      </c>
      <c r="I28" s="27">
        <v>2012</v>
      </c>
      <c r="J28" s="21">
        <v>871396</v>
      </c>
      <c r="K28" s="25">
        <v>176</v>
      </c>
      <c r="L28" s="26">
        <v>59543</v>
      </c>
      <c r="M28" s="27">
        <v>4002</v>
      </c>
      <c r="N28" s="21">
        <v>1131981</v>
      </c>
      <c r="O28" s="25">
        <v>3875</v>
      </c>
      <c r="P28" s="26">
        <v>1321464</v>
      </c>
      <c r="Q28" s="27">
        <v>19934</v>
      </c>
      <c r="R28" s="21">
        <v>4558686</v>
      </c>
      <c r="S28" s="25">
        <v>31882</v>
      </c>
      <c r="T28" s="26">
        <v>7834458</v>
      </c>
      <c r="U28" s="27">
        <v>2965</v>
      </c>
      <c r="V28" s="21">
        <v>862126</v>
      </c>
      <c r="W28" s="25">
        <v>16050</v>
      </c>
      <c r="X28" s="26">
        <v>2099920</v>
      </c>
      <c r="Y28" s="58">
        <f t="shared" ref="Y28:Y29" si="4">+W28+U28+S28+Q28+O28+M28+K28+I28+G28+E28</f>
        <v>82613</v>
      </c>
      <c r="Z28" s="59">
        <f t="shared" si="3"/>
        <v>19080734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1795</v>
      </c>
      <c r="F29" s="21">
        <v>231602</v>
      </c>
      <c r="G29" s="25">
        <v>1550</v>
      </c>
      <c r="H29" s="26">
        <v>528031</v>
      </c>
      <c r="I29" s="27">
        <v>2284</v>
      </c>
      <c r="J29" s="21">
        <v>2343206</v>
      </c>
      <c r="K29" s="25">
        <v>541</v>
      </c>
      <c r="L29" s="26">
        <v>187106</v>
      </c>
      <c r="M29" s="27">
        <v>110470</v>
      </c>
      <c r="N29" s="21">
        <v>2483527</v>
      </c>
      <c r="O29" s="25">
        <v>4414</v>
      </c>
      <c r="P29" s="26">
        <v>1339437</v>
      </c>
      <c r="Q29" s="27">
        <v>65412</v>
      </c>
      <c r="R29" s="21">
        <v>12591893</v>
      </c>
      <c r="S29" s="25">
        <v>25706</v>
      </c>
      <c r="T29" s="26">
        <v>2257333</v>
      </c>
      <c r="U29" s="27">
        <v>7215</v>
      </c>
      <c r="V29" s="21">
        <v>2391621</v>
      </c>
      <c r="W29" s="25">
        <v>15348</v>
      </c>
      <c r="X29" s="26">
        <v>1873024</v>
      </c>
      <c r="Y29" s="58">
        <f t="shared" si="4"/>
        <v>234735</v>
      </c>
      <c r="Z29" s="59">
        <f t="shared" si="3"/>
        <v>26226780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55.5</v>
      </c>
      <c r="F30" s="121"/>
      <c r="G30" s="120">
        <v>43.4</v>
      </c>
      <c r="H30" s="121"/>
      <c r="I30" s="120">
        <v>85</v>
      </c>
      <c r="J30" s="121"/>
      <c r="K30" s="120">
        <v>39.4</v>
      </c>
      <c r="L30" s="121"/>
      <c r="M30" s="120">
        <v>50</v>
      </c>
      <c r="N30" s="121"/>
      <c r="O30" s="120">
        <v>103</v>
      </c>
      <c r="P30" s="121"/>
      <c r="Q30" s="120">
        <v>33.700000000000003</v>
      </c>
      <c r="R30" s="121"/>
      <c r="S30" s="120">
        <v>126.5</v>
      </c>
      <c r="T30" s="121"/>
      <c r="U30" s="120">
        <v>42.3</v>
      </c>
      <c r="V30" s="121"/>
      <c r="W30" s="120">
        <v>67.3</v>
      </c>
      <c r="X30" s="121"/>
      <c r="Y30" s="120">
        <v>60.8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102">
        <f>E20-E27</f>
        <v>14</v>
      </c>
      <c r="F31" s="103">
        <f t="shared" ref="F31:Z33" si="5">F20-F27</f>
        <v>-922</v>
      </c>
      <c r="G31" s="104">
        <f t="shared" si="5"/>
        <v>-107</v>
      </c>
      <c r="H31" s="105">
        <f t="shared" si="5"/>
        <v>-68841</v>
      </c>
      <c r="I31" s="102">
        <f t="shared" si="5"/>
        <v>274</v>
      </c>
      <c r="J31" s="103">
        <f t="shared" si="5"/>
        <v>231721</v>
      </c>
      <c r="K31" s="104">
        <f t="shared" si="5"/>
        <v>584</v>
      </c>
      <c r="L31" s="105">
        <f t="shared" si="5"/>
        <v>1443393</v>
      </c>
      <c r="M31" s="102">
        <f t="shared" si="5"/>
        <v>4132</v>
      </c>
      <c r="N31" s="103">
        <f t="shared" si="5"/>
        <v>229865</v>
      </c>
      <c r="O31" s="104">
        <f t="shared" si="5"/>
        <v>-145</v>
      </c>
      <c r="P31" s="105">
        <f t="shared" si="5"/>
        <v>8466</v>
      </c>
      <c r="Q31" s="102">
        <f t="shared" si="5"/>
        <v>4137</v>
      </c>
      <c r="R31" s="103">
        <f t="shared" si="5"/>
        <v>-688529</v>
      </c>
      <c r="S31" s="104">
        <f t="shared" si="5"/>
        <v>3868</v>
      </c>
      <c r="T31" s="105">
        <f t="shared" si="5"/>
        <v>572731</v>
      </c>
      <c r="U31" s="102">
        <f t="shared" si="5"/>
        <v>-653</v>
      </c>
      <c r="V31" s="103">
        <f t="shared" si="5"/>
        <v>-366279</v>
      </c>
      <c r="W31" s="104">
        <f t="shared" si="5"/>
        <v>-2846</v>
      </c>
      <c r="X31" s="105">
        <f t="shared" si="5"/>
        <v>-661061</v>
      </c>
      <c r="Y31" s="102">
        <f t="shared" si="5"/>
        <v>9258</v>
      </c>
      <c r="Z31" s="103">
        <f t="shared" si="5"/>
        <v>700544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106">
        <f t="shared" ref="E32:T33" si="6">E21-E28</f>
        <v>358</v>
      </c>
      <c r="F32" s="107">
        <f t="shared" si="6"/>
        <v>98563</v>
      </c>
      <c r="G32" s="108">
        <f t="shared" si="6"/>
        <v>51</v>
      </c>
      <c r="H32" s="109">
        <f t="shared" si="6"/>
        <v>-31579</v>
      </c>
      <c r="I32" s="106">
        <f t="shared" si="6"/>
        <v>404</v>
      </c>
      <c r="J32" s="107">
        <f t="shared" si="6"/>
        <v>222237</v>
      </c>
      <c r="K32" s="108">
        <f t="shared" si="6"/>
        <v>536</v>
      </c>
      <c r="L32" s="109">
        <f t="shared" si="6"/>
        <v>1481862</v>
      </c>
      <c r="M32" s="106">
        <f t="shared" si="6"/>
        <v>2374</v>
      </c>
      <c r="N32" s="107">
        <f t="shared" si="6"/>
        <v>258967</v>
      </c>
      <c r="O32" s="108">
        <f t="shared" si="6"/>
        <v>479</v>
      </c>
      <c r="P32" s="109">
        <f t="shared" si="6"/>
        <v>204782</v>
      </c>
      <c r="Q32" s="106">
        <f t="shared" si="6"/>
        <v>4994</v>
      </c>
      <c r="R32" s="107">
        <f t="shared" si="6"/>
        <v>-85067</v>
      </c>
      <c r="S32" s="108">
        <f t="shared" si="6"/>
        <v>3547</v>
      </c>
      <c r="T32" s="109">
        <f t="shared" si="6"/>
        <v>726544</v>
      </c>
      <c r="U32" s="106">
        <f t="shared" si="5"/>
        <v>-280</v>
      </c>
      <c r="V32" s="107">
        <f t="shared" si="5"/>
        <v>-373948</v>
      </c>
      <c r="W32" s="108">
        <f t="shared" si="5"/>
        <v>-9152</v>
      </c>
      <c r="X32" s="109">
        <f t="shared" si="5"/>
        <v>-733801</v>
      </c>
      <c r="Y32" s="106">
        <f t="shared" si="5"/>
        <v>3311</v>
      </c>
      <c r="Z32" s="107">
        <f t="shared" si="5"/>
        <v>1768560</v>
      </c>
    </row>
    <row r="33" spans="1:38" ht="18.95" customHeight="1" x14ac:dyDescent="0.15">
      <c r="A33" s="22"/>
      <c r="B33" s="123"/>
      <c r="C33" s="7"/>
      <c r="D33" s="95" t="s">
        <v>24</v>
      </c>
      <c r="E33" s="106">
        <f t="shared" si="6"/>
        <v>655</v>
      </c>
      <c r="F33" s="107">
        <f t="shared" si="5"/>
        <v>270620</v>
      </c>
      <c r="G33" s="108">
        <f t="shared" si="5"/>
        <v>-705</v>
      </c>
      <c r="H33" s="109">
        <f t="shared" si="5"/>
        <v>-141773</v>
      </c>
      <c r="I33" s="106">
        <f t="shared" si="5"/>
        <v>-261</v>
      </c>
      <c r="J33" s="107">
        <f t="shared" si="5"/>
        <v>-749515</v>
      </c>
      <c r="K33" s="108">
        <f t="shared" si="5"/>
        <v>570</v>
      </c>
      <c r="L33" s="109">
        <f t="shared" si="5"/>
        <v>1713006</v>
      </c>
      <c r="M33" s="106">
        <f t="shared" si="5"/>
        <v>-95032</v>
      </c>
      <c r="N33" s="107">
        <f t="shared" si="5"/>
        <v>352076</v>
      </c>
      <c r="O33" s="108">
        <f t="shared" si="5"/>
        <v>-320</v>
      </c>
      <c r="P33" s="109">
        <f t="shared" si="5"/>
        <v>-162564</v>
      </c>
      <c r="Q33" s="106">
        <f t="shared" si="5"/>
        <v>-5626</v>
      </c>
      <c r="R33" s="107">
        <f t="shared" si="5"/>
        <v>-2503448</v>
      </c>
      <c r="S33" s="108">
        <f t="shared" si="5"/>
        <v>3696</v>
      </c>
      <c r="T33" s="109">
        <f t="shared" si="5"/>
        <v>210395</v>
      </c>
      <c r="U33" s="106">
        <f t="shared" si="5"/>
        <v>-2439</v>
      </c>
      <c r="V33" s="107">
        <f t="shared" si="5"/>
        <v>-979998</v>
      </c>
      <c r="W33" s="108">
        <f t="shared" si="5"/>
        <v>-5320</v>
      </c>
      <c r="X33" s="109">
        <f t="shared" si="5"/>
        <v>313185</v>
      </c>
      <c r="Y33" s="106">
        <f t="shared" si="5"/>
        <v>-104782</v>
      </c>
      <c r="Z33" s="107">
        <f t="shared" si="5"/>
        <v>-1678016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f>+E23-E30</f>
        <v>-9.9713941862618043</v>
      </c>
      <c r="F34" s="113"/>
      <c r="G34" s="118">
        <f t="shared" ref="G34" si="7">+G23-G30</f>
        <v>28.077860839562966</v>
      </c>
      <c r="H34" s="119"/>
      <c r="I34" s="114">
        <f t="shared" ref="I34" si="8">+I23-I30</f>
        <v>24.535048383290075</v>
      </c>
      <c r="J34" s="113"/>
      <c r="K34" s="118">
        <f t="shared" ref="K34" si="9">+K23-K30</f>
        <v>27.084018264840189</v>
      </c>
      <c r="L34" s="119"/>
      <c r="M34" s="114">
        <f t="shared" ref="M34" si="10">+M23-M30</f>
        <v>9.9675137773117086</v>
      </c>
      <c r="N34" s="113"/>
      <c r="O34" s="118">
        <f t="shared" ref="O34" si="11">+O23-O30</f>
        <v>4.516580692704494</v>
      </c>
      <c r="P34" s="119"/>
      <c r="Q34" s="114">
        <f t="shared" ref="Q34" si="12">+Q23-Q30</f>
        <v>10.710350823360947</v>
      </c>
      <c r="R34" s="113"/>
      <c r="S34" s="118">
        <f t="shared" ref="S34" si="13">+S23-S30</f>
        <v>-3.628811578259814</v>
      </c>
      <c r="T34" s="119"/>
      <c r="U34" s="114">
        <f t="shared" ref="U34" si="14">+U23-U30</f>
        <v>10.761852497692075</v>
      </c>
      <c r="V34" s="113"/>
      <c r="W34" s="118">
        <f t="shared" ref="W34" si="15">+W23-W30</f>
        <v>4.3197718631178788</v>
      </c>
      <c r="X34" s="119"/>
      <c r="Y34" s="114">
        <f t="shared" ref="Y34" si="16">+Y23-Y30</f>
        <v>9.2099740862764463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17">E20/E27*100</f>
        <v>101.45077720207254</v>
      </c>
      <c r="F35" s="72">
        <f t="shared" si="17"/>
        <v>98.500178937436971</v>
      </c>
      <c r="G35" s="73">
        <f t="shared" si="17"/>
        <v>84.80113636363636</v>
      </c>
      <c r="H35" s="74">
        <f t="shared" si="17"/>
        <v>74.920032351376747</v>
      </c>
      <c r="I35" s="71">
        <f t="shared" si="17"/>
        <v>114.0440799589954</v>
      </c>
      <c r="J35" s="72">
        <f t="shared" si="17"/>
        <v>126.39173308610647</v>
      </c>
      <c r="K35" s="73">
        <f t="shared" si="17"/>
        <v>465.00000000000006</v>
      </c>
      <c r="L35" s="74">
        <f t="shared" si="17"/>
        <v>2663.2978156632921</v>
      </c>
      <c r="M35" s="71">
        <f t="shared" si="17"/>
        <v>170.66871900119719</v>
      </c>
      <c r="N35" s="72">
        <f t="shared" si="17"/>
        <v>115.75984077326164</v>
      </c>
      <c r="O35" s="73">
        <f t="shared" si="17"/>
        <v>96.809680968096814</v>
      </c>
      <c r="P35" s="74">
        <f t="shared" si="17"/>
        <v>100.55549759553398</v>
      </c>
      <c r="Q35" s="71">
        <f t="shared" si="17"/>
        <v>117.95650852901602</v>
      </c>
      <c r="R35" s="72">
        <f t="shared" si="17"/>
        <v>87.062351016610222</v>
      </c>
      <c r="S35" s="73">
        <f t="shared" si="17"/>
        <v>112.0172740547426</v>
      </c>
      <c r="T35" s="74">
        <f t="shared" si="17"/>
        <v>107.17616114828401</v>
      </c>
      <c r="U35" s="71">
        <f t="shared" si="17"/>
        <v>79.210442534224768</v>
      </c>
      <c r="V35" s="72">
        <f t="shared" si="17"/>
        <v>57.411349950409232</v>
      </c>
      <c r="W35" s="73">
        <f t="shared" si="17"/>
        <v>71.75186104218362</v>
      </c>
      <c r="X35" s="74">
        <f t="shared" si="17"/>
        <v>67.532102679459442</v>
      </c>
      <c r="Y35" s="71">
        <f t="shared" si="17"/>
        <v>111.20633306703465</v>
      </c>
      <c r="Z35" s="72">
        <f t="shared" si="17"/>
        <v>103.42532947595214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17"/>
        <v>131.90730837789661</v>
      </c>
      <c r="F36" s="76">
        <f t="shared" si="17"/>
        <v>210.7611224111387</v>
      </c>
      <c r="G36" s="77">
        <f t="shared" si="17"/>
        <v>108.57142857142857</v>
      </c>
      <c r="H36" s="78">
        <f t="shared" si="17"/>
        <v>87.477247762448798</v>
      </c>
      <c r="I36" s="75">
        <f t="shared" si="17"/>
        <v>120.07952286282307</v>
      </c>
      <c r="J36" s="76">
        <f t="shared" si="17"/>
        <v>125.50355980518617</v>
      </c>
      <c r="K36" s="77">
        <f t="shared" si="17"/>
        <v>404.54545454545456</v>
      </c>
      <c r="L36" s="78">
        <f t="shared" si="17"/>
        <v>2588.7257948037554</v>
      </c>
      <c r="M36" s="75">
        <f t="shared" si="17"/>
        <v>159.32033983008495</v>
      </c>
      <c r="N36" s="76">
        <f t="shared" si="17"/>
        <v>122.87732744630873</v>
      </c>
      <c r="O36" s="77">
        <f t="shared" si="17"/>
        <v>112.36129032258064</v>
      </c>
      <c r="P36" s="78">
        <f t="shared" si="17"/>
        <v>115.49660073978558</v>
      </c>
      <c r="Q36" s="75">
        <f t="shared" si="17"/>
        <v>125.05267382361794</v>
      </c>
      <c r="R36" s="76">
        <f t="shared" si="17"/>
        <v>98.133957899271849</v>
      </c>
      <c r="S36" s="77">
        <f t="shared" si="17"/>
        <v>111.12539991217616</v>
      </c>
      <c r="T36" s="78">
        <f t="shared" si="17"/>
        <v>109.27369832093044</v>
      </c>
      <c r="U36" s="75">
        <f t="shared" si="17"/>
        <v>90.556492411467119</v>
      </c>
      <c r="V36" s="76">
        <f t="shared" si="17"/>
        <v>56.624901696503763</v>
      </c>
      <c r="W36" s="77">
        <f t="shared" si="17"/>
        <v>42.978193146417446</v>
      </c>
      <c r="X36" s="78">
        <f t="shared" si="17"/>
        <v>65.055764029105873</v>
      </c>
      <c r="Y36" s="75">
        <f t="shared" si="17"/>
        <v>104.00784380182296</v>
      </c>
      <c r="Z36" s="76">
        <f t="shared" si="17"/>
        <v>109.26882582189972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17"/>
        <v>136.49025069637884</v>
      </c>
      <c r="F37" s="80">
        <f t="shared" si="17"/>
        <v>216.8470047754337</v>
      </c>
      <c r="G37" s="81">
        <f t="shared" si="17"/>
        <v>54.516129032258064</v>
      </c>
      <c r="H37" s="82">
        <f t="shared" si="17"/>
        <v>73.150629413803358</v>
      </c>
      <c r="I37" s="79">
        <f t="shared" si="17"/>
        <v>88.572679509632223</v>
      </c>
      <c r="J37" s="80">
        <f t="shared" si="17"/>
        <v>68.01326899982331</v>
      </c>
      <c r="K37" s="81">
        <f t="shared" si="17"/>
        <v>205.36044362292051</v>
      </c>
      <c r="L37" s="82">
        <f t="shared" si="17"/>
        <v>1015.5270274603702</v>
      </c>
      <c r="M37" s="79">
        <f t="shared" si="17"/>
        <v>13.974834796777404</v>
      </c>
      <c r="N37" s="80">
        <f t="shared" si="17"/>
        <v>114.17645147405283</v>
      </c>
      <c r="O37" s="81">
        <f t="shared" si="17"/>
        <v>92.750339827820568</v>
      </c>
      <c r="P37" s="82">
        <f t="shared" si="17"/>
        <v>87.863258966267168</v>
      </c>
      <c r="Q37" s="79">
        <f t="shared" si="17"/>
        <v>91.399131657799799</v>
      </c>
      <c r="R37" s="80">
        <f t="shared" si="17"/>
        <v>80.118573116845894</v>
      </c>
      <c r="S37" s="81">
        <f t="shared" si="17"/>
        <v>114.37796623356415</v>
      </c>
      <c r="T37" s="82">
        <f t="shared" si="17"/>
        <v>109.32051230367873</v>
      </c>
      <c r="U37" s="79">
        <f t="shared" si="17"/>
        <v>66.195426195426194</v>
      </c>
      <c r="V37" s="80">
        <f t="shared" si="17"/>
        <v>59.023691462819571</v>
      </c>
      <c r="W37" s="81">
        <f t="shared" si="17"/>
        <v>65.337503257753454</v>
      </c>
      <c r="X37" s="82">
        <f t="shared" si="17"/>
        <v>116.72082151643546</v>
      </c>
      <c r="Y37" s="79">
        <f t="shared" si="17"/>
        <v>55.361577949602747</v>
      </c>
      <c r="Z37" s="80">
        <f t="shared" si="17"/>
        <v>93.60189851746955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+'(令和3年4月) '!E20</f>
        <v>1204</v>
      </c>
      <c r="F39" s="14">
        <f>+'(令和3年4月) '!F20</f>
        <v>92074</v>
      </c>
      <c r="G39" s="13">
        <f>+'(令和3年4月) '!G20</f>
        <v>789</v>
      </c>
      <c r="H39" s="14">
        <f>+'(令和3年4月) '!H20</f>
        <v>247717</v>
      </c>
      <c r="I39" s="13">
        <f>+'(令和3年4月) '!I20</f>
        <v>2618</v>
      </c>
      <c r="J39" s="14">
        <f>+'(令和3年4月) '!J20</f>
        <v>1269080</v>
      </c>
      <c r="K39" s="13">
        <f>+'(令和3年4月) '!K20</f>
        <v>942</v>
      </c>
      <c r="L39" s="14">
        <f>+'(令和3年4月) '!L20</f>
        <v>2117450</v>
      </c>
      <c r="M39" s="13">
        <f>+'(令和3年4月) '!M20</f>
        <v>7415</v>
      </c>
      <c r="N39" s="14">
        <f>+'(令和3年4月) '!N20</f>
        <v>1559699</v>
      </c>
      <c r="O39" s="13">
        <f>+'(令和3年4月) '!O20</f>
        <v>5132</v>
      </c>
      <c r="P39" s="14">
        <f>+'(令和3年4月) '!P20</f>
        <v>1775138</v>
      </c>
      <c r="Q39" s="13">
        <f>+'(令和3年4月) '!Q20</f>
        <v>29729</v>
      </c>
      <c r="R39" s="14">
        <f>+'(令和3年4月) '!R20</f>
        <v>5894967</v>
      </c>
      <c r="S39" s="25">
        <f>+'(令和3年4月) '!S20</f>
        <v>48013</v>
      </c>
      <c r="T39" s="26">
        <f>+'(令和3年4月) '!T20</f>
        <v>11077067</v>
      </c>
      <c r="U39" s="13">
        <f>+'(令和3年4月) '!U20</f>
        <v>3761</v>
      </c>
      <c r="V39" s="14">
        <f>+'(令和3年4月) '!V20</f>
        <v>857535</v>
      </c>
      <c r="W39" s="13">
        <f>+'(令和3年4月) '!W20</f>
        <v>9826</v>
      </c>
      <c r="X39" s="14">
        <f>+'(令和3年4月) '!X20</f>
        <v>2027866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+'(令和3年4月) '!E21</f>
        <v>1334</v>
      </c>
      <c r="F40" s="21">
        <f>+'(令和3年4月) '!F21</f>
        <v>143499</v>
      </c>
      <c r="G40" s="27">
        <f>+'(令和3年4月) '!G21</f>
        <v>1018</v>
      </c>
      <c r="H40" s="21">
        <f>+'(令和3年4月) '!H21</f>
        <v>231230</v>
      </c>
      <c r="I40" s="27">
        <f>+'(令和3年4月) '!I21</f>
        <v>2531</v>
      </c>
      <c r="J40" s="21">
        <f>+'(令和3年4月) '!J21</f>
        <v>1312824</v>
      </c>
      <c r="K40" s="27">
        <f>+'(令和3年4月) '!K21</f>
        <v>775</v>
      </c>
      <c r="L40" s="21">
        <f>+'(令和3年4月) '!L21</f>
        <v>1668752</v>
      </c>
      <c r="M40" s="27">
        <f>+'(令和3年4月) '!M21</f>
        <v>6891</v>
      </c>
      <c r="N40" s="21">
        <f>+'(令和3年4月) '!N21</f>
        <v>1479316</v>
      </c>
      <c r="O40" s="27">
        <f>+'(令和3年4月) '!O21</f>
        <v>4842</v>
      </c>
      <c r="P40" s="21">
        <f>+'(令和3年4月) '!P21</f>
        <v>1658452</v>
      </c>
      <c r="Q40" s="27">
        <f>+'(令和3年4月) '!Q21</f>
        <v>29836</v>
      </c>
      <c r="R40" s="21">
        <f>+'(令和3年4月) '!R21</f>
        <v>6170649</v>
      </c>
      <c r="S40" s="25">
        <f>+'(令和3年4月) '!S21</f>
        <v>46204</v>
      </c>
      <c r="T40" s="26">
        <f>+'(令和3年4月) '!T21</f>
        <v>10685446</v>
      </c>
      <c r="U40" s="27">
        <f>+'(令和3年4月) '!U21</f>
        <v>3867</v>
      </c>
      <c r="V40" s="21">
        <f>+'(令和3年4月) '!V21</f>
        <v>887394</v>
      </c>
      <c r="W40" s="27">
        <f>+'(令和3年4月) '!W21</f>
        <v>9342</v>
      </c>
      <c r="X40" s="21">
        <f>+'(令和3年4月) '!X21</f>
        <v>1913336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+'(令和3年4月) '!E22</f>
        <v>2951</v>
      </c>
      <c r="F41" s="21">
        <f>+'(令和3年4月) '!F22</f>
        <v>629220</v>
      </c>
      <c r="G41" s="27">
        <f>+'(令和3年4月) '!G22</f>
        <v>894</v>
      </c>
      <c r="H41" s="21">
        <f>+'(令和3年4月) '!H22</f>
        <v>401207</v>
      </c>
      <c r="I41" s="27">
        <f>+'(令和3年4月) '!I22</f>
        <v>2214</v>
      </c>
      <c r="J41" s="21">
        <f>+'(令和3年4月) '!J22</f>
        <v>1577597</v>
      </c>
      <c r="K41" s="27">
        <f>+'(令和3年4月) '!K22</f>
        <v>1079</v>
      </c>
      <c r="L41" s="21">
        <f>+'(令和3年4月) '!L22</f>
        <v>1941814</v>
      </c>
      <c r="M41" s="27">
        <f>+'(令和3年4月) '!M22</f>
        <v>11835.1</v>
      </c>
      <c r="N41" s="21">
        <f>+'(令和3年4月) '!N22</f>
        <v>2538137</v>
      </c>
      <c r="O41" s="27">
        <f>+'(令和3年4月) '!O22</f>
        <v>4048</v>
      </c>
      <c r="P41" s="21">
        <f>+'(令和3年4月) '!P22</f>
        <v>1170614</v>
      </c>
      <c r="Q41" s="27">
        <f>+'(令和3年4月) '!Q22</f>
        <v>57538</v>
      </c>
      <c r="R41" s="21">
        <f>+'(令和3年4月) '!R22</f>
        <v>9928691</v>
      </c>
      <c r="S41" s="25">
        <f>+'(令和3年4月) '!S22</f>
        <v>28776</v>
      </c>
      <c r="T41" s="26">
        <f>+'(令和3年4月) '!T22</f>
        <v>2474977</v>
      </c>
      <c r="U41" s="27">
        <f>+'(令和3年4月) '!U22</f>
        <v>4973</v>
      </c>
      <c r="V41" s="21">
        <f>+'(令和3年4月) '!V22</f>
        <v>1406041</v>
      </c>
      <c r="W41" s="27">
        <f>+'(令和3年4月) '!W22</f>
        <v>9697</v>
      </c>
      <c r="X41" s="21">
        <f>+'(令和3年4月) '!X22</f>
        <v>2177344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>
        <f>+'(令和3年4月) '!E23:F23</f>
        <v>42.07559681697613</v>
      </c>
      <c r="F42" s="113">
        <f>+'(令和3年2月) '!F23</f>
        <v>0</v>
      </c>
      <c r="G42" s="112">
        <f>+'(令和3年4月) '!G23:H23</f>
        <v>89.588497768963805</v>
      </c>
      <c r="H42" s="113">
        <f>+'(令和3年2月) '!H23</f>
        <v>0</v>
      </c>
      <c r="I42" s="112">
        <f>+'(令和3年4月) '!I23:J23</f>
        <v>118.61322275973278</v>
      </c>
      <c r="J42" s="113">
        <f>+'(令和3年2月) '!J23</f>
        <v>0</v>
      </c>
      <c r="K42" s="112">
        <f>+'(令和3年4月) '!K23:L23</f>
        <v>86.238071320944258</v>
      </c>
      <c r="L42" s="113">
        <f>+'(令和3年2月) '!L23</f>
        <v>0</v>
      </c>
      <c r="M42" s="112">
        <f>+'(令和3年4月) '!M23:N23</f>
        <v>61.80712168736121</v>
      </c>
      <c r="N42" s="113">
        <f>+'(令和3年2月) '!N23</f>
        <v>0</v>
      </c>
      <c r="O42" s="112">
        <f>+'(令和3年4月) '!O23:P23</f>
        <v>127.77350755828849</v>
      </c>
      <c r="P42" s="113">
        <f>+'(令和3年2月) '!P23</f>
        <v>0</v>
      </c>
      <c r="Q42" s="112">
        <f>+'(令和3年4月) '!Q23:R23</f>
        <v>51.713360478542839</v>
      </c>
      <c r="R42" s="113">
        <f>+'(令和3年2月) '!R23</f>
        <v>0</v>
      </c>
      <c r="S42" s="112">
        <f>+'(令和3年4月) '!S23:T23</f>
        <v>169.02032542202608</v>
      </c>
      <c r="T42" s="113">
        <f>+'(令和3年2月) '!T23</f>
        <v>0</v>
      </c>
      <c r="U42" s="112">
        <f>+'(令和3年4月) '!U23:V23</f>
        <v>75.885395941106253</v>
      </c>
      <c r="V42" s="113">
        <f>+'(令和3年2月) '!V23</f>
        <v>0</v>
      </c>
      <c r="W42" s="112">
        <f>+'(令和3年4月) '!W23:X23</f>
        <v>101.36435748281332</v>
      </c>
      <c r="X42" s="113">
        <f>+'(令和3年2月) '!X23</f>
        <v>0</v>
      </c>
      <c r="Y42" s="112">
        <f>+'(令和3年4月) '!Y23:Z23</f>
        <v>88.111876134689808</v>
      </c>
      <c r="Z42" s="113">
        <f>+'(令和3年2月)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102">
        <f t="shared" ref="E43:Z46" si="18">E20-E39</f>
        <v>-225</v>
      </c>
      <c r="F43" s="105">
        <f t="shared" si="18"/>
        <v>-31522</v>
      </c>
      <c r="G43" s="102">
        <f t="shared" si="18"/>
        <v>-192</v>
      </c>
      <c r="H43" s="103">
        <f t="shared" si="18"/>
        <v>-42072</v>
      </c>
      <c r="I43" s="104">
        <f t="shared" si="18"/>
        <v>-393</v>
      </c>
      <c r="J43" s="105">
        <f t="shared" si="18"/>
        <v>-159353</v>
      </c>
      <c r="K43" s="102">
        <f t="shared" si="18"/>
        <v>-198</v>
      </c>
      <c r="L43" s="103">
        <f t="shared" si="18"/>
        <v>-617747</v>
      </c>
      <c r="M43" s="104">
        <f t="shared" si="18"/>
        <v>2564</v>
      </c>
      <c r="N43" s="105">
        <f t="shared" si="18"/>
        <v>128715</v>
      </c>
      <c r="O43" s="102">
        <f t="shared" si="18"/>
        <v>-732</v>
      </c>
      <c r="P43" s="103">
        <f t="shared" si="18"/>
        <v>-242633</v>
      </c>
      <c r="Q43" s="104">
        <f t="shared" si="18"/>
        <v>-2553</v>
      </c>
      <c r="R43" s="105">
        <f t="shared" si="18"/>
        <v>-1261594</v>
      </c>
      <c r="S43" s="102">
        <f t="shared" si="18"/>
        <v>-11958</v>
      </c>
      <c r="T43" s="103">
        <f t="shared" si="18"/>
        <v>-2523314</v>
      </c>
      <c r="U43" s="104">
        <f t="shared" si="18"/>
        <v>-1273</v>
      </c>
      <c r="V43" s="105">
        <f t="shared" si="18"/>
        <v>-363775</v>
      </c>
      <c r="W43" s="102">
        <f t="shared" si="18"/>
        <v>-2597</v>
      </c>
      <c r="X43" s="103">
        <f t="shared" si="18"/>
        <v>-652882</v>
      </c>
      <c r="Y43" s="102">
        <f t="shared" si="18"/>
        <v>-17557</v>
      </c>
      <c r="Z43" s="103">
        <f t="shared" si="18"/>
        <v>-5766177</v>
      </c>
    </row>
    <row r="44" spans="1:38" ht="18.95" customHeight="1" x14ac:dyDescent="0.15">
      <c r="A44" s="22"/>
      <c r="B44" s="116"/>
      <c r="C44" s="22"/>
      <c r="D44" s="96" t="s">
        <v>22</v>
      </c>
      <c r="E44" s="106">
        <f t="shared" si="18"/>
        <v>146</v>
      </c>
      <c r="F44" s="109">
        <f t="shared" si="18"/>
        <v>44051</v>
      </c>
      <c r="G44" s="106">
        <f t="shared" si="18"/>
        <v>-372</v>
      </c>
      <c r="H44" s="107">
        <f t="shared" si="18"/>
        <v>-10636</v>
      </c>
      <c r="I44" s="108">
        <f t="shared" si="18"/>
        <v>-115</v>
      </c>
      <c r="J44" s="109">
        <f t="shared" si="18"/>
        <v>-219191</v>
      </c>
      <c r="K44" s="106">
        <f t="shared" si="18"/>
        <v>-63</v>
      </c>
      <c r="L44" s="107">
        <f t="shared" si="18"/>
        <v>-127347</v>
      </c>
      <c r="M44" s="108">
        <f t="shared" si="18"/>
        <v>-515</v>
      </c>
      <c r="N44" s="109">
        <f t="shared" si="18"/>
        <v>-88368</v>
      </c>
      <c r="O44" s="106">
        <f t="shared" si="18"/>
        <v>-488</v>
      </c>
      <c r="P44" s="107">
        <f t="shared" si="18"/>
        <v>-132206</v>
      </c>
      <c r="Q44" s="108">
        <f t="shared" si="18"/>
        <v>-4908</v>
      </c>
      <c r="R44" s="109">
        <f t="shared" si="18"/>
        <v>-1697030</v>
      </c>
      <c r="S44" s="106">
        <f t="shared" si="18"/>
        <v>-10775</v>
      </c>
      <c r="T44" s="107">
        <f t="shared" si="18"/>
        <v>-2124444</v>
      </c>
      <c r="U44" s="108">
        <f t="shared" si="18"/>
        <v>-1182</v>
      </c>
      <c r="V44" s="109">
        <f t="shared" si="18"/>
        <v>-399216</v>
      </c>
      <c r="W44" s="106">
        <f t="shared" si="18"/>
        <v>-2444</v>
      </c>
      <c r="X44" s="107">
        <f t="shared" si="18"/>
        <v>-547217</v>
      </c>
      <c r="Y44" s="106">
        <f t="shared" si="18"/>
        <v>-20716</v>
      </c>
      <c r="Z44" s="107">
        <f t="shared" si="18"/>
        <v>-5301604</v>
      </c>
    </row>
    <row r="45" spans="1:38" ht="18.95" customHeight="1" x14ac:dyDescent="0.15">
      <c r="A45" s="22"/>
      <c r="B45" s="116"/>
      <c r="C45" s="22"/>
      <c r="D45" s="96" t="s">
        <v>24</v>
      </c>
      <c r="E45" s="106">
        <f t="shared" si="18"/>
        <v>-501</v>
      </c>
      <c r="F45" s="109">
        <f t="shared" si="18"/>
        <v>-126998</v>
      </c>
      <c r="G45" s="106">
        <f t="shared" si="18"/>
        <v>-49</v>
      </c>
      <c r="H45" s="107">
        <f t="shared" si="18"/>
        <v>-14949</v>
      </c>
      <c r="I45" s="108">
        <f t="shared" si="18"/>
        <v>-191</v>
      </c>
      <c r="J45" s="109">
        <f t="shared" si="18"/>
        <v>16094</v>
      </c>
      <c r="K45" s="106">
        <f t="shared" si="18"/>
        <v>32</v>
      </c>
      <c r="L45" s="107">
        <f t="shared" si="18"/>
        <v>-41702</v>
      </c>
      <c r="M45" s="108">
        <f t="shared" si="18"/>
        <v>3602.8999999999996</v>
      </c>
      <c r="N45" s="109">
        <f t="shared" si="18"/>
        <v>297466</v>
      </c>
      <c r="O45" s="106">
        <f t="shared" si="18"/>
        <v>46</v>
      </c>
      <c r="P45" s="107">
        <f t="shared" si="18"/>
        <v>6259</v>
      </c>
      <c r="Q45" s="108">
        <f t="shared" si="18"/>
        <v>2248</v>
      </c>
      <c r="R45" s="109">
        <f t="shared" si="18"/>
        <v>159754</v>
      </c>
      <c r="S45" s="106">
        <f t="shared" si="18"/>
        <v>626</v>
      </c>
      <c r="T45" s="107">
        <f t="shared" si="18"/>
        <v>-7249</v>
      </c>
      <c r="U45" s="108">
        <f t="shared" si="18"/>
        <v>-197</v>
      </c>
      <c r="V45" s="109">
        <f t="shared" si="18"/>
        <v>5582</v>
      </c>
      <c r="W45" s="106">
        <f t="shared" si="18"/>
        <v>331</v>
      </c>
      <c r="X45" s="107">
        <f t="shared" si="18"/>
        <v>8865</v>
      </c>
      <c r="Y45" s="106">
        <f t="shared" si="18"/>
        <v>5947.8999999999942</v>
      </c>
      <c r="Z45" s="107">
        <f t="shared" si="18"/>
        <v>303122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>
        <f>E23-E42</f>
        <v>3.4530089967620654</v>
      </c>
      <c r="F46" s="113"/>
      <c r="G46" s="112">
        <f>G23-G42</f>
        <v>-18.11063692940084</v>
      </c>
      <c r="H46" s="113"/>
      <c r="I46" s="112">
        <f>I23-I42</f>
        <v>-9.0781743764427034</v>
      </c>
      <c r="J46" s="113"/>
      <c r="K46" s="112">
        <f>K23-K42</f>
        <v>-19.75405305610407</v>
      </c>
      <c r="L46" s="113"/>
      <c r="M46" s="112">
        <f>M23-M42</f>
        <v>-1.8396079100495015</v>
      </c>
      <c r="N46" s="113"/>
      <c r="O46" s="112">
        <f t="shared" si="18"/>
        <v>-20.256926865583992</v>
      </c>
      <c r="P46" s="113"/>
      <c r="Q46" s="112">
        <f t="shared" si="18"/>
        <v>-7.3030096551818886</v>
      </c>
      <c r="R46" s="113"/>
      <c r="S46" s="112">
        <f t="shared" si="18"/>
        <v>-46.14913700028589</v>
      </c>
      <c r="T46" s="113"/>
      <c r="U46" s="112">
        <f t="shared" si="18"/>
        <v>-22.823543443414181</v>
      </c>
      <c r="V46" s="113"/>
      <c r="W46" s="112">
        <f t="shared" si="18"/>
        <v>-29.744585619695442</v>
      </c>
      <c r="X46" s="113"/>
      <c r="Y46" s="112">
        <f t="shared" si="18"/>
        <v>-18.101902048413365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19">E20/E39*100</f>
        <v>81.312292358803987</v>
      </c>
      <c r="F47" s="84">
        <f t="shared" si="19"/>
        <v>65.764493776744786</v>
      </c>
      <c r="G47" s="83">
        <f t="shared" si="19"/>
        <v>75.665399239543731</v>
      </c>
      <c r="H47" s="85">
        <f t="shared" si="19"/>
        <v>83.016103053080741</v>
      </c>
      <c r="I47" s="86">
        <f t="shared" si="19"/>
        <v>84.988540870893814</v>
      </c>
      <c r="J47" s="84">
        <f t="shared" si="19"/>
        <v>87.443423582437674</v>
      </c>
      <c r="K47" s="83">
        <f t="shared" si="19"/>
        <v>78.98089171974523</v>
      </c>
      <c r="L47" s="85">
        <f t="shared" si="19"/>
        <v>70.825899076719637</v>
      </c>
      <c r="M47" s="86">
        <f t="shared" si="19"/>
        <v>134.57855697909642</v>
      </c>
      <c r="N47" s="84">
        <f t="shared" si="19"/>
        <v>108.25255385814827</v>
      </c>
      <c r="O47" s="83">
        <f t="shared" si="19"/>
        <v>85.736554949337489</v>
      </c>
      <c r="P47" s="85">
        <f t="shared" si="19"/>
        <v>86.33159788140415</v>
      </c>
      <c r="Q47" s="86">
        <f t="shared" si="19"/>
        <v>91.412425577718722</v>
      </c>
      <c r="R47" s="84">
        <f t="shared" si="19"/>
        <v>78.598794530995676</v>
      </c>
      <c r="S47" s="83">
        <f t="shared" si="19"/>
        <v>75.094245308562265</v>
      </c>
      <c r="T47" s="85">
        <f t="shared" si="19"/>
        <v>77.220377921339647</v>
      </c>
      <c r="U47" s="86">
        <f t="shared" si="19"/>
        <v>66.152618984312682</v>
      </c>
      <c r="V47" s="84">
        <f t="shared" si="19"/>
        <v>57.578990944976006</v>
      </c>
      <c r="W47" s="83">
        <f t="shared" si="19"/>
        <v>73.570120089558316</v>
      </c>
      <c r="X47" s="85">
        <f t="shared" si="19"/>
        <v>67.804480177684326</v>
      </c>
      <c r="Y47" s="83">
        <f t="shared" si="19"/>
        <v>83.955806961591534</v>
      </c>
      <c r="Z47" s="85">
        <f t="shared" si="19"/>
        <v>78.579203601020311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19"/>
        <v>110.94452773613193</v>
      </c>
      <c r="F48" s="78">
        <f t="shared" si="19"/>
        <v>130.69777489738607</v>
      </c>
      <c r="G48" s="75">
        <f t="shared" si="19"/>
        <v>63.457760314341847</v>
      </c>
      <c r="H48" s="76">
        <f t="shared" si="19"/>
        <v>95.400250832504426</v>
      </c>
      <c r="I48" s="77">
        <f t="shared" si="19"/>
        <v>95.456341367048609</v>
      </c>
      <c r="J48" s="78">
        <f t="shared" si="19"/>
        <v>83.303854896010435</v>
      </c>
      <c r="K48" s="75">
        <f t="shared" si="19"/>
        <v>91.870967741935488</v>
      </c>
      <c r="L48" s="76">
        <f t="shared" si="19"/>
        <v>92.368728247217078</v>
      </c>
      <c r="M48" s="77">
        <f t="shared" si="19"/>
        <v>92.526483819474677</v>
      </c>
      <c r="N48" s="78">
        <f t="shared" si="19"/>
        <v>94.026428430436766</v>
      </c>
      <c r="O48" s="75">
        <f t="shared" si="19"/>
        <v>89.921520033044203</v>
      </c>
      <c r="P48" s="76">
        <f t="shared" si="19"/>
        <v>92.028349328168673</v>
      </c>
      <c r="Q48" s="77">
        <f t="shared" si="19"/>
        <v>83.550073736425787</v>
      </c>
      <c r="R48" s="78">
        <f t="shared" si="19"/>
        <v>72.498354711149503</v>
      </c>
      <c r="S48" s="75">
        <f t="shared" si="19"/>
        <v>76.679508267682451</v>
      </c>
      <c r="T48" s="76">
        <f t="shared" si="19"/>
        <v>80.118340404321913</v>
      </c>
      <c r="U48" s="77">
        <f t="shared" si="19"/>
        <v>69.433669511249036</v>
      </c>
      <c r="V48" s="78">
        <f t="shared" si="19"/>
        <v>55.012542343085478</v>
      </c>
      <c r="W48" s="75">
        <f t="shared" si="19"/>
        <v>73.838578462855921</v>
      </c>
      <c r="X48" s="76">
        <f t="shared" si="19"/>
        <v>71.399848223208053</v>
      </c>
      <c r="Y48" s="75">
        <f t="shared" si="19"/>
        <v>80.573893473368344</v>
      </c>
      <c r="Z48" s="76">
        <f t="shared" si="19"/>
        <v>79.726875918371903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19"/>
        <v>83.022704168078619</v>
      </c>
      <c r="F49" s="82">
        <f t="shared" si="19"/>
        <v>79.816598328088745</v>
      </c>
      <c r="G49" s="79">
        <f t="shared" si="19"/>
        <v>94.519015659955258</v>
      </c>
      <c r="H49" s="80">
        <f t="shared" si="19"/>
        <v>96.273993225442226</v>
      </c>
      <c r="I49" s="81">
        <f t="shared" si="19"/>
        <v>91.373080397470645</v>
      </c>
      <c r="J49" s="82">
        <f t="shared" si="19"/>
        <v>101.02015914076917</v>
      </c>
      <c r="K49" s="79">
        <f t="shared" si="19"/>
        <v>102.96570898980536</v>
      </c>
      <c r="L49" s="80">
        <f t="shared" si="19"/>
        <v>97.852420468695769</v>
      </c>
      <c r="M49" s="81">
        <f t="shared" si="19"/>
        <v>130.44249731730193</v>
      </c>
      <c r="N49" s="82">
        <f t="shared" si="19"/>
        <v>111.71985594158235</v>
      </c>
      <c r="O49" s="79">
        <f t="shared" si="19"/>
        <v>101.13636363636364</v>
      </c>
      <c r="P49" s="80">
        <f t="shared" si="19"/>
        <v>100.5346766739506</v>
      </c>
      <c r="Q49" s="81">
        <f t="shared" si="19"/>
        <v>103.90698321109528</v>
      </c>
      <c r="R49" s="82">
        <f t="shared" si="19"/>
        <v>101.60901371590676</v>
      </c>
      <c r="S49" s="79">
        <f t="shared" si="19"/>
        <v>102.17542396441479</v>
      </c>
      <c r="T49" s="80">
        <f t="shared" si="19"/>
        <v>99.707108389290084</v>
      </c>
      <c r="U49" s="81">
        <f t="shared" si="19"/>
        <v>96.038608485823445</v>
      </c>
      <c r="V49" s="82">
        <f t="shared" si="19"/>
        <v>100.39700122542656</v>
      </c>
      <c r="W49" s="79">
        <f t="shared" si="19"/>
        <v>103.41342683304116</v>
      </c>
      <c r="X49" s="80">
        <f t="shared" si="19"/>
        <v>100.40714742365009</v>
      </c>
      <c r="Y49" s="79">
        <f t="shared" si="19"/>
        <v>104.79649627313714</v>
      </c>
      <c r="Z49" s="80">
        <f t="shared" si="19"/>
        <v>101.25021230619507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6AF0-49B0-46D4-9002-A9E7EBC54FC9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K58" sqref="K58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65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44" t="s">
        <v>8</v>
      </c>
      <c r="H2" s="144"/>
      <c r="I2" s="142" t="s">
        <v>9</v>
      </c>
      <c r="J2" s="143"/>
      <c r="K2" s="144" t="s">
        <v>10</v>
      </c>
      <c r="L2" s="144"/>
      <c r="M2" s="142" t="s">
        <v>11</v>
      </c>
      <c r="N2" s="143"/>
      <c r="O2" s="144" t="s">
        <v>12</v>
      </c>
      <c r="P2" s="144"/>
      <c r="Q2" s="142" t="s">
        <v>13</v>
      </c>
      <c r="R2" s="143"/>
      <c r="S2" s="144" t="s">
        <v>14</v>
      </c>
      <c r="T2" s="144"/>
      <c r="U2" s="142" t="s">
        <v>15</v>
      </c>
      <c r="V2" s="143"/>
      <c r="W2" s="144" t="s">
        <v>16</v>
      </c>
      <c r="X2" s="144"/>
      <c r="Y2" s="136" t="s">
        <v>17</v>
      </c>
      <c r="Z2" s="137"/>
    </row>
    <row r="3" spans="1:26" ht="18.75" x14ac:dyDescent="0.2">
      <c r="A3" s="7"/>
      <c r="C3" s="140"/>
      <c r="D3" s="141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38"/>
      <c r="Z3" s="139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960</v>
      </c>
      <c r="F5" s="14">
        <v>50076</v>
      </c>
      <c r="G5" s="15">
        <v>54</v>
      </c>
      <c r="H5" s="16">
        <v>10200</v>
      </c>
      <c r="I5" s="13">
        <v>1018</v>
      </c>
      <c r="J5" s="14">
        <v>931111</v>
      </c>
      <c r="K5" s="17">
        <v>842</v>
      </c>
      <c r="L5" s="18">
        <v>2049510</v>
      </c>
      <c r="M5" s="13">
        <v>486</v>
      </c>
      <c r="N5" s="87">
        <v>199613</v>
      </c>
      <c r="O5" s="19">
        <v>709</v>
      </c>
      <c r="P5" s="18">
        <v>45867</v>
      </c>
      <c r="Q5" s="13">
        <v>13910</v>
      </c>
      <c r="R5" s="14">
        <v>2187395</v>
      </c>
      <c r="S5" s="19">
        <v>17422</v>
      </c>
      <c r="T5" s="18">
        <v>7599592</v>
      </c>
      <c r="U5" s="13">
        <v>3315</v>
      </c>
      <c r="V5" s="14">
        <v>818330</v>
      </c>
      <c r="W5" s="13">
        <v>415</v>
      </c>
      <c r="X5" s="18">
        <v>61464</v>
      </c>
      <c r="Y5" s="20">
        <v>39131</v>
      </c>
      <c r="Z5" s="21">
        <v>13953158</v>
      </c>
    </row>
    <row r="6" spans="1:26" ht="18.95" customHeight="1" x14ac:dyDescent="0.15">
      <c r="A6" s="7"/>
      <c r="B6" s="22"/>
      <c r="C6" s="91"/>
      <c r="D6" s="95" t="s">
        <v>22</v>
      </c>
      <c r="E6" s="23">
        <v>977</v>
      </c>
      <c r="F6" s="24">
        <v>69008</v>
      </c>
      <c r="G6" s="25">
        <v>54</v>
      </c>
      <c r="H6" s="26">
        <v>10200</v>
      </c>
      <c r="I6" s="27">
        <v>1058</v>
      </c>
      <c r="J6" s="21">
        <v>1021913</v>
      </c>
      <c r="K6" s="25">
        <v>702</v>
      </c>
      <c r="L6" s="26">
        <v>1609857</v>
      </c>
      <c r="M6" s="27">
        <v>455</v>
      </c>
      <c r="N6" s="88">
        <v>186845</v>
      </c>
      <c r="O6" s="25">
        <v>698</v>
      </c>
      <c r="P6" s="26">
        <v>37672</v>
      </c>
      <c r="Q6" s="27">
        <v>13583</v>
      </c>
      <c r="R6" s="21">
        <v>2074125</v>
      </c>
      <c r="S6" s="25">
        <v>16925</v>
      </c>
      <c r="T6" s="26">
        <v>7413663</v>
      </c>
      <c r="U6" s="27">
        <v>3620</v>
      </c>
      <c r="V6" s="21">
        <v>865099</v>
      </c>
      <c r="W6" s="27">
        <v>728</v>
      </c>
      <c r="X6" s="26">
        <v>142872</v>
      </c>
      <c r="Y6" s="20">
        <v>38800</v>
      </c>
      <c r="Z6" s="21">
        <v>13431254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2329</v>
      </c>
      <c r="F7" s="24">
        <v>500044</v>
      </c>
      <c r="G7" s="29">
        <v>108</v>
      </c>
      <c r="H7" s="30">
        <v>65638</v>
      </c>
      <c r="I7" s="31">
        <v>1686</v>
      </c>
      <c r="J7" s="32">
        <v>1323631</v>
      </c>
      <c r="K7" s="89">
        <v>905</v>
      </c>
      <c r="L7" s="30">
        <v>1821436</v>
      </c>
      <c r="M7" s="23">
        <v>1004</v>
      </c>
      <c r="N7" s="24">
        <v>246008</v>
      </c>
      <c r="O7" s="33">
        <v>2015</v>
      </c>
      <c r="P7" s="34">
        <v>386907</v>
      </c>
      <c r="Q7" s="23">
        <v>31379</v>
      </c>
      <c r="R7" s="24">
        <v>4450699</v>
      </c>
      <c r="S7" s="33">
        <v>23980</v>
      </c>
      <c r="T7" s="34">
        <v>1789980</v>
      </c>
      <c r="U7" s="23">
        <v>2683</v>
      </c>
      <c r="V7" s="24">
        <v>1225730</v>
      </c>
      <c r="W7" s="23">
        <v>1132</v>
      </c>
      <c r="X7" s="34">
        <v>252969</v>
      </c>
      <c r="Y7" s="31">
        <v>67221</v>
      </c>
      <c r="Z7" s="24">
        <v>12063042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32306</v>
      </c>
      <c r="G8" s="15">
        <v>0</v>
      </c>
      <c r="H8" s="16">
        <v>0</v>
      </c>
      <c r="I8" s="13">
        <v>177</v>
      </c>
      <c r="J8" s="14">
        <v>101032</v>
      </c>
      <c r="K8" s="17">
        <v>0</v>
      </c>
      <c r="L8" s="18">
        <v>0</v>
      </c>
      <c r="M8" s="13">
        <v>4658</v>
      </c>
      <c r="N8" s="87">
        <v>924223</v>
      </c>
      <c r="O8" s="19">
        <v>0</v>
      </c>
      <c r="P8" s="18">
        <v>0</v>
      </c>
      <c r="Q8" s="13">
        <v>8059</v>
      </c>
      <c r="R8" s="14">
        <v>1913980</v>
      </c>
      <c r="S8" s="19">
        <v>30280</v>
      </c>
      <c r="T8" s="18">
        <v>3408009</v>
      </c>
      <c r="U8" s="13">
        <v>442</v>
      </c>
      <c r="V8" s="14">
        <v>38485</v>
      </c>
      <c r="W8" s="13">
        <v>234</v>
      </c>
      <c r="X8" s="18">
        <v>36956</v>
      </c>
      <c r="Y8" s="13">
        <v>44034</v>
      </c>
      <c r="Z8" s="14">
        <v>6454991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240</v>
      </c>
      <c r="F9" s="24">
        <v>46064</v>
      </c>
      <c r="G9" s="25">
        <v>0</v>
      </c>
      <c r="H9" s="26">
        <v>0</v>
      </c>
      <c r="I9" s="27">
        <v>135</v>
      </c>
      <c r="J9" s="21">
        <v>83310</v>
      </c>
      <c r="K9" s="25">
        <v>0</v>
      </c>
      <c r="L9" s="26">
        <v>0</v>
      </c>
      <c r="M9" s="27">
        <v>3885</v>
      </c>
      <c r="N9" s="88">
        <v>778933</v>
      </c>
      <c r="O9" s="25">
        <v>0</v>
      </c>
      <c r="P9" s="26">
        <v>0</v>
      </c>
      <c r="Q9" s="27">
        <v>8722</v>
      </c>
      <c r="R9" s="21">
        <v>1997698</v>
      </c>
      <c r="S9" s="25">
        <v>29257</v>
      </c>
      <c r="T9" s="26">
        <v>3264608</v>
      </c>
      <c r="U9" s="27">
        <v>240</v>
      </c>
      <c r="V9" s="21">
        <v>20915</v>
      </c>
      <c r="W9" s="27">
        <v>207</v>
      </c>
      <c r="X9" s="26">
        <v>32664</v>
      </c>
      <c r="Y9" s="20">
        <v>42686</v>
      </c>
      <c r="Z9" s="21">
        <v>6224192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180</v>
      </c>
      <c r="F10" s="36">
        <v>23888</v>
      </c>
      <c r="G10" s="29">
        <v>0</v>
      </c>
      <c r="H10" s="30">
        <v>0</v>
      </c>
      <c r="I10" s="37">
        <v>139</v>
      </c>
      <c r="J10" s="38">
        <v>60096</v>
      </c>
      <c r="K10" s="89">
        <v>14</v>
      </c>
      <c r="L10" s="30">
        <v>218</v>
      </c>
      <c r="M10" s="35">
        <v>6211</v>
      </c>
      <c r="N10" s="36">
        <v>1455148</v>
      </c>
      <c r="O10" s="29">
        <v>0</v>
      </c>
      <c r="P10" s="30">
        <v>0</v>
      </c>
      <c r="Q10" s="35">
        <v>12080</v>
      </c>
      <c r="R10" s="36">
        <v>1466198</v>
      </c>
      <c r="S10" s="29">
        <v>4379</v>
      </c>
      <c r="T10" s="30">
        <v>578628</v>
      </c>
      <c r="U10" s="35">
        <v>2183</v>
      </c>
      <c r="V10" s="36">
        <v>161375</v>
      </c>
      <c r="W10" s="35">
        <v>138</v>
      </c>
      <c r="X10" s="30">
        <v>19413</v>
      </c>
      <c r="Y10" s="37">
        <v>25324</v>
      </c>
      <c r="Z10" s="36">
        <v>3764964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133</v>
      </c>
      <c r="J11" s="14">
        <v>69108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2291</v>
      </c>
      <c r="R11" s="14">
        <v>555329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2518</v>
      </c>
      <c r="Z11" s="14">
        <v>715157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1</v>
      </c>
      <c r="F12" s="24">
        <v>300</v>
      </c>
      <c r="G12" s="25">
        <v>75</v>
      </c>
      <c r="H12" s="26">
        <v>75000</v>
      </c>
      <c r="I12" s="27">
        <v>55</v>
      </c>
      <c r="J12" s="21">
        <v>30756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2139</v>
      </c>
      <c r="R12" s="21">
        <v>559225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2289</v>
      </c>
      <c r="Z12" s="21">
        <v>681001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2</v>
      </c>
      <c r="F13" s="36">
        <v>600</v>
      </c>
      <c r="G13" s="29">
        <v>195</v>
      </c>
      <c r="H13" s="30">
        <v>195000</v>
      </c>
      <c r="I13" s="37">
        <v>100</v>
      </c>
      <c r="J13" s="38">
        <v>68083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5814</v>
      </c>
      <c r="R13" s="36">
        <v>1540522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6161.1</v>
      </c>
      <c r="Z13" s="36">
        <v>1826671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1541</v>
      </c>
      <c r="N14" s="87">
        <v>58941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1541</v>
      </c>
      <c r="Z14" s="14">
        <v>58941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1782</v>
      </c>
      <c r="N15" s="88">
        <v>133656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1782</v>
      </c>
      <c r="Z15" s="24">
        <v>133656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3229</v>
      </c>
      <c r="N16" s="36">
        <v>389593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3229</v>
      </c>
      <c r="Z16" s="36">
        <v>389593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60</v>
      </c>
      <c r="F17" s="14">
        <v>9692</v>
      </c>
      <c r="G17" s="19">
        <v>660</v>
      </c>
      <c r="H17" s="18">
        <v>162517</v>
      </c>
      <c r="I17" s="13">
        <v>1290</v>
      </c>
      <c r="J17" s="14">
        <v>167829</v>
      </c>
      <c r="K17" s="19">
        <v>100</v>
      </c>
      <c r="L17" s="18">
        <v>67940</v>
      </c>
      <c r="M17" s="13">
        <v>715</v>
      </c>
      <c r="N17" s="87">
        <v>361922</v>
      </c>
      <c r="O17" s="19">
        <v>4423</v>
      </c>
      <c r="P17" s="18">
        <v>1729271</v>
      </c>
      <c r="Q17" s="13">
        <v>5469</v>
      </c>
      <c r="R17" s="14">
        <v>1238263</v>
      </c>
      <c r="S17" s="19">
        <v>311</v>
      </c>
      <c r="T17" s="18">
        <v>69466</v>
      </c>
      <c r="U17" s="13">
        <v>0</v>
      </c>
      <c r="V17" s="14">
        <v>0</v>
      </c>
      <c r="W17" s="13">
        <v>9177</v>
      </c>
      <c r="X17" s="18">
        <v>1929446</v>
      </c>
      <c r="Y17" s="41">
        <v>22205</v>
      </c>
      <c r="Z17" s="42">
        <v>5736346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116</v>
      </c>
      <c r="F18" s="21">
        <v>28127</v>
      </c>
      <c r="G18" s="25">
        <v>889</v>
      </c>
      <c r="H18" s="26">
        <v>146030</v>
      </c>
      <c r="I18" s="27">
        <v>1283</v>
      </c>
      <c r="J18" s="21">
        <v>176845</v>
      </c>
      <c r="K18" s="25">
        <v>73</v>
      </c>
      <c r="L18" s="26">
        <v>58895</v>
      </c>
      <c r="M18" s="27">
        <v>754</v>
      </c>
      <c r="N18" s="21">
        <v>364882</v>
      </c>
      <c r="O18" s="25">
        <v>4144</v>
      </c>
      <c r="P18" s="26">
        <v>1620780</v>
      </c>
      <c r="Q18" s="27">
        <v>5392</v>
      </c>
      <c r="R18" s="21">
        <v>1539601</v>
      </c>
      <c r="S18" s="25">
        <v>22</v>
      </c>
      <c r="T18" s="26">
        <v>7175</v>
      </c>
      <c r="U18" s="27">
        <v>3</v>
      </c>
      <c r="V18" s="21">
        <v>660</v>
      </c>
      <c r="W18" s="27">
        <v>8407</v>
      </c>
      <c r="X18" s="26">
        <v>1737800</v>
      </c>
      <c r="Y18" s="23">
        <v>21083</v>
      </c>
      <c r="Z18" s="24">
        <v>5680795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440</v>
      </c>
      <c r="F19" s="24">
        <v>104688</v>
      </c>
      <c r="G19" s="33">
        <v>591</v>
      </c>
      <c r="H19" s="34">
        <v>140569</v>
      </c>
      <c r="I19" s="23">
        <v>289</v>
      </c>
      <c r="J19" s="24">
        <v>125787</v>
      </c>
      <c r="K19" s="90">
        <v>160</v>
      </c>
      <c r="L19" s="34">
        <v>120160</v>
      </c>
      <c r="M19" s="23">
        <v>1372</v>
      </c>
      <c r="N19" s="24">
        <v>428388</v>
      </c>
      <c r="O19" s="33">
        <v>2033</v>
      </c>
      <c r="P19" s="34">
        <v>783707</v>
      </c>
      <c r="Q19" s="23">
        <v>8265</v>
      </c>
      <c r="R19" s="24">
        <v>2471272</v>
      </c>
      <c r="S19" s="33">
        <v>417</v>
      </c>
      <c r="T19" s="34">
        <v>106369</v>
      </c>
      <c r="U19" s="23">
        <v>76</v>
      </c>
      <c r="V19" s="24">
        <v>15470</v>
      </c>
      <c r="W19" s="23">
        <v>8427</v>
      </c>
      <c r="X19" s="34">
        <v>1904962</v>
      </c>
      <c r="Y19" s="35">
        <v>22070</v>
      </c>
      <c r="Z19" s="36">
        <v>6201372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1204</v>
      </c>
      <c r="F20" s="14">
        <v>92074</v>
      </c>
      <c r="G20" s="19">
        <v>789</v>
      </c>
      <c r="H20" s="18">
        <v>247717</v>
      </c>
      <c r="I20" s="13">
        <v>2618</v>
      </c>
      <c r="J20" s="14">
        <v>1269080</v>
      </c>
      <c r="K20" s="19">
        <v>942</v>
      </c>
      <c r="L20" s="18">
        <v>2117450</v>
      </c>
      <c r="M20" s="13">
        <v>7415</v>
      </c>
      <c r="N20" s="14">
        <v>1559699</v>
      </c>
      <c r="O20" s="19">
        <v>5132</v>
      </c>
      <c r="P20" s="18">
        <v>1775138</v>
      </c>
      <c r="Q20" s="13">
        <v>29729</v>
      </c>
      <c r="R20" s="14">
        <v>5894967</v>
      </c>
      <c r="S20" s="19">
        <v>48013</v>
      </c>
      <c r="T20" s="18">
        <v>11077067</v>
      </c>
      <c r="U20" s="13">
        <v>3761</v>
      </c>
      <c r="V20" s="14">
        <v>857535</v>
      </c>
      <c r="W20" s="13">
        <v>9826</v>
      </c>
      <c r="X20" s="18">
        <v>2027866</v>
      </c>
      <c r="Y20" s="31">
        <v>109429</v>
      </c>
      <c r="Z20" s="32">
        <v>26918593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1334</v>
      </c>
      <c r="F21" s="21">
        <v>143499</v>
      </c>
      <c r="G21" s="25">
        <v>1018</v>
      </c>
      <c r="H21" s="26">
        <v>231230</v>
      </c>
      <c r="I21" s="27">
        <v>2531</v>
      </c>
      <c r="J21" s="21">
        <v>1312824</v>
      </c>
      <c r="K21" s="25">
        <v>775</v>
      </c>
      <c r="L21" s="26">
        <v>1668752</v>
      </c>
      <c r="M21" s="27">
        <v>6891</v>
      </c>
      <c r="N21" s="21">
        <v>1479316</v>
      </c>
      <c r="O21" s="25">
        <v>4842</v>
      </c>
      <c r="P21" s="26">
        <v>1658452</v>
      </c>
      <c r="Q21" s="27">
        <v>29836</v>
      </c>
      <c r="R21" s="21">
        <v>6170649</v>
      </c>
      <c r="S21" s="25">
        <v>46204</v>
      </c>
      <c r="T21" s="26">
        <v>10685446</v>
      </c>
      <c r="U21" s="27">
        <v>3867</v>
      </c>
      <c r="V21" s="21">
        <v>887394</v>
      </c>
      <c r="W21" s="27">
        <v>9342</v>
      </c>
      <c r="X21" s="26">
        <v>1913336</v>
      </c>
      <c r="Y21" s="23">
        <v>106640</v>
      </c>
      <c r="Z21" s="24">
        <v>26150898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2951</v>
      </c>
      <c r="F22" s="24">
        <v>629220</v>
      </c>
      <c r="G22" s="33">
        <v>894</v>
      </c>
      <c r="H22" s="34">
        <v>401207</v>
      </c>
      <c r="I22" s="23">
        <v>2214</v>
      </c>
      <c r="J22" s="24">
        <v>1577597</v>
      </c>
      <c r="K22" s="33">
        <v>1079</v>
      </c>
      <c r="L22" s="34">
        <v>1941814</v>
      </c>
      <c r="M22" s="23">
        <v>11835.1</v>
      </c>
      <c r="N22" s="24">
        <v>2538137</v>
      </c>
      <c r="O22" s="33">
        <v>4048</v>
      </c>
      <c r="P22" s="34">
        <v>1170614</v>
      </c>
      <c r="Q22" s="23">
        <v>57538</v>
      </c>
      <c r="R22" s="24">
        <v>9928691</v>
      </c>
      <c r="S22" s="33">
        <v>28776</v>
      </c>
      <c r="T22" s="34">
        <v>2474977</v>
      </c>
      <c r="U22" s="23">
        <v>4973</v>
      </c>
      <c r="V22" s="24">
        <v>1406041</v>
      </c>
      <c r="W22" s="23">
        <v>9697</v>
      </c>
      <c r="X22" s="34">
        <v>2177344</v>
      </c>
      <c r="Y22" s="23">
        <v>124005.1</v>
      </c>
      <c r="Z22" s="24">
        <v>24245642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42.07559681697613</v>
      </c>
      <c r="F23" s="130"/>
      <c r="G23" s="129">
        <f>(G20+G21)/(G22+G41)*100</f>
        <v>89.588497768963805</v>
      </c>
      <c r="H23" s="130"/>
      <c r="I23" s="129">
        <f>(I20+I21)/(I22+I41)*100</f>
        <v>118.61322275973278</v>
      </c>
      <c r="J23" s="130"/>
      <c r="K23" s="129">
        <f>(K20+K21)/(K22+K41)*100</f>
        <v>86.238071320944258</v>
      </c>
      <c r="L23" s="130"/>
      <c r="M23" s="129">
        <f>(M20+M21)/(M22+M41)*100</f>
        <v>61.80712168736121</v>
      </c>
      <c r="N23" s="130"/>
      <c r="O23" s="129">
        <f>(O20+O21)/(O22+O41)*100</f>
        <v>127.77350755828849</v>
      </c>
      <c r="P23" s="130"/>
      <c r="Q23" s="129">
        <f>(Q20+Q21)/(Q22+Q41)*100</f>
        <v>51.713360478542839</v>
      </c>
      <c r="R23" s="130"/>
      <c r="S23" s="129">
        <f>(S20+S21)/(S22+S41)*100</f>
        <v>169.02032542202608</v>
      </c>
      <c r="T23" s="130"/>
      <c r="U23" s="129">
        <f>(U20+U21)/(U22+U41)*100</f>
        <v>75.885395941106253</v>
      </c>
      <c r="V23" s="130"/>
      <c r="W23" s="129">
        <f>(W20+W21)/(W22+W41)*100</f>
        <v>101.36435748281332</v>
      </c>
      <c r="X23" s="130"/>
      <c r="Y23" s="129">
        <f>(Y20+Y21)/(Y22+Y41)*100</f>
        <v>88.111876134689808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213223</v>
      </c>
      <c r="F24" s="132"/>
      <c r="G24" s="125">
        <v>448777</v>
      </c>
      <c r="H24" s="126"/>
      <c r="I24" s="127">
        <v>712555</v>
      </c>
      <c r="J24" s="128"/>
      <c r="K24" s="125">
        <v>1799642</v>
      </c>
      <c r="L24" s="126"/>
      <c r="M24" s="127">
        <v>214458</v>
      </c>
      <c r="N24" s="128"/>
      <c r="O24" s="125">
        <v>289183</v>
      </c>
      <c r="P24" s="126"/>
      <c r="Q24" s="127">
        <v>172559</v>
      </c>
      <c r="R24" s="128"/>
      <c r="S24" s="125">
        <v>86008</v>
      </c>
      <c r="T24" s="126"/>
      <c r="U24" s="127">
        <v>282735</v>
      </c>
      <c r="V24" s="128"/>
      <c r="W24" s="125">
        <v>224538</v>
      </c>
      <c r="X24" s="126"/>
      <c r="Y24" s="127">
        <v>195521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2.3797408332399232</v>
      </c>
      <c r="F25" s="49"/>
      <c r="G25" s="50">
        <f>G22/Y22*100</f>
        <v>0.72093809044950563</v>
      </c>
      <c r="H25" s="51"/>
      <c r="I25" s="48">
        <f>I22/Y22*100</f>
        <v>1.7854104387642118</v>
      </c>
      <c r="J25" s="49"/>
      <c r="K25" s="50">
        <f>K22/Y22*100</f>
        <v>0.87012550290270319</v>
      </c>
      <c r="L25" s="51"/>
      <c r="M25" s="48">
        <f>M22/Y22*100</f>
        <v>9.5440429466207437</v>
      </c>
      <c r="N25" s="49"/>
      <c r="O25" s="50">
        <f>O22/Y22*100</f>
        <v>3.2643818681650996</v>
      </c>
      <c r="P25" s="51"/>
      <c r="Q25" s="48">
        <f>Q22/Y22*100</f>
        <v>46.399704528281497</v>
      </c>
      <c r="R25" s="49"/>
      <c r="S25" s="50">
        <f>S22/Y22*100</f>
        <v>23.205497193260598</v>
      </c>
      <c r="T25" s="51"/>
      <c r="U25" s="48">
        <f>U22/Y22*100</f>
        <v>4.0103189304310876</v>
      </c>
      <c r="V25" s="49"/>
      <c r="W25" s="50">
        <f>W22/Y22*100</f>
        <v>7.8198396678846276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1261</v>
      </c>
      <c r="F27" s="14">
        <v>97704</v>
      </c>
      <c r="G27" s="19">
        <v>801</v>
      </c>
      <c r="H27" s="18">
        <v>298476</v>
      </c>
      <c r="I27" s="13">
        <v>2024</v>
      </c>
      <c r="J27" s="14">
        <v>954210</v>
      </c>
      <c r="K27" s="19">
        <v>420</v>
      </c>
      <c r="L27" s="18">
        <v>105468</v>
      </c>
      <c r="M27" s="13">
        <v>5651</v>
      </c>
      <c r="N27" s="14">
        <v>1234544</v>
      </c>
      <c r="O27" s="19">
        <v>5021</v>
      </c>
      <c r="P27" s="18">
        <v>1716694</v>
      </c>
      <c r="Q27" s="13">
        <v>27656</v>
      </c>
      <c r="R27" s="14">
        <v>572811</v>
      </c>
      <c r="S27" s="19">
        <v>36036</v>
      </c>
      <c r="T27" s="18">
        <v>9423920</v>
      </c>
      <c r="U27" s="13">
        <v>3380</v>
      </c>
      <c r="V27" s="14">
        <v>1107446</v>
      </c>
      <c r="W27" s="19">
        <v>10416</v>
      </c>
      <c r="X27" s="18">
        <v>1561271</v>
      </c>
      <c r="Y27" s="55">
        <v>92666</v>
      </c>
      <c r="Z27" s="56">
        <v>22372544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1277</v>
      </c>
      <c r="F28" s="21">
        <v>122649</v>
      </c>
      <c r="G28" s="25">
        <v>803</v>
      </c>
      <c r="H28" s="26">
        <v>312945</v>
      </c>
      <c r="I28" s="27">
        <v>2057</v>
      </c>
      <c r="J28" s="21">
        <v>969506</v>
      </c>
      <c r="K28" s="25">
        <v>174</v>
      </c>
      <c r="L28" s="26">
        <v>69970</v>
      </c>
      <c r="M28" s="27">
        <v>5095</v>
      </c>
      <c r="N28" s="21">
        <v>1154384</v>
      </c>
      <c r="O28" s="25">
        <v>5034</v>
      </c>
      <c r="P28" s="26">
        <v>1672156</v>
      </c>
      <c r="Q28" s="27">
        <v>27523</v>
      </c>
      <c r="R28" s="21">
        <v>6293182</v>
      </c>
      <c r="S28" s="25">
        <v>35576</v>
      </c>
      <c r="T28" s="26">
        <v>9164962</v>
      </c>
      <c r="U28" s="27">
        <v>3558</v>
      </c>
      <c r="V28" s="21">
        <v>1047311</v>
      </c>
      <c r="W28" s="25">
        <v>12545</v>
      </c>
      <c r="X28" s="26">
        <v>1574604</v>
      </c>
      <c r="Y28" s="58">
        <v>93642</v>
      </c>
      <c r="Z28" s="59">
        <v>22381669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1952</v>
      </c>
      <c r="F29" s="21">
        <v>259115</v>
      </c>
      <c r="G29" s="25">
        <v>1441</v>
      </c>
      <c r="H29" s="26">
        <v>505718</v>
      </c>
      <c r="I29" s="27">
        <v>2345</v>
      </c>
      <c r="J29" s="21">
        <v>2336596</v>
      </c>
      <c r="K29" s="25">
        <v>557</v>
      </c>
      <c r="L29" s="26">
        <v>190339</v>
      </c>
      <c r="M29" s="27">
        <v>9195</v>
      </c>
      <c r="N29" s="21">
        <v>2156959</v>
      </c>
      <c r="O29" s="25">
        <v>3744</v>
      </c>
      <c r="P29" s="26">
        <v>1136862</v>
      </c>
      <c r="Q29" s="27">
        <v>62307</v>
      </c>
      <c r="R29" s="21">
        <v>11828677</v>
      </c>
      <c r="S29" s="25">
        <v>25401</v>
      </c>
      <c r="T29" s="26">
        <v>2110769</v>
      </c>
      <c r="U29" s="27">
        <v>7039</v>
      </c>
      <c r="V29" s="21">
        <v>2393708</v>
      </c>
      <c r="W29" s="25">
        <v>21323</v>
      </c>
      <c r="X29" s="26">
        <v>1936539</v>
      </c>
      <c r="Y29" s="58">
        <v>135304</v>
      </c>
      <c r="Z29" s="59">
        <v>24855282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64.7</v>
      </c>
      <c r="F30" s="121"/>
      <c r="G30" s="120">
        <v>55.6</v>
      </c>
      <c r="H30" s="121"/>
      <c r="I30" s="120">
        <v>86.4</v>
      </c>
      <c r="J30" s="121"/>
      <c r="K30" s="120">
        <v>68.400000000000006</v>
      </c>
      <c r="L30" s="121"/>
      <c r="M30" s="120">
        <v>60.3</v>
      </c>
      <c r="N30" s="121"/>
      <c r="O30" s="120">
        <v>134</v>
      </c>
      <c r="P30" s="121"/>
      <c r="Q30" s="120">
        <v>44.3</v>
      </c>
      <c r="R30" s="121"/>
      <c r="S30" s="120">
        <v>142.30000000000001</v>
      </c>
      <c r="T30" s="121"/>
      <c r="U30" s="120">
        <v>48.7</v>
      </c>
      <c r="V30" s="121"/>
      <c r="W30" s="120">
        <v>51.3</v>
      </c>
      <c r="X30" s="121"/>
      <c r="Y30" s="120">
        <v>68.599999999999994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102">
        <f>E20-E27</f>
        <v>-57</v>
      </c>
      <c r="F31" s="103">
        <f t="shared" ref="F31:Z33" si="0">F20-F27</f>
        <v>-5630</v>
      </c>
      <c r="G31" s="104">
        <f t="shared" si="0"/>
        <v>-12</v>
      </c>
      <c r="H31" s="105">
        <f t="shared" si="0"/>
        <v>-50759</v>
      </c>
      <c r="I31" s="102">
        <f t="shared" si="0"/>
        <v>594</v>
      </c>
      <c r="J31" s="103">
        <f t="shared" si="0"/>
        <v>314870</v>
      </c>
      <c r="K31" s="104">
        <f t="shared" si="0"/>
        <v>522</v>
      </c>
      <c r="L31" s="105">
        <f t="shared" si="0"/>
        <v>2011982</v>
      </c>
      <c r="M31" s="102">
        <f t="shared" si="0"/>
        <v>1764</v>
      </c>
      <c r="N31" s="103">
        <f t="shared" si="0"/>
        <v>325155</v>
      </c>
      <c r="O31" s="104">
        <f t="shared" si="0"/>
        <v>111</v>
      </c>
      <c r="P31" s="105">
        <f t="shared" si="0"/>
        <v>58444</v>
      </c>
      <c r="Q31" s="102">
        <f t="shared" si="0"/>
        <v>2073</v>
      </c>
      <c r="R31" s="103">
        <f t="shared" si="0"/>
        <v>5322156</v>
      </c>
      <c r="S31" s="104">
        <f t="shared" si="0"/>
        <v>11977</v>
      </c>
      <c r="T31" s="105">
        <f t="shared" si="0"/>
        <v>1653147</v>
      </c>
      <c r="U31" s="102">
        <f t="shared" si="0"/>
        <v>381</v>
      </c>
      <c r="V31" s="103">
        <f t="shared" si="0"/>
        <v>-249911</v>
      </c>
      <c r="W31" s="104">
        <f t="shared" si="0"/>
        <v>-590</v>
      </c>
      <c r="X31" s="105">
        <f t="shared" si="0"/>
        <v>466595</v>
      </c>
      <c r="Y31" s="102">
        <f t="shared" si="0"/>
        <v>16763</v>
      </c>
      <c r="Z31" s="103">
        <f t="shared" si="0"/>
        <v>4546049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106">
        <f t="shared" ref="E32:T33" si="1">E21-E28</f>
        <v>57</v>
      </c>
      <c r="F32" s="107">
        <f t="shared" si="1"/>
        <v>20850</v>
      </c>
      <c r="G32" s="108">
        <f t="shared" si="1"/>
        <v>215</v>
      </c>
      <c r="H32" s="109">
        <f t="shared" si="1"/>
        <v>-81715</v>
      </c>
      <c r="I32" s="106">
        <f t="shared" si="1"/>
        <v>474</v>
      </c>
      <c r="J32" s="107">
        <f t="shared" si="1"/>
        <v>343318</v>
      </c>
      <c r="K32" s="108">
        <f t="shared" si="1"/>
        <v>601</v>
      </c>
      <c r="L32" s="109">
        <f t="shared" si="1"/>
        <v>1598782</v>
      </c>
      <c r="M32" s="106">
        <f t="shared" si="1"/>
        <v>1796</v>
      </c>
      <c r="N32" s="107">
        <f t="shared" si="1"/>
        <v>324932</v>
      </c>
      <c r="O32" s="108">
        <f t="shared" si="1"/>
        <v>-192</v>
      </c>
      <c r="P32" s="109">
        <f t="shared" si="1"/>
        <v>-13704</v>
      </c>
      <c r="Q32" s="106">
        <f t="shared" si="1"/>
        <v>2313</v>
      </c>
      <c r="R32" s="107">
        <f t="shared" si="1"/>
        <v>-122533</v>
      </c>
      <c r="S32" s="108">
        <f t="shared" si="1"/>
        <v>10628</v>
      </c>
      <c r="T32" s="109">
        <f t="shared" si="1"/>
        <v>1520484</v>
      </c>
      <c r="U32" s="106">
        <f t="shared" si="0"/>
        <v>309</v>
      </c>
      <c r="V32" s="107">
        <f t="shared" si="0"/>
        <v>-159917</v>
      </c>
      <c r="W32" s="108">
        <f t="shared" si="0"/>
        <v>-3203</v>
      </c>
      <c r="X32" s="109">
        <f t="shared" si="0"/>
        <v>338732</v>
      </c>
      <c r="Y32" s="106">
        <f t="shared" si="0"/>
        <v>12998</v>
      </c>
      <c r="Z32" s="107">
        <f t="shared" si="0"/>
        <v>3769229</v>
      </c>
    </row>
    <row r="33" spans="1:38" ht="18.95" customHeight="1" x14ac:dyDescent="0.15">
      <c r="A33" s="22"/>
      <c r="B33" s="123"/>
      <c r="C33" s="7"/>
      <c r="D33" s="95" t="s">
        <v>24</v>
      </c>
      <c r="E33" s="106">
        <f t="shared" si="1"/>
        <v>999</v>
      </c>
      <c r="F33" s="107">
        <f t="shared" si="0"/>
        <v>370105</v>
      </c>
      <c r="G33" s="108">
        <f t="shared" si="0"/>
        <v>-547</v>
      </c>
      <c r="H33" s="109">
        <f t="shared" si="0"/>
        <v>-104511</v>
      </c>
      <c r="I33" s="106">
        <f t="shared" si="0"/>
        <v>-131</v>
      </c>
      <c r="J33" s="107">
        <f t="shared" si="0"/>
        <v>-758999</v>
      </c>
      <c r="K33" s="108">
        <f t="shared" si="0"/>
        <v>522</v>
      </c>
      <c r="L33" s="109">
        <f t="shared" si="0"/>
        <v>1751475</v>
      </c>
      <c r="M33" s="106">
        <f t="shared" si="0"/>
        <v>2640.1000000000004</v>
      </c>
      <c r="N33" s="107">
        <f t="shared" si="0"/>
        <v>381178</v>
      </c>
      <c r="O33" s="108">
        <f t="shared" si="0"/>
        <v>304</v>
      </c>
      <c r="P33" s="109">
        <f t="shared" si="0"/>
        <v>33752</v>
      </c>
      <c r="Q33" s="106">
        <f t="shared" si="0"/>
        <v>-4769</v>
      </c>
      <c r="R33" s="107">
        <f t="shared" si="0"/>
        <v>-1899986</v>
      </c>
      <c r="S33" s="108">
        <f t="shared" si="0"/>
        <v>3375</v>
      </c>
      <c r="T33" s="109">
        <f t="shared" si="0"/>
        <v>364208</v>
      </c>
      <c r="U33" s="106">
        <f t="shared" si="0"/>
        <v>-2066</v>
      </c>
      <c r="V33" s="107">
        <f t="shared" si="0"/>
        <v>-987667</v>
      </c>
      <c r="W33" s="108">
        <f t="shared" si="0"/>
        <v>-11626</v>
      </c>
      <c r="X33" s="109">
        <f t="shared" si="0"/>
        <v>240805</v>
      </c>
      <c r="Y33" s="106">
        <f t="shared" si="0"/>
        <v>-11298.899999999994</v>
      </c>
      <c r="Z33" s="107">
        <f t="shared" si="0"/>
        <v>-609640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v>87.05268389662028</v>
      </c>
      <c r="F34" s="113"/>
      <c r="G34" s="118">
        <v>56.006240249609988</v>
      </c>
      <c r="H34" s="119"/>
      <c r="I34" s="114">
        <v>114.56217666219581</v>
      </c>
      <c r="J34" s="113"/>
      <c r="K34" s="118">
        <v>31.067961165048541</v>
      </c>
      <c r="L34" s="119"/>
      <c r="M34" s="114">
        <v>60.09323577016454</v>
      </c>
      <c r="N34" s="113"/>
      <c r="O34" s="118">
        <v>110.78748651564186</v>
      </c>
      <c r="P34" s="119"/>
      <c r="Q34" s="114">
        <v>44.466676927812834</v>
      </c>
      <c r="R34" s="113"/>
      <c r="S34" s="118">
        <v>133.80239238956392</v>
      </c>
      <c r="T34" s="119"/>
      <c r="U34" s="114">
        <v>67.037804246504408</v>
      </c>
      <c r="V34" s="113"/>
      <c r="W34" s="118">
        <v>48.559225820403306</v>
      </c>
      <c r="X34" s="119"/>
      <c r="Y34" s="114">
        <v>70.541282564502538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2">E20/E27*100</f>
        <v>95.47977795400476</v>
      </c>
      <c r="F35" s="72">
        <f t="shared" si="2"/>
        <v>94.237697535413091</v>
      </c>
      <c r="G35" s="73">
        <f t="shared" si="2"/>
        <v>98.50187265917603</v>
      </c>
      <c r="H35" s="74">
        <f t="shared" si="2"/>
        <v>82.993942561545992</v>
      </c>
      <c r="I35" s="71">
        <f t="shared" si="2"/>
        <v>129.34782608695653</v>
      </c>
      <c r="J35" s="72">
        <f t="shared" si="2"/>
        <v>132.9979773844332</v>
      </c>
      <c r="K35" s="73">
        <f t="shared" si="2"/>
        <v>224.28571428571428</v>
      </c>
      <c r="L35" s="74">
        <f t="shared" si="2"/>
        <v>2007.6705730648157</v>
      </c>
      <c r="M35" s="71">
        <f t="shared" si="2"/>
        <v>131.21571403291452</v>
      </c>
      <c r="N35" s="72">
        <f t="shared" si="2"/>
        <v>126.33806490493656</v>
      </c>
      <c r="O35" s="73">
        <f t="shared" si="2"/>
        <v>102.21071499701256</v>
      </c>
      <c r="P35" s="74">
        <f t="shared" si="2"/>
        <v>103.40445064758192</v>
      </c>
      <c r="Q35" s="71">
        <f t="shared" si="2"/>
        <v>107.49566097772636</v>
      </c>
      <c r="R35" s="72">
        <f t="shared" si="2"/>
        <v>1029.1295034487814</v>
      </c>
      <c r="S35" s="73">
        <f t="shared" si="2"/>
        <v>133.23620823620823</v>
      </c>
      <c r="T35" s="74">
        <f t="shared" si="2"/>
        <v>117.54203134152242</v>
      </c>
      <c r="U35" s="71">
        <f t="shared" si="2"/>
        <v>111.27218934911242</v>
      </c>
      <c r="V35" s="72">
        <f t="shared" si="2"/>
        <v>77.433572381858795</v>
      </c>
      <c r="W35" s="73">
        <f t="shared" si="2"/>
        <v>94.335637480798766</v>
      </c>
      <c r="X35" s="74">
        <f t="shared" si="2"/>
        <v>129.88558680715906</v>
      </c>
      <c r="Y35" s="71">
        <f t="shared" si="2"/>
        <v>118.08969848703947</v>
      </c>
      <c r="Z35" s="72">
        <f t="shared" si="2"/>
        <v>120.31976783686289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2"/>
        <v>104.46358653093186</v>
      </c>
      <c r="F36" s="76">
        <f t="shared" si="2"/>
        <v>116.9997309395103</v>
      </c>
      <c r="G36" s="77">
        <f t="shared" si="2"/>
        <v>126.77459526774595</v>
      </c>
      <c r="H36" s="78">
        <f t="shared" si="2"/>
        <v>73.888382942689617</v>
      </c>
      <c r="I36" s="75">
        <f t="shared" si="2"/>
        <v>123.04326689353427</v>
      </c>
      <c r="J36" s="76">
        <f t="shared" si="2"/>
        <v>135.41164263037052</v>
      </c>
      <c r="K36" s="77">
        <f t="shared" si="2"/>
        <v>445.40229885057465</v>
      </c>
      <c r="L36" s="78">
        <f t="shared" si="2"/>
        <v>2384.9535515220809</v>
      </c>
      <c r="M36" s="75">
        <f t="shared" si="2"/>
        <v>135.25024533856723</v>
      </c>
      <c r="N36" s="76">
        <f t="shared" si="2"/>
        <v>128.14765277412022</v>
      </c>
      <c r="O36" s="77">
        <f t="shared" si="2"/>
        <v>96.185935637663889</v>
      </c>
      <c r="P36" s="78">
        <f t="shared" si="2"/>
        <v>99.18045923944895</v>
      </c>
      <c r="Q36" s="75">
        <f t="shared" si="2"/>
        <v>108.40388039094574</v>
      </c>
      <c r="R36" s="76">
        <f t="shared" si="2"/>
        <v>98.052924577741436</v>
      </c>
      <c r="S36" s="77">
        <f t="shared" si="2"/>
        <v>129.87407240836518</v>
      </c>
      <c r="T36" s="78">
        <f t="shared" si="2"/>
        <v>116.59018335264237</v>
      </c>
      <c r="U36" s="75">
        <f t="shared" si="2"/>
        <v>108.68465430016863</v>
      </c>
      <c r="V36" s="76">
        <f t="shared" si="2"/>
        <v>84.730705587929464</v>
      </c>
      <c r="W36" s="77">
        <f t="shared" si="2"/>
        <v>74.46791550418493</v>
      </c>
      <c r="X36" s="78">
        <f t="shared" si="2"/>
        <v>121.51220243311968</v>
      </c>
      <c r="Y36" s="75">
        <f t="shared" si="2"/>
        <v>113.88052369663187</v>
      </c>
      <c r="Z36" s="76">
        <f t="shared" si="2"/>
        <v>116.84069673266994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2"/>
        <v>151.17827868852459</v>
      </c>
      <c r="F37" s="80">
        <f t="shared" si="2"/>
        <v>242.83426277907495</v>
      </c>
      <c r="G37" s="81">
        <f t="shared" si="2"/>
        <v>62.040249826509367</v>
      </c>
      <c r="H37" s="82">
        <f t="shared" si="2"/>
        <v>79.33413483403794</v>
      </c>
      <c r="I37" s="79">
        <f t="shared" si="2"/>
        <v>94.413646055437098</v>
      </c>
      <c r="J37" s="80">
        <f t="shared" si="2"/>
        <v>67.516892094311558</v>
      </c>
      <c r="K37" s="81">
        <f t="shared" si="2"/>
        <v>193.71633752244165</v>
      </c>
      <c r="L37" s="82">
        <f t="shared" si="2"/>
        <v>1020.1871397874319</v>
      </c>
      <c r="M37" s="79">
        <f t="shared" si="2"/>
        <v>128.71234366503535</v>
      </c>
      <c r="N37" s="80">
        <f t="shared" si="2"/>
        <v>117.67200952822931</v>
      </c>
      <c r="O37" s="81">
        <f t="shared" si="2"/>
        <v>108.11965811965811</v>
      </c>
      <c r="P37" s="82">
        <f t="shared" si="2"/>
        <v>102.96887397063144</v>
      </c>
      <c r="Q37" s="79">
        <f t="shared" si="2"/>
        <v>92.345964337875358</v>
      </c>
      <c r="R37" s="80">
        <f t="shared" si="2"/>
        <v>83.937459785232107</v>
      </c>
      <c r="S37" s="81">
        <f t="shared" si="2"/>
        <v>113.28687846935159</v>
      </c>
      <c r="T37" s="82">
        <f t="shared" si="2"/>
        <v>117.25475407304162</v>
      </c>
      <c r="U37" s="79">
        <f t="shared" si="2"/>
        <v>70.649239948856362</v>
      </c>
      <c r="V37" s="80">
        <f t="shared" si="2"/>
        <v>58.739035838957797</v>
      </c>
      <c r="W37" s="81">
        <f t="shared" si="2"/>
        <v>45.476715283965667</v>
      </c>
      <c r="X37" s="82">
        <f t="shared" si="2"/>
        <v>112.43481282845325</v>
      </c>
      <c r="Y37" s="79">
        <f t="shared" si="2"/>
        <v>91.649249098326734</v>
      </c>
      <c r="Z37" s="80">
        <f t="shared" si="2"/>
        <v>97.547241668792978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+'(令和3年3月) '!E20</f>
        <v>1276</v>
      </c>
      <c r="F39" s="14">
        <f>+'(令和3年3月) '!F20</f>
        <v>105101</v>
      </c>
      <c r="G39" s="13">
        <f>+'(令和3年3月) '!G20</f>
        <v>812</v>
      </c>
      <c r="H39" s="14">
        <f>+'(令和3年3月) '!H20</f>
        <v>243997</v>
      </c>
      <c r="I39" s="13">
        <f>+'(令和3年3月) '!I20</f>
        <v>4397</v>
      </c>
      <c r="J39" s="14">
        <f>+'(令和3年3月) '!J20</f>
        <v>10511928</v>
      </c>
      <c r="K39" s="13">
        <f>+'(令和3年3月) '!K20</f>
        <v>931</v>
      </c>
      <c r="L39" s="14">
        <f>+'(令和3年3月) '!L20</f>
        <v>1585435</v>
      </c>
      <c r="M39" s="13">
        <f>+'(令和3年3月) '!M20</f>
        <v>5732</v>
      </c>
      <c r="N39" s="14">
        <f>+'(令和3年3月) '!N20</f>
        <v>1515763</v>
      </c>
      <c r="O39" s="13">
        <f>+'(令和3年3月) '!O20</f>
        <v>5285</v>
      </c>
      <c r="P39" s="14">
        <f>+'(令和3年3月) '!P20</f>
        <v>1796862</v>
      </c>
      <c r="Q39" s="13">
        <f>+'(令和3年3月) '!Q20</f>
        <v>30156</v>
      </c>
      <c r="R39" s="14">
        <f>+'(令和3年3月) '!R20</f>
        <v>5892999</v>
      </c>
      <c r="S39" s="25">
        <f>+'(令和3年3月) '!S20</f>
        <v>45057</v>
      </c>
      <c r="T39" s="26">
        <f>+'(令和3年3月) '!T20</f>
        <v>9901876</v>
      </c>
      <c r="U39" s="13">
        <f>+'(令和3年3月) '!U20</f>
        <v>4770</v>
      </c>
      <c r="V39" s="14">
        <f>+'(令和3年3月) '!V20</f>
        <v>1291241</v>
      </c>
      <c r="W39" s="13">
        <f>+'(令和3年3月) '!W20</f>
        <v>9374</v>
      </c>
      <c r="X39" s="14">
        <f>+'(令和3年3月) '!X20</f>
        <v>1824977</v>
      </c>
      <c r="Y39" s="55">
        <f>+'(令和3年3月) '!Y20</f>
        <v>107790</v>
      </c>
      <c r="Z39" s="56">
        <f>+'(令和3年3月) '!Z20</f>
        <v>34670179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+'(令和3年3月) '!E21</f>
        <v>1422</v>
      </c>
      <c r="F40" s="21">
        <f>+'(令和3年3月) '!F21</f>
        <v>154865</v>
      </c>
      <c r="G40" s="27">
        <f>+'(令和3年3月) '!G21</f>
        <v>699</v>
      </c>
      <c r="H40" s="21">
        <f>+'(令和3年3月) '!H21</f>
        <v>246256</v>
      </c>
      <c r="I40" s="27">
        <f>+'(令和3年3月) '!I21</f>
        <v>4514</v>
      </c>
      <c r="J40" s="21">
        <f>+'(令和3年3月) '!J21</f>
        <v>11507752</v>
      </c>
      <c r="K40" s="27">
        <f>+'(令和3年3月) '!K21</f>
        <v>995</v>
      </c>
      <c r="L40" s="21">
        <f>+'(令和3年3月) '!L21</f>
        <v>1743082</v>
      </c>
      <c r="M40" s="27">
        <f>+'(令和3年3月) '!M21</f>
        <v>7180</v>
      </c>
      <c r="N40" s="21">
        <f>+'(令和3年3月) '!N21</f>
        <v>1949378</v>
      </c>
      <c r="O40" s="27">
        <f>+'(令和3年3月) '!O21</f>
        <v>5201</v>
      </c>
      <c r="P40" s="21">
        <f>+'(令和3年3月) '!P21</f>
        <v>1790562</v>
      </c>
      <c r="Q40" s="27">
        <f>+'(令和3年3月) '!Q21</f>
        <v>29211</v>
      </c>
      <c r="R40" s="21">
        <f>+'(令和3年3月) '!R21</f>
        <v>6159994</v>
      </c>
      <c r="S40" s="25">
        <f>+'(令和3年3月) '!S21</f>
        <v>44283</v>
      </c>
      <c r="T40" s="26">
        <f>+'(令和3年3月) '!T21</f>
        <v>9876671</v>
      </c>
      <c r="U40" s="27">
        <f>+'(令和3年3月) '!U21</f>
        <v>5957</v>
      </c>
      <c r="V40" s="21">
        <f>+'(令和3年3月) '!V21</f>
        <v>1859788</v>
      </c>
      <c r="W40" s="27">
        <f>+'(令和3年3月) '!W21</f>
        <v>9124</v>
      </c>
      <c r="X40" s="21">
        <f>+'(令和3年3月) '!X21</f>
        <v>1792079</v>
      </c>
      <c r="Y40" s="58">
        <f>+'(令和3年3月) '!Y21</f>
        <v>108586</v>
      </c>
      <c r="Z40" s="59">
        <f>+'(令和3年3月) '!Z21</f>
        <v>37080427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+'(令和3年3月) '!E22</f>
        <v>3081</v>
      </c>
      <c r="F41" s="21">
        <f>+'(令和3年3月) '!F22</f>
        <v>680645</v>
      </c>
      <c r="G41" s="27">
        <f>+'(令和3年3月) '!G22</f>
        <v>1123</v>
      </c>
      <c r="H41" s="21">
        <f>+'(令和3年3月) '!H22</f>
        <v>384720</v>
      </c>
      <c r="I41" s="27">
        <f>+'(令和3年3月) '!I22</f>
        <v>2127</v>
      </c>
      <c r="J41" s="21">
        <f>+'(令和3年3月) '!J22</f>
        <v>1621341</v>
      </c>
      <c r="K41" s="27">
        <f>+'(令和3年3月) '!K22</f>
        <v>912</v>
      </c>
      <c r="L41" s="21">
        <f>+'(令和3年3月) '!L22</f>
        <v>1493116</v>
      </c>
      <c r="M41" s="27">
        <f>+'(令和3年3月) '!M22</f>
        <v>11311.1</v>
      </c>
      <c r="N41" s="21">
        <f>+'(令和3年3月) '!N22</f>
        <v>2457754</v>
      </c>
      <c r="O41" s="27">
        <f>+'(令和3年3月) '!O22</f>
        <v>3758</v>
      </c>
      <c r="P41" s="21">
        <f>+'(令和3年3月) '!P22</f>
        <v>1053928</v>
      </c>
      <c r="Q41" s="27">
        <f>+'(令和3年3月) '!Q22</f>
        <v>57645</v>
      </c>
      <c r="R41" s="21">
        <f>+'(令和3年3月) '!R22</f>
        <v>10204373</v>
      </c>
      <c r="S41" s="25">
        <f>+'(令和3年3月) '!S22</f>
        <v>26967</v>
      </c>
      <c r="T41" s="26">
        <f>+'(令和3年3月) '!T22</f>
        <v>2083356</v>
      </c>
      <c r="U41" s="27">
        <f>+'(令和3年3月) '!U22</f>
        <v>5079</v>
      </c>
      <c r="V41" s="21">
        <f>+'(令和3年3月) '!V22</f>
        <v>1435900</v>
      </c>
      <c r="W41" s="27">
        <f>+'(令和3年3月) '!W22</f>
        <v>9213</v>
      </c>
      <c r="X41" s="21">
        <f>+'(令和3年3月) '!X22</f>
        <v>2062814</v>
      </c>
      <c r="Y41" s="58">
        <f>+'(令和3年3月) '!Y22</f>
        <v>121216.1</v>
      </c>
      <c r="Z41" s="59">
        <f>+'(令和3年3月) '!Z22</f>
        <v>23477947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>
        <f>+'(令和3年3月) '!E23:F23</f>
        <v>41.552441090405054</v>
      </c>
      <c r="F42" s="113">
        <f>+'(令和3年2月) '!F23</f>
        <v>0</v>
      </c>
      <c r="G42" s="112">
        <f>+'(令和3年3月) '!G23:H23</f>
        <v>70.377270610153715</v>
      </c>
      <c r="H42" s="113">
        <f>+'(令和3年2月) '!H23</f>
        <v>0</v>
      </c>
      <c r="I42" s="112">
        <f>+'(令和3年3月) '!I23:J23</f>
        <v>202.89162112932604</v>
      </c>
      <c r="J42" s="113">
        <f>+'(令和3年2月) '!J23</f>
        <v>0</v>
      </c>
      <c r="K42" s="112">
        <f>+'(令和3年3月) '!K23:L23</f>
        <v>122.28571428571429</v>
      </c>
      <c r="L42" s="113">
        <f>+'(令和3年2月) '!L23</f>
        <v>0</v>
      </c>
      <c r="M42" s="112">
        <f>+'(令和3年3月) '!M23:N23</f>
        <v>49.879858766446986</v>
      </c>
      <c r="N42" s="113">
        <f>+'(令和3年2月) '!N23</f>
        <v>0</v>
      </c>
      <c r="O42" s="112">
        <f>+'(令和3年3月) '!O23:P23</f>
        <v>136.48314460497201</v>
      </c>
      <c r="P42" s="113">
        <f>+'(令和3年2月) '!P23</f>
        <v>0</v>
      </c>
      <c r="Q42" s="112">
        <f>+'(令和3年3月) '!Q23:R23</f>
        <v>52.161421266276555</v>
      </c>
      <c r="R42" s="113">
        <f>+'(令和3年2月) '!R23</f>
        <v>0</v>
      </c>
      <c r="S42" s="112">
        <f>+'(令和3年3月) '!S23:T23</f>
        <v>167.27831036548832</v>
      </c>
      <c r="T42" s="113">
        <f>+'(令和3年2月) '!T23</f>
        <v>0</v>
      </c>
      <c r="U42" s="112">
        <f>+'(令和3年3月) '!U23:V23</f>
        <v>82.451960030745582</v>
      </c>
      <c r="V42" s="113">
        <f>+'(令和3年2月) '!V23</f>
        <v>0</v>
      </c>
      <c r="W42" s="112">
        <f>+'(令和3年3月) '!W23:X23</f>
        <v>88.954075498918002</v>
      </c>
      <c r="X42" s="113">
        <f>+'(令和3年2月) '!X23</f>
        <v>0</v>
      </c>
      <c r="Y42" s="112">
        <f>+'(令和3年3月) '!Y23:Z23</f>
        <v>86.827135446093777</v>
      </c>
      <c r="Z42" s="113">
        <f>+'(令和3年2月)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102">
        <f t="shared" ref="E43:Z46" si="3">E20-E39</f>
        <v>-72</v>
      </c>
      <c r="F43" s="105">
        <f t="shared" si="3"/>
        <v>-13027</v>
      </c>
      <c r="G43" s="102">
        <f t="shared" si="3"/>
        <v>-23</v>
      </c>
      <c r="H43" s="103">
        <f t="shared" si="3"/>
        <v>3720</v>
      </c>
      <c r="I43" s="104">
        <f t="shared" si="3"/>
        <v>-1779</v>
      </c>
      <c r="J43" s="105">
        <f t="shared" si="3"/>
        <v>-9242848</v>
      </c>
      <c r="K43" s="102">
        <f t="shared" si="3"/>
        <v>11</v>
      </c>
      <c r="L43" s="103">
        <f t="shared" si="3"/>
        <v>532015</v>
      </c>
      <c r="M43" s="104">
        <f t="shared" si="3"/>
        <v>1683</v>
      </c>
      <c r="N43" s="105">
        <f t="shared" si="3"/>
        <v>43936</v>
      </c>
      <c r="O43" s="102">
        <f t="shared" si="3"/>
        <v>-153</v>
      </c>
      <c r="P43" s="103">
        <f t="shared" si="3"/>
        <v>-21724</v>
      </c>
      <c r="Q43" s="104">
        <f t="shared" si="3"/>
        <v>-427</v>
      </c>
      <c r="R43" s="105">
        <f t="shared" si="3"/>
        <v>1968</v>
      </c>
      <c r="S43" s="102">
        <f t="shared" si="3"/>
        <v>2956</v>
      </c>
      <c r="T43" s="103">
        <f t="shared" si="3"/>
        <v>1175191</v>
      </c>
      <c r="U43" s="104">
        <f t="shared" si="3"/>
        <v>-1009</v>
      </c>
      <c r="V43" s="105">
        <f t="shared" si="3"/>
        <v>-433706</v>
      </c>
      <c r="W43" s="102">
        <f t="shared" si="3"/>
        <v>452</v>
      </c>
      <c r="X43" s="103">
        <f t="shared" si="3"/>
        <v>202889</v>
      </c>
      <c r="Y43" s="102">
        <f t="shared" si="3"/>
        <v>1639</v>
      </c>
      <c r="Z43" s="103">
        <f t="shared" si="3"/>
        <v>-7751586</v>
      </c>
    </row>
    <row r="44" spans="1:38" ht="18.95" customHeight="1" x14ac:dyDescent="0.15">
      <c r="A44" s="22"/>
      <c r="B44" s="116"/>
      <c r="C44" s="22"/>
      <c r="D44" s="96" t="s">
        <v>22</v>
      </c>
      <c r="E44" s="106">
        <f t="shared" si="3"/>
        <v>-88</v>
      </c>
      <c r="F44" s="109">
        <f t="shared" si="3"/>
        <v>-11366</v>
      </c>
      <c r="G44" s="106">
        <f t="shared" si="3"/>
        <v>319</v>
      </c>
      <c r="H44" s="107">
        <f t="shared" si="3"/>
        <v>-15026</v>
      </c>
      <c r="I44" s="108">
        <f t="shared" si="3"/>
        <v>-1983</v>
      </c>
      <c r="J44" s="109">
        <f t="shared" si="3"/>
        <v>-10194928</v>
      </c>
      <c r="K44" s="106">
        <f t="shared" si="3"/>
        <v>-220</v>
      </c>
      <c r="L44" s="107">
        <f t="shared" si="3"/>
        <v>-74330</v>
      </c>
      <c r="M44" s="108">
        <f t="shared" si="3"/>
        <v>-289</v>
      </c>
      <c r="N44" s="109">
        <f t="shared" si="3"/>
        <v>-470062</v>
      </c>
      <c r="O44" s="106">
        <f t="shared" si="3"/>
        <v>-359</v>
      </c>
      <c r="P44" s="107">
        <f t="shared" si="3"/>
        <v>-132110</v>
      </c>
      <c r="Q44" s="108">
        <f t="shared" si="3"/>
        <v>625</v>
      </c>
      <c r="R44" s="109">
        <f t="shared" si="3"/>
        <v>10655</v>
      </c>
      <c r="S44" s="106">
        <f t="shared" si="3"/>
        <v>1921</v>
      </c>
      <c r="T44" s="107">
        <f t="shared" si="3"/>
        <v>808775</v>
      </c>
      <c r="U44" s="108">
        <f t="shared" si="3"/>
        <v>-2090</v>
      </c>
      <c r="V44" s="109">
        <f t="shared" si="3"/>
        <v>-972394</v>
      </c>
      <c r="W44" s="106">
        <f t="shared" si="3"/>
        <v>218</v>
      </c>
      <c r="X44" s="107">
        <f t="shared" si="3"/>
        <v>121257</v>
      </c>
      <c r="Y44" s="106">
        <f t="shared" si="3"/>
        <v>-1946</v>
      </c>
      <c r="Z44" s="107">
        <f t="shared" si="3"/>
        <v>-10929529</v>
      </c>
    </row>
    <row r="45" spans="1:38" ht="18.95" customHeight="1" x14ac:dyDescent="0.15">
      <c r="A45" s="22"/>
      <c r="B45" s="116"/>
      <c r="C45" s="22"/>
      <c r="D45" s="96" t="s">
        <v>24</v>
      </c>
      <c r="E45" s="106">
        <f t="shared" si="3"/>
        <v>-130</v>
      </c>
      <c r="F45" s="109">
        <f t="shared" si="3"/>
        <v>-51425</v>
      </c>
      <c r="G45" s="106">
        <f t="shared" si="3"/>
        <v>-229</v>
      </c>
      <c r="H45" s="107">
        <f t="shared" si="3"/>
        <v>16487</v>
      </c>
      <c r="I45" s="108">
        <f t="shared" si="3"/>
        <v>87</v>
      </c>
      <c r="J45" s="109">
        <f t="shared" si="3"/>
        <v>-43744</v>
      </c>
      <c r="K45" s="106">
        <f t="shared" si="3"/>
        <v>167</v>
      </c>
      <c r="L45" s="107">
        <f t="shared" si="3"/>
        <v>448698</v>
      </c>
      <c r="M45" s="108">
        <f t="shared" si="3"/>
        <v>524</v>
      </c>
      <c r="N45" s="109">
        <f t="shared" si="3"/>
        <v>80383</v>
      </c>
      <c r="O45" s="106">
        <f t="shared" si="3"/>
        <v>290</v>
      </c>
      <c r="P45" s="107">
        <f t="shared" si="3"/>
        <v>116686</v>
      </c>
      <c r="Q45" s="108">
        <f t="shared" si="3"/>
        <v>-107</v>
      </c>
      <c r="R45" s="109">
        <f t="shared" si="3"/>
        <v>-275682</v>
      </c>
      <c r="S45" s="106">
        <f t="shared" si="3"/>
        <v>1809</v>
      </c>
      <c r="T45" s="107">
        <f t="shared" si="3"/>
        <v>391621</v>
      </c>
      <c r="U45" s="108">
        <f t="shared" si="3"/>
        <v>-106</v>
      </c>
      <c r="V45" s="109">
        <f t="shared" si="3"/>
        <v>-29859</v>
      </c>
      <c r="W45" s="106">
        <f t="shared" si="3"/>
        <v>484</v>
      </c>
      <c r="X45" s="107">
        <f t="shared" si="3"/>
        <v>114530</v>
      </c>
      <c r="Y45" s="106">
        <f t="shared" si="3"/>
        <v>2789</v>
      </c>
      <c r="Z45" s="107">
        <f t="shared" si="3"/>
        <v>767695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>
        <f>E23-E42</f>
        <v>0.52315572657107623</v>
      </c>
      <c r="F46" s="113"/>
      <c r="G46" s="112">
        <f>G23-G42</f>
        <v>19.21122715881009</v>
      </c>
      <c r="H46" s="113"/>
      <c r="I46" s="112">
        <f>I23-I42</f>
        <v>-84.278398369593262</v>
      </c>
      <c r="J46" s="113"/>
      <c r="K46" s="112">
        <f>K23-K42</f>
        <v>-36.047642964770034</v>
      </c>
      <c r="L46" s="113"/>
      <c r="M46" s="112">
        <f>M23-M42</f>
        <v>11.927262920914224</v>
      </c>
      <c r="N46" s="113"/>
      <c r="O46" s="112">
        <f t="shared" si="3"/>
        <v>-8.7096370466835253</v>
      </c>
      <c r="P46" s="113"/>
      <c r="Q46" s="112">
        <f t="shared" si="3"/>
        <v>-0.44806078773371638</v>
      </c>
      <c r="R46" s="113"/>
      <c r="S46" s="112">
        <f t="shared" si="3"/>
        <v>1.7420150565377526</v>
      </c>
      <c r="T46" s="113"/>
      <c r="U46" s="112">
        <f t="shared" si="3"/>
        <v>-6.5665640896393285</v>
      </c>
      <c r="V46" s="113"/>
      <c r="W46" s="112">
        <f t="shared" si="3"/>
        <v>12.410281983895317</v>
      </c>
      <c r="X46" s="113"/>
      <c r="Y46" s="112">
        <f t="shared" si="3"/>
        <v>1.2847406885960311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4">E20/E39*100</f>
        <v>94.357366771159874</v>
      </c>
      <c r="F47" s="84">
        <f t="shared" si="4"/>
        <v>87.605255896708883</v>
      </c>
      <c r="G47" s="83">
        <f t="shared" si="4"/>
        <v>97.167487684729053</v>
      </c>
      <c r="H47" s="85">
        <f t="shared" si="4"/>
        <v>101.52460890912593</v>
      </c>
      <c r="I47" s="86">
        <f t="shared" si="4"/>
        <v>59.540595860814193</v>
      </c>
      <c r="J47" s="84">
        <f t="shared" si="4"/>
        <v>12.072761533374278</v>
      </c>
      <c r="K47" s="83">
        <f t="shared" si="4"/>
        <v>101.1815252416756</v>
      </c>
      <c r="L47" s="85">
        <f t="shared" si="4"/>
        <v>133.55640565523026</v>
      </c>
      <c r="M47" s="86">
        <f t="shared" si="4"/>
        <v>129.36147941381716</v>
      </c>
      <c r="N47" s="84">
        <f t="shared" si="4"/>
        <v>102.89860618051767</v>
      </c>
      <c r="O47" s="83">
        <f t="shared" si="4"/>
        <v>97.105014191106903</v>
      </c>
      <c r="P47" s="85">
        <f t="shared" si="4"/>
        <v>98.79100342708567</v>
      </c>
      <c r="Q47" s="86">
        <f t="shared" si="4"/>
        <v>98.584029712163414</v>
      </c>
      <c r="R47" s="84">
        <f t="shared" si="4"/>
        <v>100.03339555971415</v>
      </c>
      <c r="S47" s="83">
        <f t="shared" si="4"/>
        <v>106.56057882238055</v>
      </c>
      <c r="T47" s="85">
        <f t="shared" si="4"/>
        <v>111.86836716597945</v>
      </c>
      <c r="U47" s="86">
        <f t="shared" si="4"/>
        <v>78.846960167714883</v>
      </c>
      <c r="V47" s="84">
        <f t="shared" si="4"/>
        <v>66.41169231770057</v>
      </c>
      <c r="W47" s="83">
        <f t="shared" si="4"/>
        <v>104.8218476637508</v>
      </c>
      <c r="X47" s="85">
        <f t="shared" si="4"/>
        <v>111.11734558846496</v>
      </c>
      <c r="Y47" s="83">
        <f t="shared" si="4"/>
        <v>101.52054921606828</v>
      </c>
      <c r="Z47" s="85">
        <f t="shared" si="4"/>
        <v>77.641921029597228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4"/>
        <v>93.81153305203938</v>
      </c>
      <c r="F48" s="78">
        <f t="shared" si="4"/>
        <v>92.660704484551061</v>
      </c>
      <c r="G48" s="75">
        <f t="shared" si="4"/>
        <v>145.63662374821175</v>
      </c>
      <c r="H48" s="76">
        <f t="shared" si="4"/>
        <v>93.898219738808393</v>
      </c>
      <c r="I48" s="77">
        <f t="shared" si="4"/>
        <v>56.07000443066017</v>
      </c>
      <c r="J48" s="78">
        <f t="shared" si="4"/>
        <v>11.408170770451084</v>
      </c>
      <c r="K48" s="75">
        <f t="shared" si="4"/>
        <v>77.889447236180914</v>
      </c>
      <c r="L48" s="76">
        <f t="shared" si="4"/>
        <v>95.735714097214014</v>
      </c>
      <c r="M48" s="77">
        <f t="shared" si="4"/>
        <v>95.974930362116993</v>
      </c>
      <c r="N48" s="78">
        <f t="shared" si="4"/>
        <v>75.886564842734444</v>
      </c>
      <c r="O48" s="75">
        <f t="shared" si="4"/>
        <v>93.097481253605068</v>
      </c>
      <c r="P48" s="76">
        <f t="shared" si="4"/>
        <v>92.621869558272763</v>
      </c>
      <c r="Q48" s="77">
        <f t="shared" si="4"/>
        <v>102.13960494334327</v>
      </c>
      <c r="R48" s="78">
        <f t="shared" si="4"/>
        <v>100.17297094769897</v>
      </c>
      <c r="S48" s="75">
        <f t="shared" si="4"/>
        <v>104.33800781338212</v>
      </c>
      <c r="T48" s="76">
        <f t="shared" si="4"/>
        <v>108.18874092292839</v>
      </c>
      <c r="U48" s="77">
        <f t="shared" si="4"/>
        <v>64.915225784790991</v>
      </c>
      <c r="V48" s="78">
        <f t="shared" si="4"/>
        <v>47.714793299021181</v>
      </c>
      <c r="W48" s="75">
        <f t="shared" si="4"/>
        <v>102.38930293730819</v>
      </c>
      <c r="X48" s="76">
        <f t="shared" si="4"/>
        <v>106.76627537067283</v>
      </c>
      <c r="Y48" s="75">
        <f t="shared" si="4"/>
        <v>98.20787210137587</v>
      </c>
      <c r="Z48" s="76">
        <f t="shared" si="4"/>
        <v>70.524802748361012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4"/>
        <v>95.780590717299575</v>
      </c>
      <c r="F49" s="82">
        <f t="shared" si="4"/>
        <v>92.444666456082103</v>
      </c>
      <c r="G49" s="79">
        <f t="shared" si="4"/>
        <v>79.608192341941233</v>
      </c>
      <c r="H49" s="80">
        <f t="shared" si="4"/>
        <v>104.28545435641506</v>
      </c>
      <c r="I49" s="81">
        <f t="shared" si="4"/>
        <v>104.09026798307475</v>
      </c>
      <c r="J49" s="82">
        <f t="shared" si="4"/>
        <v>97.301986442087141</v>
      </c>
      <c r="K49" s="79">
        <f t="shared" si="4"/>
        <v>118.31140350877195</v>
      </c>
      <c r="L49" s="80">
        <f t="shared" si="4"/>
        <v>130.05111458185434</v>
      </c>
      <c r="M49" s="81">
        <f t="shared" si="4"/>
        <v>104.63261751730602</v>
      </c>
      <c r="N49" s="82">
        <f t="shared" si="4"/>
        <v>103.27058769917573</v>
      </c>
      <c r="O49" s="79">
        <f t="shared" si="4"/>
        <v>107.71687067589144</v>
      </c>
      <c r="P49" s="80">
        <f t="shared" si="4"/>
        <v>111.07153429835815</v>
      </c>
      <c r="Q49" s="81">
        <f t="shared" si="4"/>
        <v>99.814381125856528</v>
      </c>
      <c r="R49" s="82">
        <f t="shared" si="4"/>
        <v>97.298393541670819</v>
      </c>
      <c r="S49" s="79">
        <f t="shared" si="4"/>
        <v>106.70819890977863</v>
      </c>
      <c r="T49" s="80">
        <f t="shared" si="4"/>
        <v>118.79760348207411</v>
      </c>
      <c r="U49" s="81">
        <f t="shared" si="4"/>
        <v>97.912974995077775</v>
      </c>
      <c r="V49" s="82">
        <f t="shared" si="4"/>
        <v>97.92053764189707</v>
      </c>
      <c r="W49" s="79">
        <f t="shared" si="4"/>
        <v>105.25344621730164</v>
      </c>
      <c r="X49" s="80">
        <f t="shared" si="4"/>
        <v>105.55212442808708</v>
      </c>
      <c r="Y49" s="79">
        <f t="shared" si="4"/>
        <v>102.300849474616</v>
      </c>
      <c r="Z49" s="80">
        <f t="shared" si="4"/>
        <v>103.26985575016418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3214-51B6-43D6-9257-5BE0C445F952}">
  <dimension ref="A1:AL52"/>
  <sheetViews>
    <sheetView zoomScaleNormal="100" zoomScaleSheetLayoutView="100" workbookViewId="0">
      <pane xSplit="4" ySplit="4" topLeftCell="E14" activePane="bottomRight" state="frozen"/>
      <selection activeCell="J64" sqref="J64"/>
      <selection pane="topRight" activeCell="J64" sqref="J64"/>
      <selection pane="bottomLeft" activeCell="J64" sqref="J64"/>
      <selection pane="bottomRight" activeCell="E42" sqref="E42:F4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64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44" t="s">
        <v>8</v>
      </c>
      <c r="H2" s="144"/>
      <c r="I2" s="142" t="s">
        <v>9</v>
      </c>
      <c r="J2" s="143"/>
      <c r="K2" s="144" t="s">
        <v>10</v>
      </c>
      <c r="L2" s="144"/>
      <c r="M2" s="142" t="s">
        <v>11</v>
      </c>
      <c r="N2" s="143"/>
      <c r="O2" s="144" t="s">
        <v>12</v>
      </c>
      <c r="P2" s="144"/>
      <c r="Q2" s="142" t="s">
        <v>13</v>
      </c>
      <c r="R2" s="143"/>
      <c r="S2" s="144" t="s">
        <v>14</v>
      </c>
      <c r="T2" s="144"/>
      <c r="U2" s="142" t="s">
        <v>15</v>
      </c>
      <c r="V2" s="143"/>
      <c r="W2" s="144" t="s">
        <v>16</v>
      </c>
      <c r="X2" s="144"/>
      <c r="Y2" s="136" t="s">
        <v>17</v>
      </c>
      <c r="Z2" s="137"/>
    </row>
    <row r="3" spans="1:26" ht="18.75" x14ac:dyDescent="0.2">
      <c r="A3" s="7"/>
      <c r="C3" s="140"/>
      <c r="D3" s="141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38"/>
      <c r="Z3" s="139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951</v>
      </c>
      <c r="F5" s="14">
        <v>42689</v>
      </c>
      <c r="G5" s="15">
        <v>55</v>
      </c>
      <c r="H5" s="16">
        <v>10400</v>
      </c>
      <c r="I5" s="13">
        <v>2820</v>
      </c>
      <c r="J5" s="14">
        <v>10204561</v>
      </c>
      <c r="K5" s="17">
        <v>825</v>
      </c>
      <c r="L5" s="18">
        <v>1497220</v>
      </c>
      <c r="M5" s="13">
        <v>562</v>
      </c>
      <c r="N5" s="87">
        <v>374035</v>
      </c>
      <c r="O5" s="19">
        <v>694</v>
      </c>
      <c r="P5" s="18">
        <v>34261</v>
      </c>
      <c r="Q5" s="13">
        <v>14984</v>
      </c>
      <c r="R5" s="14">
        <v>2308824</v>
      </c>
      <c r="S5" s="19">
        <v>16612</v>
      </c>
      <c r="T5" s="18">
        <v>6790541</v>
      </c>
      <c r="U5" s="13">
        <v>4532</v>
      </c>
      <c r="V5" s="14">
        <v>1269216</v>
      </c>
      <c r="W5" s="13">
        <v>933</v>
      </c>
      <c r="X5" s="18">
        <v>79841</v>
      </c>
      <c r="Y5" s="20">
        <v>42968</v>
      </c>
      <c r="Z5" s="21">
        <v>22611588</v>
      </c>
    </row>
    <row r="6" spans="1:26" ht="18.95" customHeight="1" x14ac:dyDescent="0.15">
      <c r="A6" s="7"/>
      <c r="B6" s="22"/>
      <c r="C6" s="91"/>
      <c r="D6" s="95" t="s">
        <v>22</v>
      </c>
      <c r="E6" s="23">
        <v>989</v>
      </c>
      <c r="F6" s="24">
        <v>87369</v>
      </c>
      <c r="G6" s="25">
        <v>55</v>
      </c>
      <c r="H6" s="26">
        <v>10400</v>
      </c>
      <c r="I6" s="27">
        <v>3014</v>
      </c>
      <c r="J6" s="21">
        <v>11227861</v>
      </c>
      <c r="K6" s="25">
        <v>912</v>
      </c>
      <c r="L6" s="26">
        <v>1674858</v>
      </c>
      <c r="M6" s="27">
        <v>511</v>
      </c>
      <c r="N6" s="88">
        <v>684555</v>
      </c>
      <c r="O6" s="25">
        <v>663</v>
      </c>
      <c r="P6" s="26">
        <v>35281</v>
      </c>
      <c r="Q6" s="27">
        <v>13921</v>
      </c>
      <c r="R6" s="21">
        <v>2172775</v>
      </c>
      <c r="S6" s="25">
        <v>16583</v>
      </c>
      <c r="T6" s="26">
        <v>6843559</v>
      </c>
      <c r="U6" s="27">
        <v>5508</v>
      </c>
      <c r="V6" s="21">
        <v>1819923</v>
      </c>
      <c r="W6" s="27">
        <v>994</v>
      </c>
      <c r="X6" s="26">
        <v>101295</v>
      </c>
      <c r="Y6" s="20">
        <v>43150</v>
      </c>
      <c r="Z6" s="21">
        <v>24657876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2346</v>
      </c>
      <c r="F7" s="24">
        <v>518976</v>
      </c>
      <c r="G7" s="29">
        <v>108</v>
      </c>
      <c r="H7" s="30">
        <v>65638</v>
      </c>
      <c r="I7" s="31">
        <v>1726</v>
      </c>
      <c r="J7" s="32">
        <v>1414433</v>
      </c>
      <c r="K7" s="89">
        <v>765</v>
      </c>
      <c r="L7" s="30">
        <v>1381783</v>
      </c>
      <c r="M7" s="23">
        <v>973</v>
      </c>
      <c r="N7" s="24">
        <v>233240</v>
      </c>
      <c r="O7" s="33">
        <v>2004</v>
      </c>
      <c r="P7" s="34">
        <v>378712</v>
      </c>
      <c r="Q7" s="23">
        <v>31052</v>
      </c>
      <c r="R7" s="24">
        <v>4337429</v>
      </c>
      <c r="S7" s="33">
        <v>23483</v>
      </c>
      <c r="T7" s="34">
        <v>1604051</v>
      </c>
      <c r="U7" s="23">
        <v>2988</v>
      </c>
      <c r="V7" s="24">
        <v>1272499</v>
      </c>
      <c r="W7" s="23">
        <v>1445</v>
      </c>
      <c r="X7" s="34">
        <v>334377</v>
      </c>
      <c r="Y7" s="31">
        <v>66890</v>
      </c>
      <c r="Z7" s="24">
        <v>11541138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23796</v>
      </c>
      <c r="G8" s="15">
        <v>0</v>
      </c>
      <c r="H8" s="16">
        <v>0</v>
      </c>
      <c r="I8" s="13">
        <v>165</v>
      </c>
      <c r="J8" s="14">
        <v>87270</v>
      </c>
      <c r="K8" s="17">
        <v>0</v>
      </c>
      <c r="L8" s="18">
        <v>0</v>
      </c>
      <c r="M8" s="13">
        <v>4219</v>
      </c>
      <c r="N8" s="87">
        <v>883333</v>
      </c>
      <c r="O8" s="19">
        <v>0</v>
      </c>
      <c r="P8" s="18">
        <v>0</v>
      </c>
      <c r="Q8" s="13">
        <v>8431</v>
      </c>
      <c r="R8" s="14">
        <v>1855180</v>
      </c>
      <c r="S8" s="19">
        <v>28179</v>
      </c>
      <c r="T8" s="18">
        <v>3050844</v>
      </c>
      <c r="U8" s="13">
        <v>226</v>
      </c>
      <c r="V8" s="14">
        <v>19725</v>
      </c>
      <c r="W8" s="13">
        <v>162</v>
      </c>
      <c r="X8" s="18">
        <v>24228</v>
      </c>
      <c r="Y8" s="13">
        <v>41566</v>
      </c>
      <c r="Z8" s="14">
        <v>5944376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185</v>
      </c>
      <c r="F9" s="24">
        <v>32162</v>
      </c>
      <c r="G9" s="25">
        <v>0</v>
      </c>
      <c r="H9" s="26">
        <v>0</v>
      </c>
      <c r="I9" s="27">
        <v>167</v>
      </c>
      <c r="J9" s="21">
        <v>85120</v>
      </c>
      <c r="K9" s="25">
        <v>1</v>
      </c>
      <c r="L9" s="26">
        <v>4</v>
      </c>
      <c r="M9" s="27">
        <v>4174</v>
      </c>
      <c r="N9" s="88">
        <v>829167</v>
      </c>
      <c r="O9" s="25">
        <v>0</v>
      </c>
      <c r="P9" s="26">
        <v>0</v>
      </c>
      <c r="Q9" s="27">
        <v>7586</v>
      </c>
      <c r="R9" s="21">
        <v>1746632</v>
      </c>
      <c r="S9" s="25">
        <v>27434</v>
      </c>
      <c r="T9" s="26">
        <v>2971546</v>
      </c>
      <c r="U9" s="27">
        <v>442</v>
      </c>
      <c r="V9" s="21">
        <v>38485</v>
      </c>
      <c r="W9" s="27">
        <v>193</v>
      </c>
      <c r="X9" s="26">
        <v>30185</v>
      </c>
      <c r="Y9" s="20">
        <v>40182</v>
      </c>
      <c r="Z9" s="21">
        <v>5733301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236</v>
      </c>
      <c r="F10" s="36">
        <v>37646</v>
      </c>
      <c r="G10" s="29">
        <v>0</v>
      </c>
      <c r="H10" s="30">
        <v>0</v>
      </c>
      <c r="I10" s="37">
        <v>97</v>
      </c>
      <c r="J10" s="38">
        <v>42374</v>
      </c>
      <c r="K10" s="89">
        <v>14</v>
      </c>
      <c r="L10" s="30">
        <v>218</v>
      </c>
      <c r="M10" s="35">
        <v>5438</v>
      </c>
      <c r="N10" s="36">
        <v>1309858</v>
      </c>
      <c r="O10" s="29">
        <v>0</v>
      </c>
      <c r="P10" s="30">
        <v>0</v>
      </c>
      <c r="Q10" s="35">
        <v>12743</v>
      </c>
      <c r="R10" s="36">
        <v>1549916</v>
      </c>
      <c r="S10" s="29">
        <v>3356</v>
      </c>
      <c r="T10" s="30">
        <v>435227</v>
      </c>
      <c r="U10" s="35">
        <v>1981</v>
      </c>
      <c r="V10" s="36">
        <v>143805</v>
      </c>
      <c r="W10" s="35">
        <v>111</v>
      </c>
      <c r="X10" s="30">
        <v>15121</v>
      </c>
      <c r="Y10" s="37">
        <v>23976</v>
      </c>
      <c r="Z10" s="36">
        <v>3534165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24</v>
      </c>
      <c r="J11" s="14">
        <v>17459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2009</v>
      </c>
      <c r="R11" s="14">
        <v>587108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v>2128</v>
      </c>
      <c r="Z11" s="14">
        <v>695327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24</v>
      </c>
      <c r="J12" s="21">
        <v>17459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2671</v>
      </c>
      <c r="R12" s="21">
        <v>699780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2789</v>
      </c>
      <c r="Z12" s="21">
        <v>807959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5662</v>
      </c>
      <c r="R13" s="36">
        <v>1544418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5932.1</v>
      </c>
      <c r="Z13" s="36">
        <v>1792515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175</v>
      </c>
      <c r="N14" s="87">
        <v>77010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175</v>
      </c>
      <c r="Z14" s="14">
        <v>77010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1702</v>
      </c>
      <c r="N15" s="88">
        <v>204317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1702</v>
      </c>
      <c r="Z15" s="24">
        <v>204317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3470</v>
      </c>
      <c r="N16" s="36">
        <v>464308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3470</v>
      </c>
      <c r="Z16" s="36">
        <v>464308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141</v>
      </c>
      <c r="F17" s="14">
        <v>38616</v>
      </c>
      <c r="G17" s="19">
        <v>682</v>
      </c>
      <c r="H17" s="18">
        <v>158597</v>
      </c>
      <c r="I17" s="13">
        <v>1388</v>
      </c>
      <c r="J17" s="14">
        <v>202638</v>
      </c>
      <c r="K17" s="19">
        <v>106</v>
      </c>
      <c r="L17" s="18">
        <v>88215</v>
      </c>
      <c r="M17" s="13">
        <v>761</v>
      </c>
      <c r="N17" s="87">
        <v>166385</v>
      </c>
      <c r="O17" s="19">
        <v>4591</v>
      </c>
      <c r="P17" s="18">
        <v>1762601</v>
      </c>
      <c r="Q17" s="13">
        <v>4732</v>
      </c>
      <c r="R17" s="14">
        <v>1141887</v>
      </c>
      <c r="S17" s="19">
        <v>266</v>
      </c>
      <c r="T17" s="18">
        <v>60491</v>
      </c>
      <c r="U17" s="13">
        <v>7</v>
      </c>
      <c r="V17" s="14">
        <v>1540</v>
      </c>
      <c r="W17" s="13">
        <v>8279</v>
      </c>
      <c r="X17" s="18">
        <v>1720908</v>
      </c>
      <c r="Y17" s="41">
        <v>20953</v>
      </c>
      <c r="Z17" s="42">
        <v>5341878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248</v>
      </c>
      <c r="F18" s="21">
        <v>35334</v>
      </c>
      <c r="G18" s="25">
        <v>569</v>
      </c>
      <c r="H18" s="26">
        <v>160856</v>
      </c>
      <c r="I18" s="27">
        <v>1309</v>
      </c>
      <c r="J18" s="21">
        <v>177312</v>
      </c>
      <c r="K18" s="25">
        <v>82</v>
      </c>
      <c r="L18" s="26">
        <v>68220</v>
      </c>
      <c r="M18" s="27">
        <v>778</v>
      </c>
      <c r="N18" s="21">
        <v>216339</v>
      </c>
      <c r="O18" s="25">
        <v>4538</v>
      </c>
      <c r="P18" s="26">
        <v>1755281</v>
      </c>
      <c r="Q18" s="27">
        <v>5033</v>
      </c>
      <c r="R18" s="21">
        <v>1540807</v>
      </c>
      <c r="S18" s="25">
        <v>266</v>
      </c>
      <c r="T18" s="26">
        <v>61566</v>
      </c>
      <c r="U18" s="27">
        <v>3</v>
      </c>
      <c r="V18" s="21">
        <v>660</v>
      </c>
      <c r="W18" s="27">
        <v>7937</v>
      </c>
      <c r="X18" s="26">
        <v>1660599</v>
      </c>
      <c r="Y18" s="23">
        <v>20763</v>
      </c>
      <c r="Z18" s="24">
        <v>5676974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496</v>
      </c>
      <c r="F19" s="24">
        <v>123123</v>
      </c>
      <c r="G19" s="33">
        <v>820</v>
      </c>
      <c r="H19" s="34">
        <v>124082</v>
      </c>
      <c r="I19" s="23">
        <v>282</v>
      </c>
      <c r="J19" s="24">
        <v>134803</v>
      </c>
      <c r="K19" s="90">
        <v>133</v>
      </c>
      <c r="L19" s="34">
        <v>111115</v>
      </c>
      <c r="M19" s="23">
        <v>1411</v>
      </c>
      <c r="N19" s="24">
        <v>431348</v>
      </c>
      <c r="O19" s="33">
        <v>1754</v>
      </c>
      <c r="P19" s="34">
        <v>675216</v>
      </c>
      <c r="Q19" s="23">
        <v>8188</v>
      </c>
      <c r="R19" s="24">
        <v>2772610</v>
      </c>
      <c r="S19" s="33">
        <v>128</v>
      </c>
      <c r="T19" s="34">
        <v>44078</v>
      </c>
      <c r="U19" s="23">
        <v>79</v>
      </c>
      <c r="V19" s="24">
        <v>16130</v>
      </c>
      <c r="W19" s="23">
        <v>7657</v>
      </c>
      <c r="X19" s="34">
        <v>1713316</v>
      </c>
      <c r="Y19" s="35">
        <v>20948</v>
      </c>
      <c r="Z19" s="36">
        <v>6145821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1276</v>
      </c>
      <c r="F20" s="14">
        <v>105101</v>
      </c>
      <c r="G20" s="19">
        <v>812</v>
      </c>
      <c r="H20" s="18">
        <v>243997</v>
      </c>
      <c r="I20" s="13">
        <v>4397</v>
      </c>
      <c r="J20" s="14">
        <v>10511928</v>
      </c>
      <c r="K20" s="19">
        <v>931</v>
      </c>
      <c r="L20" s="18">
        <v>1585435</v>
      </c>
      <c r="M20" s="13">
        <v>5732</v>
      </c>
      <c r="N20" s="14">
        <v>1515763</v>
      </c>
      <c r="O20" s="19">
        <v>5285</v>
      </c>
      <c r="P20" s="18">
        <v>1796862</v>
      </c>
      <c r="Q20" s="13">
        <v>30156</v>
      </c>
      <c r="R20" s="14">
        <v>5892999</v>
      </c>
      <c r="S20" s="19">
        <v>45057</v>
      </c>
      <c r="T20" s="18">
        <v>9901876</v>
      </c>
      <c r="U20" s="13">
        <v>4770</v>
      </c>
      <c r="V20" s="14">
        <v>1291241</v>
      </c>
      <c r="W20" s="13">
        <v>9374</v>
      </c>
      <c r="X20" s="18">
        <v>1824977</v>
      </c>
      <c r="Y20" s="31">
        <v>107790</v>
      </c>
      <c r="Z20" s="32">
        <v>34670179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1422</v>
      </c>
      <c r="F21" s="21">
        <v>154865</v>
      </c>
      <c r="G21" s="25">
        <v>699</v>
      </c>
      <c r="H21" s="26">
        <v>246256</v>
      </c>
      <c r="I21" s="27">
        <v>4514</v>
      </c>
      <c r="J21" s="21">
        <v>11507752</v>
      </c>
      <c r="K21" s="25">
        <v>995</v>
      </c>
      <c r="L21" s="26">
        <v>1743082</v>
      </c>
      <c r="M21" s="27">
        <v>7180</v>
      </c>
      <c r="N21" s="21">
        <v>1949378</v>
      </c>
      <c r="O21" s="25">
        <v>5201</v>
      </c>
      <c r="P21" s="26">
        <v>1790562</v>
      </c>
      <c r="Q21" s="27">
        <v>29211</v>
      </c>
      <c r="R21" s="21">
        <v>6159994</v>
      </c>
      <c r="S21" s="25">
        <v>44283</v>
      </c>
      <c r="T21" s="26">
        <v>9876671</v>
      </c>
      <c r="U21" s="27">
        <v>5957</v>
      </c>
      <c r="V21" s="21">
        <v>1859788</v>
      </c>
      <c r="W21" s="27">
        <v>9124</v>
      </c>
      <c r="X21" s="26">
        <v>1792079</v>
      </c>
      <c r="Y21" s="23">
        <v>108586</v>
      </c>
      <c r="Z21" s="24">
        <v>37080427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3081</v>
      </c>
      <c r="F22" s="24">
        <v>680645</v>
      </c>
      <c r="G22" s="33">
        <v>1123</v>
      </c>
      <c r="H22" s="34">
        <v>384720</v>
      </c>
      <c r="I22" s="23">
        <v>2127</v>
      </c>
      <c r="J22" s="24">
        <v>1621341</v>
      </c>
      <c r="K22" s="33">
        <v>912</v>
      </c>
      <c r="L22" s="34">
        <v>1493116</v>
      </c>
      <c r="M22" s="23">
        <v>11311.1</v>
      </c>
      <c r="N22" s="24">
        <v>2457754</v>
      </c>
      <c r="O22" s="33">
        <v>3758</v>
      </c>
      <c r="P22" s="34">
        <v>1053928</v>
      </c>
      <c r="Q22" s="23">
        <v>57645</v>
      </c>
      <c r="R22" s="24">
        <v>10204373</v>
      </c>
      <c r="S22" s="33">
        <v>26967</v>
      </c>
      <c r="T22" s="34">
        <v>2083356</v>
      </c>
      <c r="U22" s="23">
        <v>5079</v>
      </c>
      <c r="V22" s="24">
        <v>1435900</v>
      </c>
      <c r="W22" s="23">
        <v>9213</v>
      </c>
      <c r="X22" s="34">
        <v>2062814</v>
      </c>
      <c r="Y22" s="23">
        <v>121216.1</v>
      </c>
      <c r="Z22" s="24">
        <v>23477947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v>41.552441090405054</v>
      </c>
      <c r="F23" s="130"/>
      <c r="G23" s="129">
        <v>70.377270610153715</v>
      </c>
      <c r="H23" s="130"/>
      <c r="I23" s="129">
        <v>202.89162112932604</v>
      </c>
      <c r="J23" s="130"/>
      <c r="K23" s="129">
        <v>122.28571428571429</v>
      </c>
      <c r="L23" s="130"/>
      <c r="M23" s="129">
        <v>49.879858766446986</v>
      </c>
      <c r="N23" s="130"/>
      <c r="O23" s="129">
        <v>136.48314460497201</v>
      </c>
      <c r="P23" s="130"/>
      <c r="Q23" s="129">
        <v>52.161421266276555</v>
      </c>
      <c r="R23" s="130"/>
      <c r="S23" s="129">
        <v>167.27831036548832</v>
      </c>
      <c r="T23" s="130"/>
      <c r="U23" s="129">
        <v>82.451960030745582</v>
      </c>
      <c r="V23" s="130"/>
      <c r="W23" s="129">
        <v>88.954075498918002</v>
      </c>
      <c r="X23" s="130"/>
      <c r="Y23" s="129">
        <v>86.827135446093777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220916.91009412528</v>
      </c>
      <c r="F24" s="132"/>
      <c r="G24" s="125">
        <v>342582.36865538737</v>
      </c>
      <c r="H24" s="126"/>
      <c r="I24" s="127">
        <v>762266.57263751759</v>
      </c>
      <c r="J24" s="128"/>
      <c r="K24" s="125">
        <v>1637188.5964912281</v>
      </c>
      <c r="L24" s="126"/>
      <c r="M24" s="127">
        <v>217286.9128555136</v>
      </c>
      <c r="N24" s="128"/>
      <c r="O24" s="125">
        <v>280449.17509313469</v>
      </c>
      <c r="P24" s="126"/>
      <c r="Q24" s="127">
        <v>177020.95585046406</v>
      </c>
      <c r="R24" s="128"/>
      <c r="S24" s="125">
        <v>77255.757036377807</v>
      </c>
      <c r="T24" s="126"/>
      <c r="U24" s="127">
        <v>282713.13250639889</v>
      </c>
      <c r="V24" s="128"/>
      <c r="W24" s="125">
        <v>223902.52903505915</v>
      </c>
      <c r="X24" s="126"/>
      <c r="Y24" s="127">
        <v>193686.70498390889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v>2.5417415673330521</v>
      </c>
      <c r="F25" s="49"/>
      <c r="G25" s="50">
        <v>0.926444589456351</v>
      </c>
      <c r="H25" s="51"/>
      <c r="I25" s="48">
        <v>1.7547174014012992</v>
      </c>
      <c r="J25" s="49"/>
      <c r="K25" s="50">
        <v>0.75237530328066982</v>
      </c>
      <c r="L25" s="51"/>
      <c r="M25" s="48">
        <v>9.3313511983969128</v>
      </c>
      <c r="N25" s="49"/>
      <c r="O25" s="50">
        <v>3.1002482343517075</v>
      </c>
      <c r="P25" s="51"/>
      <c r="Q25" s="48">
        <v>47.555563988612072</v>
      </c>
      <c r="R25" s="49"/>
      <c r="S25" s="50">
        <v>22.247044740756383</v>
      </c>
      <c r="T25" s="51"/>
      <c r="U25" s="48">
        <v>4.1900374620203085</v>
      </c>
      <c r="V25" s="49"/>
      <c r="W25" s="50">
        <v>7.6004755143912401</v>
      </c>
      <c r="X25" s="51"/>
      <c r="Y25" s="48"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1326</v>
      </c>
      <c r="F27" s="14">
        <v>134155</v>
      </c>
      <c r="G27" s="19">
        <v>821</v>
      </c>
      <c r="H27" s="18">
        <v>295711</v>
      </c>
      <c r="I27" s="13">
        <v>2073</v>
      </c>
      <c r="J27" s="14">
        <v>945678</v>
      </c>
      <c r="K27" s="19">
        <v>189</v>
      </c>
      <c r="L27" s="18">
        <v>71259</v>
      </c>
      <c r="M27" s="13">
        <v>3990</v>
      </c>
      <c r="N27" s="14">
        <v>1195916</v>
      </c>
      <c r="O27" s="19">
        <v>5561</v>
      </c>
      <c r="P27" s="18">
        <v>1889115</v>
      </c>
      <c r="Q27" s="13">
        <v>26567</v>
      </c>
      <c r="R27" s="14">
        <v>5587062</v>
      </c>
      <c r="S27" s="19">
        <v>34608</v>
      </c>
      <c r="T27" s="18">
        <v>4900065</v>
      </c>
      <c r="U27" s="13">
        <v>3939</v>
      </c>
      <c r="V27" s="14">
        <v>1177220</v>
      </c>
      <c r="W27" s="19">
        <v>12676</v>
      </c>
      <c r="X27" s="18">
        <v>1699625</v>
      </c>
      <c r="Y27" s="55">
        <v>91750</v>
      </c>
      <c r="Z27" s="56">
        <v>17895806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1237</v>
      </c>
      <c r="F28" s="21">
        <v>97947</v>
      </c>
      <c r="G28" s="25">
        <v>755</v>
      </c>
      <c r="H28" s="26">
        <v>293389</v>
      </c>
      <c r="I28" s="27">
        <v>2152</v>
      </c>
      <c r="J28" s="21">
        <v>1106930</v>
      </c>
      <c r="K28" s="25">
        <v>99</v>
      </c>
      <c r="L28" s="26">
        <v>47245</v>
      </c>
      <c r="M28" s="27">
        <v>5476</v>
      </c>
      <c r="N28" s="21">
        <v>1305694</v>
      </c>
      <c r="O28" s="25">
        <v>5916</v>
      </c>
      <c r="P28" s="26">
        <v>2030208</v>
      </c>
      <c r="Q28" s="27">
        <v>27123</v>
      </c>
      <c r="R28" s="21">
        <v>5045427</v>
      </c>
      <c r="S28" s="25">
        <v>34279</v>
      </c>
      <c r="T28" s="26">
        <v>4846400</v>
      </c>
      <c r="U28" s="27">
        <v>5756</v>
      </c>
      <c r="V28" s="21">
        <v>175400</v>
      </c>
      <c r="W28" s="25">
        <v>25071</v>
      </c>
      <c r="X28" s="26">
        <v>1773720</v>
      </c>
      <c r="Y28" s="58">
        <v>107864</v>
      </c>
      <c r="Z28" s="59">
        <v>18297360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1968</v>
      </c>
      <c r="F29" s="21">
        <v>284060</v>
      </c>
      <c r="G29" s="25">
        <v>1413</v>
      </c>
      <c r="H29" s="26">
        <v>520187</v>
      </c>
      <c r="I29" s="27">
        <v>2378</v>
      </c>
      <c r="J29" s="21">
        <v>2351892</v>
      </c>
      <c r="K29" s="25">
        <v>311</v>
      </c>
      <c r="L29" s="26">
        <v>154841</v>
      </c>
      <c r="M29" s="27">
        <v>8639</v>
      </c>
      <c r="N29" s="21">
        <v>2076799</v>
      </c>
      <c r="O29" s="25">
        <v>3757</v>
      </c>
      <c r="P29" s="26">
        <v>1092324</v>
      </c>
      <c r="Q29" s="27">
        <v>62174</v>
      </c>
      <c r="R29" s="21">
        <v>12249048</v>
      </c>
      <c r="S29" s="25">
        <v>24941</v>
      </c>
      <c r="T29" s="26">
        <v>1851811</v>
      </c>
      <c r="U29" s="27">
        <v>7217</v>
      </c>
      <c r="V29" s="21">
        <v>2333573</v>
      </c>
      <c r="W29" s="25">
        <v>23452</v>
      </c>
      <c r="X29" s="26">
        <v>1949872</v>
      </c>
      <c r="Y29" s="58">
        <v>136280</v>
      </c>
      <c r="Z29" s="59">
        <v>24864407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66.599999999999994</v>
      </c>
      <c r="F30" s="121"/>
      <c r="G30" s="120">
        <v>55.9</v>
      </c>
      <c r="H30" s="121"/>
      <c r="I30" s="120">
        <v>87.4</v>
      </c>
      <c r="J30" s="121"/>
      <c r="K30" s="120">
        <v>54.1</v>
      </c>
      <c r="L30" s="121"/>
      <c r="M30" s="120">
        <v>50.4</v>
      </c>
      <c r="N30" s="121"/>
      <c r="O30" s="120">
        <v>145.9</v>
      </c>
      <c r="P30" s="121"/>
      <c r="Q30" s="120">
        <v>43</v>
      </c>
      <c r="R30" s="121"/>
      <c r="S30" s="120">
        <v>139</v>
      </c>
      <c r="T30" s="121"/>
      <c r="U30" s="120">
        <v>59.7</v>
      </c>
      <c r="V30" s="121"/>
      <c r="W30" s="120">
        <v>63.7</v>
      </c>
      <c r="X30" s="121"/>
      <c r="Y30" s="120">
        <v>69.099999999999994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61">
        <f>E20-E27</f>
        <v>-50</v>
      </c>
      <c r="F31" s="62">
        <f t="shared" ref="F31:Z33" si="0">F20-F27</f>
        <v>-29054</v>
      </c>
      <c r="G31" s="63">
        <f t="shared" si="0"/>
        <v>-9</v>
      </c>
      <c r="H31" s="64">
        <f t="shared" si="0"/>
        <v>-51714</v>
      </c>
      <c r="I31" s="61">
        <f t="shared" si="0"/>
        <v>2324</v>
      </c>
      <c r="J31" s="62">
        <f t="shared" si="0"/>
        <v>9566250</v>
      </c>
      <c r="K31" s="63">
        <f t="shared" si="0"/>
        <v>742</v>
      </c>
      <c r="L31" s="64">
        <f t="shared" si="0"/>
        <v>1514176</v>
      </c>
      <c r="M31" s="61">
        <f t="shared" si="0"/>
        <v>1742</v>
      </c>
      <c r="N31" s="62">
        <f t="shared" si="0"/>
        <v>319847</v>
      </c>
      <c r="O31" s="63">
        <f t="shared" si="0"/>
        <v>-276</v>
      </c>
      <c r="P31" s="64">
        <f t="shared" si="0"/>
        <v>-92253</v>
      </c>
      <c r="Q31" s="61">
        <f t="shared" si="0"/>
        <v>3589</v>
      </c>
      <c r="R31" s="62">
        <f t="shared" si="0"/>
        <v>305937</v>
      </c>
      <c r="S31" s="63">
        <f t="shared" si="0"/>
        <v>10449</v>
      </c>
      <c r="T31" s="64">
        <f t="shared" si="0"/>
        <v>5001811</v>
      </c>
      <c r="U31" s="61">
        <f t="shared" si="0"/>
        <v>831</v>
      </c>
      <c r="V31" s="62">
        <f t="shared" si="0"/>
        <v>114021</v>
      </c>
      <c r="W31" s="63">
        <f t="shared" si="0"/>
        <v>-3302</v>
      </c>
      <c r="X31" s="64">
        <f t="shared" si="0"/>
        <v>125352</v>
      </c>
      <c r="Y31" s="61">
        <f t="shared" si="0"/>
        <v>16040</v>
      </c>
      <c r="Z31" s="62">
        <f t="shared" si="0"/>
        <v>16774373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65">
        <f t="shared" ref="E32:T33" si="1">E21-E28</f>
        <v>185</v>
      </c>
      <c r="F32" s="66">
        <f t="shared" si="1"/>
        <v>56918</v>
      </c>
      <c r="G32" s="67">
        <f t="shared" si="1"/>
        <v>-56</v>
      </c>
      <c r="H32" s="68">
        <f t="shared" si="1"/>
        <v>-47133</v>
      </c>
      <c r="I32" s="65">
        <f t="shared" si="1"/>
        <v>2362</v>
      </c>
      <c r="J32" s="66">
        <f t="shared" si="1"/>
        <v>10400822</v>
      </c>
      <c r="K32" s="67">
        <f t="shared" si="1"/>
        <v>896</v>
      </c>
      <c r="L32" s="68">
        <f t="shared" si="1"/>
        <v>1695837</v>
      </c>
      <c r="M32" s="65">
        <f t="shared" si="1"/>
        <v>1704</v>
      </c>
      <c r="N32" s="66">
        <f t="shared" si="1"/>
        <v>643684</v>
      </c>
      <c r="O32" s="67">
        <f t="shared" si="1"/>
        <v>-715</v>
      </c>
      <c r="P32" s="68">
        <f t="shared" si="1"/>
        <v>-239646</v>
      </c>
      <c r="Q32" s="65">
        <f t="shared" si="1"/>
        <v>2088</v>
      </c>
      <c r="R32" s="66">
        <f t="shared" si="1"/>
        <v>1114567</v>
      </c>
      <c r="S32" s="67">
        <f t="shared" si="1"/>
        <v>10004</v>
      </c>
      <c r="T32" s="68">
        <f t="shared" si="1"/>
        <v>5030271</v>
      </c>
      <c r="U32" s="65">
        <f t="shared" si="0"/>
        <v>201</v>
      </c>
      <c r="V32" s="66">
        <f t="shared" si="0"/>
        <v>1684388</v>
      </c>
      <c r="W32" s="67">
        <f t="shared" si="0"/>
        <v>-15947</v>
      </c>
      <c r="X32" s="68">
        <f t="shared" si="0"/>
        <v>18359</v>
      </c>
      <c r="Y32" s="65">
        <f t="shared" si="0"/>
        <v>722</v>
      </c>
      <c r="Z32" s="66">
        <f t="shared" si="0"/>
        <v>18783067</v>
      </c>
    </row>
    <row r="33" spans="1:38" ht="18.95" customHeight="1" x14ac:dyDescent="0.15">
      <c r="A33" s="22"/>
      <c r="B33" s="123"/>
      <c r="C33" s="7"/>
      <c r="D33" s="95" t="s">
        <v>24</v>
      </c>
      <c r="E33" s="65">
        <f t="shared" si="1"/>
        <v>1113</v>
      </c>
      <c r="F33" s="66">
        <f t="shared" si="0"/>
        <v>396585</v>
      </c>
      <c r="G33" s="67">
        <f t="shared" si="0"/>
        <v>-290</v>
      </c>
      <c r="H33" s="68">
        <f t="shared" si="0"/>
        <v>-135467</v>
      </c>
      <c r="I33" s="65">
        <f t="shared" si="0"/>
        <v>-251</v>
      </c>
      <c r="J33" s="66">
        <f t="shared" si="0"/>
        <v>-730551</v>
      </c>
      <c r="K33" s="67">
        <f t="shared" si="0"/>
        <v>601</v>
      </c>
      <c r="L33" s="68">
        <f t="shared" si="0"/>
        <v>1338275</v>
      </c>
      <c r="M33" s="65">
        <f t="shared" si="0"/>
        <v>2672.1000000000004</v>
      </c>
      <c r="N33" s="66">
        <f t="shared" si="0"/>
        <v>380955</v>
      </c>
      <c r="O33" s="67">
        <f t="shared" si="0"/>
        <v>1</v>
      </c>
      <c r="P33" s="68">
        <f t="shared" si="0"/>
        <v>-38396</v>
      </c>
      <c r="Q33" s="65">
        <f t="shared" si="0"/>
        <v>-4529</v>
      </c>
      <c r="R33" s="66">
        <f t="shared" si="0"/>
        <v>-2044675</v>
      </c>
      <c r="S33" s="67">
        <f t="shared" si="0"/>
        <v>2026</v>
      </c>
      <c r="T33" s="68">
        <f t="shared" si="0"/>
        <v>231545</v>
      </c>
      <c r="U33" s="65">
        <f t="shared" si="0"/>
        <v>-2138</v>
      </c>
      <c r="V33" s="66">
        <f t="shared" si="0"/>
        <v>-897673</v>
      </c>
      <c r="W33" s="67">
        <f t="shared" si="0"/>
        <v>-14239</v>
      </c>
      <c r="X33" s="68">
        <f t="shared" si="0"/>
        <v>112942</v>
      </c>
      <c r="Y33" s="65">
        <f t="shared" si="0"/>
        <v>-15063.899999999994</v>
      </c>
      <c r="Z33" s="66">
        <f t="shared" si="0"/>
        <v>-1386460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v>87.05268389662028</v>
      </c>
      <c r="F34" s="113"/>
      <c r="G34" s="118">
        <v>56.006240249609988</v>
      </c>
      <c r="H34" s="119"/>
      <c r="I34" s="114">
        <v>114.56217666219581</v>
      </c>
      <c r="J34" s="113"/>
      <c r="K34" s="118">
        <v>31.067961165048541</v>
      </c>
      <c r="L34" s="119"/>
      <c r="M34" s="114">
        <v>60.09323577016454</v>
      </c>
      <c r="N34" s="113"/>
      <c r="O34" s="118">
        <v>110.78748651564186</v>
      </c>
      <c r="P34" s="119"/>
      <c r="Q34" s="114">
        <v>44.466676927812834</v>
      </c>
      <c r="R34" s="113"/>
      <c r="S34" s="118">
        <v>133.80239238956392</v>
      </c>
      <c r="T34" s="119"/>
      <c r="U34" s="114">
        <v>67.037804246504408</v>
      </c>
      <c r="V34" s="113"/>
      <c r="W34" s="118">
        <v>48.559225820403306</v>
      </c>
      <c r="X34" s="119"/>
      <c r="Y34" s="114">
        <v>70.541282564502538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2">E20/E27*100</f>
        <v>96.229260935143287</v>
      </c>
      <c r="F35" s="72">
        <f t="shared" si="2"/>
        <v>78.342961499757749</v>
      </c>
      <c r="G35" s="73">
        <f t="shared" si="2"/>
        <v>98.903775883069429</v>
      </c>
      <c r="H35" s="74">
        <f t="shared" si="2"/>
        <v>82.511979601705718</v>
      </c>
      <c r="I35" s="71">
        <f t="shared" si="2"/>
        <v>212.10805595754945</v>
      </c>
      <c r="J35" s="72">
        <f t="shared" si="2"/>
        <v>1111.5758217913497</v>
      </c>
      <c r="K35" s="73">
        <f t="shared" si="2"/>
        <v>492.59259259259255</v>
      </c>
      <c r="L35" s="74">
        <f t="shared" si="2"/>
        <v>2224.8908909751754</v>
      </c>
      <c r="M35" s="71">
        <f t="shared" si="2"/>
        <v>143.65914786967417</v>
      </c>
      <c r="N35" s="72">
        <f t="shared" si="2"/>
        <v>126.7449386077283</v>
      </c>
      <c r="O35" s="73">
        <f t="shared" si="2"/>
        <v>95.036863873404059</v>
      </c>
      <c r="P35" s="74">
        <f t="shared" si="2"/>
        <v>95.116602218499139</v>
      </c>
      <c r="Q35" s="71">
        <f t="shared" si="2"/>
        <v>113.50924078744306</v>
      </c>
      <c r="R35" s="72">
        <f t="shared" si="2"/>
        <v>105.47581179517964</v>
      </c>
      <c r="S35" s="73">
        <f t="shared" si="2"/>
        <v>130.19244105409155</v>
      </c>
      <c r="T35" s="74">
        <f t="shared" si="2"/>
        <v>202.07642143522583</v>
      </c>
      <c r="U35" s="71">
        <f t="shared" si="2"/>
        <v>121.09672505712111</v>
      </c>
      <c r="V35" s="72">
        <f t="shared" si="2"/>
        <v>109.68561526307742</v>
      </c>
      <c r="W35" s="73">
        <f t="shared" si="2"/>
        <v>73.950773114547175</v>
      </c>
      <c r="X35" s="74">
        <f t="shared" si="2"/>
        <v>107.37527395749062</v>
      </c>
      <c r="Y35" s="71">
        <f t="shared" si="2"/>
        <v>117.48228882833787</v>
      </c>
      <c r="Z35" s="72">
        <f t="shared" si="2"/>
        <v>193.73354293179085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2"/>
        <v>114.95553759094584</v>
      </c>
      <c r="F36" s="76">
        <f t="shared" si="2"/>
        <v>158.11101922468274</v>
      </c>
      <c r="G36" s="77">
        <f t="shared" si="2"/>
        <v>92.58278145695364</v>
      </c>
      <c r="H36" s="78">
        <f t="shared" si="2"/>
        <v>83.934980520742087</v>
      </c>
      <c r="I36" s="75">
        <f t="shared" si="2"/>
        <v>209.75836431226767</v>
      </c>
      <c r="J36" s="76">
        <f t="shared" si="2"/>
        <v>1039.609731419331</v>
      </c>
      <c r="K36" s="77">
        <f t="shared" si="2"/>
        <v>1005.050505050505</v>
      </c>
      <c r="L36" s="78">
        <f t="shared" si="2"/>
        <v>3689.4528521536672</v>
      </c>
      <c r="M36" s="75">
        <f t="shared" si="2"/>
        <v>131.11760409057706</v>
      </c>
      <c r="N36" s="76">
        <f t="shared" si="2"/>
        <v>149.29822760922545</v>
      </c>
      <c r="O36" s="77">
        <f t="shared" si="2"/>
        <v>87.914131169709265</v>
      </c>
      <c r="P36" s="78">
        <f t="shared" si="2"/>
        <v>88.195987800264803</v>
      </c>
      <c r="Q36" s="75">
        <f t="shared" si="2"/>
        <v>107.6982634664307</v>
      </c>
      <c r="R36" s="76">
        <f t="shared" si="2"/>
        <v>122.0906377200582</v>
      </c>
      <c r="S36" s="77">
        <f t="shared" si="2"/>
        <v>129.18404854283963</v>
      </c>
      <c r="T36" s="78">
        <f t="shared" si="2"/>
        <v>203.79397078243647</v>
      </c>
      <c r="U36" s="75">
        <f t="shared" si="2"/>
        <v>103.4920083391244</v>
      </c>
      <c r="V36" s="76">
        <f t="shared" si="2"/>
        <v>1060.3124287343214</v>
      </c>
      <c r="W36" s="77">
        <f t="shared" si="2"/>
        <v>36.392644888516614</v>
      </c>
      <c r="X36" s="78">
        <f t="shared" si="2"/>
        <v>101.03505626592697</v>
      </c>
      <c r="Y36" s="75">
        <f t="shared" si="2"/>
        <v>100.66936141808202</v>
      </c>
      <c r="Z36" s="76">
        <f t="shared" si="2"/>
        <v>202.65451955910581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2"/>
        <v>156.55487804878047</v>
      </c>
      <c r="F37" s="80">
        <f t="shared" si="2"/>
        <v>239.61310990635783</v>
      </c>
      <c r="G37" s="81">
        <f t="shared" si="2"/>
        <v>79.476291578202407</v>
      </c>
      <c r="H37" s="82">
        <f t="shared" si="2"/>
        <v>73.958018943187739</v>
      </c>
      <c r="I37" s="79">
        <f t="shared" si="2"/>
        <v>89.444911690496227</v>
      </c>
      <c r="J37" s="80">
        <f t="shared" si="2"/>
        <v>68.937731834625055</v>
      </c>
      <c r="K37" s="81">
        <f t="shared" si="2"/>
        <v>293.24758842443731</v>
      </c>
      <c r="L37" s="82">
        <f t="shared" si="2"/>
        <v>964.28981987974771</v>
      </c>
      <c r="M37" s="79">
        <f t="shared" si="2"/>
        <v>130.93066327121196</v>
      </c>
      <c r="N37" s="80">
        <f t="shared" si="2"/>
        <v>118.3433736245058</v>
      </c>
      <c r="O37" s="81">
        <f t="shared" si="2"/>
        <v>100.02661698163429</v>
      </c>
      <c r="P37" s="82">
        <f t="shared" si="2"/>
        <v>96.484925718010402</v>
      </c>
      <c r="Q37" s="79">
        <f t="shared" si="2"/>
        <v>92.715604593560002</v>
      </c>
      <c r="R37" s="80">
        <f t="shared" si="2"/>
        <v>83.307478262800501</v>
      </c>
      <c r="S37" s="81">
        <f t="shared" si="2"/>
        <v>108.12317068281143</v>
      </c>
      <c r="T37" s="82">
        <f t="shared" si="2"/>
        <v>112.50370583175065</v>
      </c>
      <c r="U37" s="79">
        <f t="shared" si="2"/>
        <v>70.375502286268528</v>
      </c>
      <c r="V37" s="80">
        <f t="shared" si="2"/>
        <v>61.532251187342325</v>
      </c>
      <c r="W37" s="81">
        <f t="shared" si="2"/>
        <v>39.284495991813067</v>
      </c>
      <c r="X37" s="82">
        <f t="shared" si="2"/>
        <v>105.79227764694299</v>
      </c>
      <c r="Y37" s="79">
        <f t="shared" si="2"/>
        <v>88.946360434399779</v>
      </c>
      <c r="Z37" s="80">
        <f t="shared" si="2"/>
        <v>94.423916886495633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>
        <f>+'(令和3年2月) '!E20</f>
        <v>1151</v>
      </c>
      <c r="F39" s="14">
        <f>+'(令和3年2月) '!F20</f>
        <v>100158</v>
      </c>
      <c r="G39" s="13">
        <f>+'(令和3年2月) '!G20</f>
        <v>682</v>
      </c>
      <c r="H39" s="14">
        <f>+'(令和3年2月) '!H20</f>
        <v>197240</v>
      </c>
      <c r="I39" s="13">
        <f>+'(令和3年2月) '!I20</f>
        <v>2297</v>
      </c>
      <c r="J39" s="14">
        <f>+'(令和3年2月) '!J20</f>
        <v>1250218</v>
      </c>
      <c r="K39" s="13">
        <f>+'(令和3年2月) '!K20</f>
        <v>663</v>
      </c>
      <c r="L39" s="14">
        <f>+'(令和3年2月) '!L20</f>
        <v>1070049</v>
      </c>
      <c r="M39" s="13">
        <f>+'(令和3年2月) '!M20</f>
        <v>7168</v>
      </c>
      <c r="N39" s="14">
        <f>+'(令和3年2月) '!N20</f>
        <v>1929756</v>
      </c>
      <c r="O39" s="13">
        <f>+'(令和3年2月) '!O20</f>
        <v>4230</v>
      </c>
      <c r="P39" s="14">
        <f>+'(令和3年2月) '!P20</f>
        <v>1442781</v>
      </c>
      <c r="Q39" s="13">
        <f>+'(令和3年2月) '!Q20</f>
        <v>23490</v>
      </c>
      <c r="R39" s="14">
        <f>+'(令和3年2月) '!R20</f>
        <v>4166540</v>
      </c>
      <c r="S39" s="25">
        <f>+'(令和3年2月) '!S20</f>
        <v>37319</v>
      </c>
      <c r="T39" s="26">
        <f>+'(令和3年2月) '!T20</f>
        <v>8448024</v>
      </c>
      <c r="U39" s="13">
        <f>+'(令和3年2月) '!U20</f>
        <v>4309</v>
      </c>
      <c r="V39" s="14">
        <f>+'(令和3年2月) '!V20</f>
        <v>915270</v>
      </c>
      <c r="W39" s="13">
        <f>+'(令和3年2月) '!W20</f>
        <v>7489</v>
      </c>
      <c r="X39" s="14">
        <f>+'(令和3年2月) '!X20</f>
        <v>1344877</v>
      </c>
      <c r="Y39" s="55">
        <f>+'(令和3年2月) '!Y20</f>
        <v>88798</v>
      </c>
      <c r="Z39" s="56">
        <f>+'(令和3年2月) '!Z20</f>
        <v>20864913</v>
      </c>
    </row>
    <row r="40" spans="1:38" ht="18.95" customHeight="1" x14ac:dyDescent="0.15">
      <c r="A40" s="22"/>
      <c r="B40" s="116"/>
      <c r="C40" s="22"/>
      <c r="D40" s="96" t="s">
        <v>22</v>
      </c>
      <c r="E40" s="27">
        <f>+'(令和3年2月) '!E21</f>
        <v>1221</v>
      </c>
      <c r="F40" s="21">
        <f>+'(令和3年2月) '!F21</f>
        <v>98178</v>
      </c>
      <c r="G40" s="27">
        <f>+'(令和3年2月) '!G21</f>
        <v>594</v>
      </c>
      <c r="H40" s="21">
        <f>+'(令和3年2月) '!H21</f>
        <v>216372</v>
      </c>
      <c r="I40" s="27">
        <f>+'(令和3年2月) '!I21</f>
        <v>2225</v>
      </c>
      <c r="J40" s="21">
        <f>+'(令和3年2月) '!J21</f>
        <v>1132681</v>
      </c>
      <c r="K40" s="27">
        <f>+'(令和3年2月) '!K21</f>
        <v>673</v>
      </c>
      <c r="L40" s="21">
        <f>+'(令和3年2月) '!L21</f>
        <v>1027804</v>
      </c>
      <c r="M40" s="27">
        <f>+'(令和3年2月) '!M21</f>
        <v>6726</v>
      </c>
      <c r="N40" s="21">
        <f>+'(令和3年2月) '!N21</f>
        <v>1428468</v>
      </c>
      <c r="O40" s="27">
        <f>+'(令和3年2月) '!O21</f>
        <v>4297</v>
      </c>
      <c r="P40" s="21">
        <f>+'(令和3年2月) '!P21</f>
        <v>1448906</v>
      </c>
      <c r="Q40" s="27">
        <f>+'(令和3年2月) '!Q21</f>
        <v>24504</v>
      </c>
      <c r="R40" s="21">
        <f>+'(令和3年2月) '!R21</f>
        <v>4497623</v>
      </c>
      <c r="S40" s="25">
        <f>+'(令和3年2月) '!S21</f>
        <v>36147</v>
      </c>
      <c r="T40" s="26">
        <f>+'(令和3年2月) '!T21</f>
        <v>8417776</v>
      </c>
      <c r="U40" s="27">
        <f>+'(令和3年2月) '!U21</f>
        <v>4649</v>
      </c>
      <c r="V40" s="21">
        <f>+'(令和3年2月) '!V21</f>
        <v>1124696</v>
      </c>
      <c r="W40" s="27">
        <f>+'(令和3年2月) '!W21</f>
        <v>8354</v>
      </c>
      <c r="X40" s="21">
        <f>+'(令和3年2月) '!X21</f>
        <v>1310188</v>
      </c>
      <c r="Y40" s="58">
        <f>+'(令和3年2月) '!Y21</f>
        <v>89390</v>
      </c>
      <c r="Z40" s="59">
        <f>+'(令和3年2月) '!Z21</f>
        <v>20702692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>
        <f>+'(令和3年2月) '!E22</f>
        <v>3227</v>
      </c>
      <c r="F41" s="21">
        <f>+'(令和3年2月) '!F22</f>
        <v>730409</v>
      </c>
      <c r="G41" s="27">
        <f>+'(令和3年2月) '!G22</f>
        <v>1010</v>
      </c>
      <c r="H41" s="21">
        <f>+'(令和3年2月) '!H22</f>
        <v>386979</v>
      </c>
      <c r="I41" s="27">
        <f>+'(令和3年2月) '!I22</f>
        <v>2244</v>
      </c>
      <c r="J41" s="21">
        <f>+'(令和3年2月) '!J22</f>
        <v>2617165</v>
      </c>
      <c r="K41" s="27">
        <f>+'(令和3年2月) '!K22</f>
        <v>976</v>
      </c>
      <c r="L41" s="21">
        <f>+'(令和3年2月) '!L22</f>
        <v>1650763</v>
      </c>
      <c r="M41" s="27">
        <f>+'(令和3年2月) '!M22</f>
        <v>12759.1</v>
      </c>
      <c r="N41" s="21">
        <f>+'(令和3年2月) '!N22</f>
        <v>2891369</v>
      </c>
      <c r="O41" s="27">
        <f>+'(令和3年2月) '!O22</f>
        <v>3674</v>
      </c>
      <c r="P41" s="21">
        <f>+'(令和3年2月) '!P22</f>
        <v>1047628</v>
      </c>
      <c r="Q41" s="27">
        <f>+'(令和3年2月) '!Q22</f>
        <v>56700</v>
      </c>
      <c r="R41" s="21">
        <f>+'(令和3年2月) '!R22</f>
        <v>10471367</v>
      </c>
      <c r="S41" s="25">
        <f>+'(令和3年2月) '!S22</f>
        <v>26193</v>
      </c>
      <c r="T41" s="26">
        <f>+'(令和3年2月) '!T22</f>
        <v>2058151</v>
      </c>
      <c r="U41" s="27">
        <f>+'(令和3年2月) '!U22</f>
        <v>6266</v>
      </c>
      <c r="V41" s="21">
        <f>+'(令和3年2月) '!V22</f>
        <v>2004448</v>
      </c>
      <c r="W41" s="27">
        <f>+'(令和3年2月) '!W22</f>
        <v>8963</v>
      </c>
      <c r="X41" s="21">
        <f>+'(令和3年2月) '!X22</f>
        <v>2029916</v>
      </c>
      <c r="Y41" s="58">
        <f>+'(令和3年2月) '!Y22</f>
        <v>122012.1</v>
      </c>
      <c r="Z41" s="59">
        <f>+'(令和3年2月) '!Z22</f>
        <v>25888195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 t="e">
        <f>+'(令和3年2月) '!E23</f>
        <v>#REF!</v>
      </c>
      <c r="F42" s="113">
        <f>+'(令和3年2月) '!F23</f>
        <v>0</v>
      </c>
      <c r="G42" s="112" t="e">
        <f>+'(令和3年2月) '!G23</f>
        <v>#REF!</v>
      </c>
      <c r="H42" s="113">
        <f>+'(令和3年2月) '!H23</f>
        <v>0</v>
      </c>
      <c r="I42" s="112" t="e">
        <f>+'(令和3年2月) '!I23</f>
        <v>#REF!</v>
      </c>
      <c r="J42" s="113">
        <f>+'(令和3年2月) '!J23</f>
        <v>0</v>
      </c>
      <c r="K42" s="112" t="e">
        <f>+'(令和3年2月) '!K23</f>
        <v>#REF!</v>
      </c>
      <c r="L42" s="113">
        <f>+'(令和3年2月) '!L23</f>
        <v>0</v>
      </c>
      <c r="M42" s="112" t="e">
        <f>+'(令和3年2月) '!M23</f>
        <v>#REF!</v>
      </c>
      <c r="N42" s="113">
        <f>+'(令和3年2月) '!N23</f>
        <v>0</v>
      </c>
      <c r="O42" s="112" t="e">
        <f>+'(令和3年2月) '!O23</f>
        <v>#REF!</v>
      </c>
      <c r="P42" s="113">
        <f>+'(令和3年2月) '!P23</f>
        <v>0</v>
      </c>
      <c r="Q42" s="112" t="e">
        <f>+'(令和3年2月) '!Q23</f>
        <v>#REF!</v>
      </c>
      <c r="R42" s="113">
        <f>+'(令和3年2月) '!R23</f>
        <v>0</v>
      </c>
      <c r="S42" s="112" t="e">
        <f>+'(令和3年2月) '!S23</f>
        <v>#REF!</v>
      </c>
      <c r="T42" s="113">
        <f>+'(令和3年2月) '!T23</f>
        <v>0</v>
      </c>
      <c r="U42" s="112" t="e">
        <f>+'(令和3年2月) '!U23</f>
        <v>#REF!</v>
      </c>
      <c r="V42" s="113">
        <f>+'(令和3年2月) '!V23</f>
        <v>0</v>
      </c>
      <c r="W42" s="112" t="e">
        <f>+'(令和3年2月) '!W23</f>
        <v>#REF!</v>
      </c>
      <c r="X42" s="113">
        <f>+'(令和3年2月) '!X23</f>
        <v>0</v>
      </c>
      <c r="Y42" s="112" t="e">
        <f>+'(令和3年2月) '!Y23</f>
        <v>#REF!</v>
      </c>
      <c r="Z42" s="113">
        <f>+'(令和3年2月) '!Z23</f>
        <v>0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61">
        <f t="shared" ref="E43:Z46" si="3">E20-E39</f>
        <v>125</v>
      </c>
      <c r="F43" s="64">
        <f t="shared" si="3"/>
        <v>4943</v>
      </c>
      <c r="G43" s="61">
        <f t="shared" si="3"/>
        <v>130</v>
      </c>
      <c r="H43" s="62">
        <f t="shared" si="3"/>
        <v>46757</v>
      </c>
      <c r="I43" s="63">
        <f t="shared" si="3"/>
        <v>2100</v>
      </c>
      <c r="J43" s="64">
        <f t="shared" si="3"/>
        <v>9261710</v>
      </c>
      <c r="K43" s="61">
        <f t="shared" si="3"/>
        <v>268</v>
      </c>
      <c r="L43" s="62">
        <f t="shared" si="3"/>
        <v>515386</v>
      </c>
      <c r="M43" s="63">
        <f t="shared" si="3"/>
        <v>-1436</v>
      </c>
      <c r="N43" s="64">
        <f t="shared" si="3"/>
        <v>-413993</v>
      </c>
      <c r="O43" s="61">
        <f t="shared" si="3"/>
        <v>1055</v>
      </c>
      <c r="P43" s="62">
        <f t="shared" si="3"/>
        <v>354081</v>
      </c>
      <c r="Q43" s="63">
        <f t="shared" si="3"/>
        <v>6666</v>
      </c>
      <c r="R43" s="64">
        <f t="shared" si="3"/>
        <v>1726459</v>
      </c>
      <c r="S43" s="61">
        <f t="shared" si="3"/>
        <v>7738</v>
      </c>
      <c r="T43" s="62">
        <f t="shared" si="3"/>
        <v>1453852</v>
      </c>
      <c r="U43" s="63">
        <f t="shared" si="3"/>
        <v>461</v>
      </c>
      <c r="V43" s="64">
        <f t="shared" si="3"/>
        <v>375971</v>
      </c>
      <c r="W43" s="61">
        <f t="shared" si="3"/>
        <v>1885</v>
      </c>
      <c r="X43" s="62">
        <f t="shared" si="3"/>
        <v>480100</v>
      </c>
      <c r="Y43" s="61">
        <f t="shared" si="3"/>
        <v>18992</v>
      </c>
      <c r="Z43" s="62">
        <f t="shared" si="3"/>
        <v>13805266</v>
      </c>
    </row>
    <row r="44" spans="1:38" ht="18.95" customHeight="1" x14ac:dyDescent="0.15">
      <c r="A44" s="22"/>
      <c r="B44" s="116"/>
      <c r="C44" s="22"/>
      <c r="D44" s="96" t="s">
        <v>22</v>
      </c>
      <c r="E44" s="65">
        <f t="shared" si="3"/>
        <v>201</v>
      </c>
      <c r="F44" s="68">
        <f t="shared" si="3"/>
        <v>56687</v>
      </c>
      <c r="G44" s="65">
        <f t="shared" si="3"/>
        <v>105</v>
      </c>
      <c r="H44" s="66">
        <f t="shared" si="3"/>
        <v>29884</v>
      </c>
      <c r="I44" s="67">
        <f t="shared" si="3"/>
        <v>2289</v>
      </c>
      <c r="J44" s="68">
        <f t="shared" si="3"/>
        <v>10375071</v>
      </c>
      <c r="K44" s="65">
        <f t="shared" si="3"/>
        <v>322</v>
      </c>
      <c r="L44" s="66">
        <f t="shared" si="3"/>
        <v>715278</v>
      </c>
      <c r="M44" s="67">
        <f t="shared" si="3"/>
        <v>454</v>
      </c>
      <c r="N44" s="68">
        <f t="shared" si="3"/>
        <v>520910</v>
      </c>
      <c r="O44" s="65">
        <f t="shared" si="3"/>
        <v>904</v>
      </c>
      <c r="P44" s="66">
        <f t="shared" si="3"/>
        <v>341656</v>
      </c>
      <c r="Q44" s="67">
        <f t="shared" si="3"/>
        <v>4707</v>
      </c>
      <c r="R44" s="68">
        <f t="shared" si="3"/>
        <v>1662371</v>
      </c>
      <c r="S44" s="65">
        <f t="shared" si="3"/>
        <v>8136</v>
      </c>
      <c r="T44" s="66">
        <f t="shared" si="3"/>
        <v>1458895</v>
      </c>
      <c r="U44" s="67">
        <f t="shared" si="3"/>
        <v>1308</v>
      </c>
      <c r="V44" s="68">
        <f t="shared" si="3"/>
        <v>735092</v>
      </c>
      <c r="W44" s="65">
        <f t="shared" si="3"/>
        <v>770</v>
      </c>
      <c r="X44" s="66">
        <f t="shared" si="3"/>
        <v>481891</v>
      </c>
      <c r="Y44" s="65">
        <f t="shared" si="3"/>
        <v>19196</v>
      </c>
      <c r="Z44" s="66">
        <f t="shared" si="3"/>
        <v>16377735</v>
      </c>
    </row>
    <row r="45" spans="1:38" ht="18.95" customHeight="1" x14ac:dyDescent="0.15">
      <c r="A45" s="22"/>
      <c r="B45" s="116"/>
      <c r="C45" s="22"/>
      <c r="D45" s="96" t="s">
        <v>24</v>
      </c>
      <c r="E45" s="65">
        <f t="shared" si="3"/>
        <v>-146</v>
      </c>
      <c r="F45" s="68">
        <f t="shared" si="3"/>
        <v>-49764</v>
      </c>
      <c r="G45" s="65">
        <f t="shared" si="3"/>
        <v>113</v>
      </c>
      <c r="H45" s="66">
        <f t="shared" si="3"/>
        <v>-2259</v>
      </c>
      <c r="I45" s="67">
        <f t="shared" si="3"/>
        <v>-117</v>
      </c>
      <c r="J45" s="68">
        <f t="shared" si="3"/>
        <v>-995824</v>
      </c>
      <c r="K45" s="65">
        <f t="shared" si="3"/>
        <v>-64</v>
      </c>
      <c r="L45" s="66">
        <f t="shared" si="3"/>
        <v>-157647</v>
      </c>
      <c r="M45" s="67">
        <f t="shared" si="3"/>
        <v>-1448</v>
      </c>
      <c r="N45" s="68">
        <f t="shared" si="3"/>
        <v>-433615</v>
      </c>
      <c r="O45" s="65">
        <f t="shared" si="3"/>
        <v>84</v>
      </c>
      <c r="P45" s="66">
        <f t="shared" si="3"/>
        <v>6300</v>
      </c>
      <c r="Q45" s="67">
        <f t="shared" si="3"/>
        <v>945</v>
      </c>
      <c r="R45" s="68">
        <f t="shared" si="3"/>
        <v>-266994</v>
      </c>
      <c r="S45" s="65">
        <f t="shared" si="3"/>
        <v>774</v>
      </c>
      <c r="T45" s="66">
        <f t="shared" si="3"/>
        <v>25205</v>
      </c>
      <c r="U45" s="67">
        <f t="shared" si="3"/>
        <v>-1187</v>
      </c>
      <c r="V45" s="68">
        <f t="shared" si="3"/>
        <v>-568548</v>
      </c>
      <c r="W45" s="65">
        <f t="shared" si="3"/>
        <v>250</v>
      </c>
      <c r="X45" s="66">
        <f t="shared" si="3"/>
        <v>32898</v>
      </c>
      <c r="Y45" s="65">
        <f t="shared" si="3"/>
        <v>-796</v>
      </c>
      <c r="Z45" s="66">
        <f t="shared" si="3"/>
        <v>-2410248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 t="e">
        <f>E23-E42</f>
        <v>#REF!</v>
      </c>
      <c r="F46" s="113"/>
      <c r="G46" s="112" t="e">
        <f>G23-G42</f>
        <v>#REF!</v>
      </c>
      <c r="H46" s="113"/>
      <c r="I46" s="112" t="e">
        <f>I23-I42</f>
        <v>#REF!</v>
      </c>
      <c r="J46" s="113"/>
      <c r="K46" s="112" t="e">
        <f>K23-K42</f>
        <v>#REF!</v>
      </c>
      <c r="L46" s="113"/>
      <c r="M46" s="112" t="e">
        <f>M23-M42</f>
        <v>#REF!</v>
      </c>
      <c r="N46" s="113"/>
      <c r="O46" s="112" t="e">
        <f t="shared" si="3"/>
        <v>#REF!</v>
      </c>
      <c r="P46" s="113"/>
      <c r="Q46" s="112" t="e">
        <f t="shared" si="3"/>
        <v>#REF!</v>
      </c>
      <c r="R46" s="113"/>
      <c r="S46" s="112" t="e">
        <f t="shared" si="3"/>
        <v>#REF!</v>
      </c>
      <c r="T46" s="113"/>
      <c r="U46" s="112" t="e">
        <f t="shared" si="3"/>
        <v>#REF!</v>
      </c>
      <c r="V46" s="113"/>
      <c r="W46" s="112" t="e">
        <f t="shared" si="3"/>
        <v>#REF!</v>
      </c>
      <c r="X46" s="113"/>
      <c r="Y46" s="112" t="e">
        <f t="shared" si="3"/>
        <v>#REF!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>
        <f t="shared" ref="E47:Z49" si="4">E20/E39*100</f>
        <v>110.8601216333623</v>
      </c>
      <c r="F47" s="84">
        <f t="shared" si="4"/>
        <v>104.93520238023922</v>
      </c>
      <c r="G47" s="83">
        <f t="shared" si="4"/>
        <v>119.06158357771261</v>
      </c>
      <c r="H47" s="85">
        <f t="shared" si="4"/>
        <v>123.70563780166295</v>
      </c>
      <c r="I47" s="86">
        <f t="shared" si="4"/>
        <v>191.42359599477578</v>
      </c>
      <c r="J47" s="84">
        <f t="shared" si="4"/>
        <v>840.80760315400994</v>
      </c>
      <c r="K47" s="83">
        <f t="shared" si="4"/>
        <v>140.42232277526395</v>
      </c>
      <c r="L47" s="85">
        <f t="shared" si="4"/>
        <v>148.16471021420514</v>
      </c>
      <c r="M47" s="86">
        <f t="shared" si="4"/>
        <v>79.966517857142861</v>
      </c>
      <c r="N47" s="84">
        <f t="shared" si="4"/>
        <v>78.546873283461736</v>
      </c>
      <c r="O47" s="83">
        <f t="shared" si="4"/>
        <v>124.94089834515367</v>
      </c>
      <c r="P47" s="85">
        <f t="shared" si="4"/>
        <v>124.5415624408694</v>
      </c>
      <c r="Q47" s="86">
        <f t="shared" si="4"/>
        <v>128.3780332056194</v>
      </c>
      <c r="R47" s="84">
        <f t="shared" si="4"/>
        <v>141.43627566278013</v>
      </c>
      <c r="S47" s="83">
        <f t="shared" si="4"/>
        <v>120.73474637584071</v>
      </c>
      <c r="T47" s="85">
        <f t="shared" si="4"/>
        <v>117.20937345821933</v>
      </c>
      <c r="U47" s="86">
        <f t="shared" si="4"/>
        <v>110.69853794383849</v>
      </c>
      <c r="V47" s="84">
        <f t="shared" si="4"/>
        <v>141.07760551531243</v>
      </c>
      <c r="W47" s="83">
        <f t="shared" si="4"/>
        <v>125.17024969955935</v>
      </c>
      <c r="X47" s="85">
        <f t="shared" si="4"/>
        <v>135.69843190120733</v>
      </c>
      <c r="Y47" s="83">
        <f t="shared" si="4"/>
        <v>121.38786909615082</v>
      </c>
      <c r="Z47" s="85">
        <f t="shared" si="4"/>
        <v>166.16498233182185</v>
      </c>
    </row>
    <row r="48" spans="1:38" ht="18.95" customHeight="1" x14ac:dyDescent="0.15">
      <c r="A48" s="22"/>
      <c r="B48" s="116"/>
      <c r="C48" s="22"/>
      <c r="D48" s="57" t="s">
        <v>22</v>
      </c>
      <c r="E48" s="75">
        <f t="shared" si="4"/>
        <v>116.46191646191646</v>
      </c>
      <c r="F48" s="78">
        <f t="shared" si="4"/>
        <v>157.73900466499623</v>
      </c>
      <c r="G48" s="75">
        <f t="shared" si="4"/>
        <v>117.67676767676767</v>
      </c>
      <c r="H48" s="76">
        <f t="shared" si="4"/>
        <v>113.81139888710183</v>
      </c>
      <c r="I48" s="77">
        <f t="shared" si="4"/>
        <v>202.876404494382</v>
      </c>
      <c r="J48" s="78">
        <f t="shared" si="4"/>
        <v>1015.9746654177125</v>
      </c>
      <c r="K48" s="75">
        <f t="shared" si="4"/>
        <v>147.84546805349183</v>
      </c>
      <c r="L48" s="76">
        <f t="shared" si="4"/>
        <v>169.59284065833563</v>
      </c>
      <c r="M48" s="77">
        <f t="shared" si="4"/>
        <v>106.74992566161166</v>
      </c>
      <c r="N48" s="78">
        <f t="shared" si="4"/>
        <v>136.46634016302781</v>
      </c>
      <c r="O48" s="75">
        <f t="shared" si="4"/>
        <v>121.03793344193623</v>
      </c>
      <c r="P48" s="76">
        <f t="shared" si="4"/>
        <v>123.58027366854716</v>
      </c>
      <c r="Q48" s="77">
        <f t="shared" si="4"/>
        <v>119.20910871694417</v>
      </c>
      <c r="R48" s="78">
        <f t="shared" si="4"/>
        <v>136.961101452923</v>
      </c>
      <c r="S48" s="75">
        <f t="shared" si="4"/>
        <v>122.50809195783883</v>
      </c>
      <c r="T48" s="76">
        <f t="shared" si="4"/>
        <v>117.33112166443964</v>
      </c>
      <c r="U48" s="77">
        <f t="shared" si="4"/>
        <v>128.13508281350826</v>
      </c>
      <c r="V48" s="78">
        <f t="shared" si="4"/>
        <v>165.35917261197693</v>
      </c>
      <c r="W48" s="75">
        <f t="shared" si="4"/>
        <v>109.21714148910702</v>
      </c>
      <c r="X48" s="76">
        <f t="shared" si="4"/>
        <v>136.78029412572852</v>
      </c>
      <c r="Y48" s="75">
        <f t="shared" si="4"/>
        <v>121.47443785658352</v>
      </c>
      <c r="Z48" s="76">
        <f t="shared" si="4"/>
        <v>179.10920473530689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>
        <f t="shared" si="4"/>
        <v>95.475674000619776</v>
      </c>
      <c r="F49" s="82">
        <f t="shared" si="4"/>
        <v>93.186830939925443</v>
      </c>
      <c r="G49" s="79">
        <f t="shared" si="4"/>
        <v>111.1881188118812</v>
      </c>
      <c r="H49" s="80">
        <f t="shared" si="4"/>
        <v>99.416247393269401</v>
      </c>
      <c r="I49" s="81">
        <f t="shared" si="4"/>
        <v>94.786096256684488</v>
      </c>
      <c r="J49" s="82">
        <f t="shared" si="4"/>
        <v>61.950278259108615</v>
      </c>
      <c r="K49" s="79">
        <f t="shared" si="4"/>
        <v>93.442622950819683</v>
      </c>
      <c r="L49" s="80">
        <f t="shared" si="4"/>
        <v>90.450052490878463</v>
      </c>
      <c r="M49" s="81">
        <f t="shared" si="4"/>
        <v>88.651237156225747</v>
      </c>
      <c r="N49" s="82">
        <f t="shared" si="4"/>
        <v>85.003124817344315</v>
      </c>
      <c r="O49" s="79">
        <f t="shared" si="4"/>
        <v>102.28633641807295</v>
      </c>
      <c r="P49" s="80">
        <f t="shared" si="4"/>
        <v>100.60135849748193</v>
      </c>
      <c r="Q49" s="81">
        <f t="shared" si="4"/>
        <v>101.66666666666666</v>
      </c>
      <c r="R49" s="82">
        <f t="shared" si="4"/>
        <v>97.450246944835385</v>
      </c>
      <c r="S49" s="79">
        <f t="shared" si="4"/>
        <v>102.95498797388616</v>
      </c>
      <c r="T49" s="80">
        <f t="shared" si="4"/>
        <v>101.22464289549211</v>
      </c>
      <c r="U49" s="81">
        <f t="shared" si="4"/>
        <v>81.056495371848072</v>
      </c>
      <c r="V49" s="82">
        <f t="shared" si="4"/>
        <v>71.635682242692255</v>
      </c>
      <c r="W49" s="79">
        <f t="shared" si="4"/>
        <v>102.78924467254267</v>
      </c>
      <c r="X49" s="80">
        <f t="shared" si="4"/>
        <v>101.62065819472332</v>
      </c>
      <c r="Y49" s="79">
        <f t="shared" si="4"/>
        <v>99.347605688288283</v>
      </c>
      <c r="Z49" s="80">
        <f t="shared" si="4"/>
        <v>90.689779646669066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C440-7993-43D7-A029-BFC84197B1D2}">
  <dimension ref="A1:AL52"/>
  <sheetViews>
    <sheetView zoomScaleNormal="100" zoomScaleSheetLayoutView="100" workbookViewId="0">
      <pane xSplit="4" ySplit="4" topLeftCell="E5" activePane="bottomRight" state="frozen"/>
      <selection activeCell="X32" sqref="X32"/>
      <selection pane="topRight" activeCell="X32" sqref="X32"/>
      <selection pane="bottomLeft" activeCell="X32" sqref="X32"/>
      <selection pane="bottomRight" activeCell="X32" sqref="X3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45" t="s">
        <v>63</v>
      </c>
      <c r="B1" s="146"/>
      <c r="C1" s="146"/>
      <c r="D1" s="146"/>
      <c r="E1" s="147" t="s">
        <v>0</v>
      </c>
      <c r="F1" s="148"/>
      <c r="G1" s="148"/>
      <c r="H1" s="148"/>
      <c r="J1" s="149" t="s">
        <v>1</v>
      </c>
      <c r="K1" s="146"/>
      <c r="L1" s="1" t="s">
        <v>2</v>
      </c>
      <c r="M1" s="1" t="s">
        <v>3</v>
      </c>
      <c r="N1" s="1" t="s">
        <v>4</v>
      </c>
      <c r="O1" s="149" t="s">
        <v>5</v>
      </c>
      <c r="P1" s="146"/>
      <c r="Q1" s="146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50" t="s">
        <v>7</v>
      </c>
      <c r="F2" s="151"/>
      <c r="G2" s="144" t="s">
        <v>8</v>
      </c>
      <c r="H2" s="144"/>
      <c r="I2" s="142" t="s">
        <v>9</v>
      </c>
      <c r="J2" s="143"/>
      <c r="K2" s="144" t="s">
        <v>10</v>
      </c>
      <c r="L2" s="144"/>
      <c r="M2" s="142" t="s">
        <v>11</v>
      </c>
      <c r="N2" s="143"/>
      <c r="O2" s="144" t="s">
        <v>12</v>
      </c>
      <c r="P2" s="144"/>
      <c r="Q2" s="142" t="s">
        <v>13</v>
      </c>
      <c r="R2" s="143"/>
      <c r="S2" s="144" t="s">
        <v>14</v>
      </c>
      <c r="T2" s="144"/>
      <c r="U2" s="142" t="s">
        <v>15</v>
      </c>
      <c r="V2" s="143"/>
      <c r="W2" s="144" t="s">
        <v>16</v>
      </c>
      <c r="X2" s="144"/>
      <c r="Y2" s="136" t="s">
        <v>17</v>
      </c>
      <c r="Z2" s="137"/>
    </row>
    <row r="3" spans="1:26" ht="18.75" x14ac:dyDescent="0.2">
      <c r="A3" s="7"/>
      <c r="C3" s="140"/>
      <c r="D3" s="141"/>
      <c r="E3" s="133" t="s">
        <v>53</v>
      </c>
      <c r="F3" s="134"/>
      <c r="G3" s="135" t="s">
        <v>54</v>
      </c>
      <c r="H3" s="135"/>
      <c r="I3" s="133" t="s">
        <v>55</v>
      </c>
      <c r="J3" s="134"/>
      <c r="K3" s="135" t="s">
        <v>56</v>
      </c>
      <c r="L3" s="135"/>
      <c r="M3" s="133" t="s">
        <v>57</v>
      </c>
      <c r="N3" s="134"/>
      <c r="O3" s="135">
        <v>26</v>
      </c>
      <c r="P3" s="135"/>
      <c r="Q3" s="133" t="s">
        <v>58</v>
      </c>
      <c r="R3" s="134"/>
      <c r="S3" s="135" t="s">
        <v>59</v>
      </c>
      <c r="T3" s="135"/>
      <c r="U3" s="133" t="s">
        <v>60</v>
      </c>
      <c r="V3" s="134"/>
      <c r="W3" s="135">
        <v>40</v>
      </c>
      <c r="X3" s="135"/>
      <c r="Y3" s="138"/>
      <c r="Z3" s="139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949</v>
      </c>
      <c r="F5" s="14">
        <v>67044</v>
      </c>
      <c r="G5" s="15">
        <v>50</v>
      </c>
      <c r="H5" s="16">
        <v>9400</v>
      </c>
      <c r="I5" s="13">
        <v>975</v>
      </c>
      <c r="J5" s="14">
        <v>1054460</v>
      </c>
      <c r="K5" s="17">
        <v>562</v>
      </c>
      <c r="L5" s="18">
        <v>986268</v>
      </c>
      <c r="M5" s="13">
        <v>404</v>
      </c>
      <c r="N5" s="87">
        <v>408554</v>
      </c>
      <c r="O5" s="19">
        <v>579</v>
      </c>
      <c r="P5" s="18">
        <v>36180</v>
      </c>
      <c r="Q5" s="13">
        <v>11239</v>
      </c>
      <c r="R5" s="14">
        <v>1723497</v>
      </c>
      <c r="S5" s="19">
        <v>13029</v>
      </c>
      <c r="T5" s="18">
        <v>5835491</v>
      </c>
      <c r="U5" s="13">
        <v>3679</v>
      </c>
      <c r="V5" s="14">
        <v>860025</v>
      </c>
      <c r="W5" s="13">
        <v>1701</v>
      </c>
      <c r="X5" s="18">
        <v>131566</v>
      </c>
      <c r="Y5" s="20">
        <v>33167</v>
      </c>
      <c r="Z5" s="21">
        <v>11112485</v>
      </c>
    </row>
    <row r="6" spans="1:26" ht="18.95" customHeight="1" x14ac:dyDescent="0.15">
      <c r="A6" s="7"/>
      <c r="B6" s="22"/>
      <c r="C6" s="91"/>
      <c r="D6" s="95" t="s">
        <v>22</v>
      </c>
      <c r="E6" s="23">
        <v>991</v>
      </c>
      <c r="F6" s="24">
        <v>56938</v>
      </c>
      <c r="G6" s="25">
        <v>50</v>
      </c>
      <c r="H6" s="26">
        <v>9400</v>
      </c>
      <c r="I6" s="27">
        <v>910</v>
      </c>
      <c r="J6" s="21">
        <v>942527</v>
      </c>
      <c r="K6" s="25">
        <v>551</v>
      </c>
      <c r="L6" s="26">
        <v>958807</v>
      </c>
      <c r="M6" s="27">
        <v>460</v>
      </c>
      <c r="N6" s="88">
        <v>150301</v>
      </c>
      <c r="O6" s="25">
        <v>629</v>
      </c>
      <c r="P6" s="26">
        <v>34876</v>
      </c>
      <c r="Q6" s="27">
        <v>11988</v>
      </c>
      <c r="R6" s="21">
        <v>1830953</v>
      </c>
      <c r="S6" s="25">
        <v>12992</v>
      </c>
      <c r="T6" s="26">
        <v>5871366</v>
      </c>
      <c r="U6" s="27">
        <v>4147</v>
      </c>
      <c r="V6" s="21">
        <v>961792</v>
      </c>
      <c r="W6" s="27">
        <v>2414</v>
      </c>
      <c r="X6" s="26">
        <v>74468</v>
      </c>
      <c r="Y6" s="20">
        <v>35132</v>
      </c>
      <c r="Z6" s="21">
        <v>10891428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2384</v>
      </c>
      <c r="F7" s="24">
        <v>563656</v>
      </c>
      <c r="G7" s="29">
        <v>108</v>
      </c>
      <c r="H7" s="30">
        <v>65638</v>
      </c>
      <c r="I7" s="31">
        <v>1920</v>
      </c>
      <c r="J7" s="32">
        <v>2437733</v>
      </c>
      <c r="K7" s="89">
        <v>852</v>
      </c>
      <c r="L7" s="30">
        <v>1559421</v>
      </c>
      <c r="M7" s="23">
        <v>922</v>
      </c>
      <c r="N7" s="24">
        <v>543760</v>
      </c>
      <c r="O7" s="33">
        <v>1973</v>
      </c>
      <c r="P7" s="34">
        <v>379732</v>
      </c>
      <c r="Q7" s="23">
        <v>29989</v>
      </c>
      <c r="R7" s="24">
        <v>4201380</v>
      </c>
      <c r="S7" s="33">
        <v>23454</v>
      </c>
      <c r="T7" s="34">
        <v>1657069</v>
      </c>
      <c r="U7" s="23">
        <v>3964</v>
      </c>
      <c r="V7" s="24">
        <v>1823206</v>
      </c>
      <c r="W7" s="23">
        <v>1506</v>
      </c>
      <c r="X7" s="34">
        <v>355831</v>
      </c>
      <c r="Y7" s="31">
        <v>67072</v>
      </c>
      <c r="Z7" s="24">
        <v>13587426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166</v>
      </c>
      <c r="F8" s="14">
        <v>27294</v>
      </c>
      <c r="G8" s="15">
        <v>0</v>
      </c>
      <c r="H8" s="16">
        <v>0</v>
      </c>
      <c r="I8" s="13">
        <v>118</v>
      </c>
      <c r="J8" s="14">
        <v>72634</v>
      </c>
      <c r="K8" s="17">
        <v>0</v>
      </c>
      <c r="L8" s="18">
        <v>1</v>
      </c>
      <c r="M8" s="13">
        <v>4033</v>
      </c>
      <c r="N8" s="87">
        <v>841667</v>
      </c>
      <c r="O8" s="19">
        <v>0</v>
      </c>
      <c r="P8" s="18">
        <v>0</v>
      </c>
      <c r="Q8" s="13">
        <v>5858</v>
      </c>
      <c r="R8" s="14">
        <v>924846</v>
      </c>
      <c r="S8" s="19">
        <v>24028</v>
      </c>
      <c r="T8" s="18">
        <v>2554634</v>
      </c>
      <c r="U8" s="13">
        <v>626</v>
      </c>
      <c r="V8" s="14">
        <v>54525</v>
      </c>
      <c r="W8" s="13">
        <v>147</v>
      </c>
      <c r="X8" s="18">
        <v>17863</v>
      </c>
      <c r="Y8" s="13">
        <v>34976</v>
      </c>
      <c r="Z8" s="14">
        <v>4493464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180</v>
      </c>
      <c r="F9" s="24">
        <v>31010</v>
      </c>
      <c r="G9" s="25">
        <v>0</v>
      </c>
      <c r="H9" s="26">
        <v>0</v>
      </c>
      <c r="I9" s="27">
        <v>98</v>
      </c>
      <c r="J9" s="21">
        <v>49522</v>
      </c>
      <c r="K9" s="25">
        <v>38</v>
      </c>
      <c r="L9" s="26">
        <v>602</v>
      </c>
      <c r="M9" s="27">
        <v>4089</v>
      </c>
      <c r="N9" s="88">
        <v>745368</v>
      </c>
      <c r="O9" s="25">
        <v>0</v>
      </c>
      <c r="P9" s="26">
        <v>0</v>
      </c>
      <c r="Q9" s="27">
        <v>6455</v>
      </c>
      <c r="R9" s="21">
        <v>1071535</v>
      </c>
      <c r="S9" s="25">
        <v>22895</v>
      </c>
      <c r="T9" s="26">
        <v>2487296</v>
      </c>
      <c r="U9" s="27">
        <v>432</v>
      </c>
      <c r="V9" s="21">
        <v>37635</v>
      </c>
      <c r="W9" s="27">
        <v>187</v>
      </c>
      <c r="X9" s="26">
        <v>24845</v>
      </c>
      <c r="Y9" s="20">
        <v>34374</v>
      </c>
      <c r="Z9" s="21">
        <v>4447813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237</v>
      </c>
      <c r="F10" s="36">
        <v>46012</v>
      </c>
      <c r="G10" s="29">
        <v>0</v>
      </c>
      <c r="H10" s="30">
        <v>0</v>
      </c>
      <c r="I10" s="37">
        <v>99</v>
      </c>
      <c r="J10" s="38">
        <v>40224</v>
      </c>
      <c r="K10" s="89">
        <v>15</v>
      </c>
      <c r="L10" s="30">
        <v>222</v>
      </c>
      <c r="M10" s="35">
        <v>5393</v>
      </c>
      <c r="N10" s="36">
        <v>1255692</v>
      </c>
      <c r="O10" s="29">
        <v>0</v>
      </c>
      <c r="P10" s="30">
        <v>0</v>
      </c>
      <c r="Q10" s="35">
        <v>11898</v>
      </c>
      <c r="R10" s="36">
        <v>1441368</v>
      </c>
      <c r="S10" s="29">
        <v>2611</v>
      </c>
      <c r="T10" s="30">
        <v>355929</v>
      </c>
      <c r="U10" s="35">
        <v>2197</v>
      </c>
      <c r="V10" s="36">
        <v>162565</v>
      </c>
      <c r="W10" s="35">
        <v>142</v>
      </c>
      <c r="X10" s="30">
        <v>21078</v>
      </c>
      <c r="Y10" s="37">
        <v>22592</v>
      </c>
      <c r="Z10" s="36">
        <v>3323090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16</v>
      </c>
      <c r="J11" s="14">
        <v>13108</v>
      </c>
      <c r="K11" s="17">
        <v>0</v>
      </c>
      <c r="L11" s="18">
        <v>0</v>
      </c>
      <c r="M11" s="13">
        <v>15</v>
      </c>
      <c r="N11" s="87">
        <v>15066</v>
      </c>
      <c r="O11" s="19">
        <v>0</v>
      </c>
      <c r="P11" s="18">
        <v>0</v>
      </c>
      <c r="Q11" s="13">
        <v>1648</v>
      </c>
      <c r="R11" s="14">
        <v>406947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1758</v>
      </c>
      <c r="Z11" s="14">
        <v>510841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15</v>
      </c>
      <c r="J12" s="21">
        <v>11758</v>
      </c>
      <c r="K12" s="25">
        <v>1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1574</v>
      </c>
      <c r="R12" s="21">
        <v>405717</v>
      </c>
      <c r="S12" s="25">
        <v>0</v>
      </c>
      <c r="T12" s="26">
        <v>39</v>
      </c>
      <c r="U12" s="27">
        <v>6</v>
      </c>
      <c r="V12" s="21">
        <v>799</v>
      </c>
      <c r="W12" s="27">
        <v>0</v>
      </c>
      <c r="X12" s="26">
        <v>0</v>
      </c>
      <c r="Y12" s="20">
        <v>1686</v>
      </c>
      <c r="Z12" s="21">
        <v>508313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6324</v>
      </c>
      <c r="R13" s="36">
        <v>1657089</v>
      </c>
      <c r="S13" s="29">
        <v>0</v>
      </c>
      <c r="T13" s="30">
        <v>0</v>
      </c>
      <c r="U13" s="35">
        <v>30</v>
      </c>
      <c r="V13" s="36">
        <v>3427</v>
      </c>
      <c r="W13" s="35">
        <v>0</v>
      </c>
      <c r="X13" s="30">
        <v>0</v>
      </c>
      <c r="Y13" s="37">
        <v>6593.1</v>
      </c>
      <c r="Z13" s="36">
        <v>1905147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2166</v>
      </c>
      <c r="N14" s="87">
        <v>272886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2166</v>
      </c>
      <c r="Z14" s="14">
        <v>272886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1338</v>
      </c>
      <c r="N15" s="88">
        <v>155406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1338</v>
      </c>
      <c r="Z15" s="24">
        <v>155406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4997</v>
      </c>
      <c r="N16" s="36">
        <v>591615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4997</v>
      </c>
      <c r="Z16" s="36">
        <v>591615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36</v>
      </c>
      <c r="F17" s="14">
        <v>5820</v>
      </c>
      <c r="G17" s="19">
        <v>557</v>
      </c>
      <c r="H17" s="18">
        <v>112840</v>
      </c>
      <c r="I17" s="13">
        <v>1188</v>
      </c>
      <c r="J17" s="14">
        <v>110016</v>
      </c>
      <c r="K17" s="19">
        <v>101</v>
      </c>
      <c r="L17" s="18">
        <v>83780</v>
      </c>
      <c r="M17" s="13">
        <v>550</v>
      </c>
      <c r="N17" s="87">
        <v>391583</v>
      </c>
      <c r="O17" s="19">
        <v>3651</v>
      </c>
      <c r="P17" s="18">
        <v>1406601</v>
      </c>
      <c r="Q17" s="13">
        <v>4745</v>
      </c>
      <c r="R17" s="14">
        <v>1111250</v>
      </c>
      <c r="S17" s="19">
        <v>262</v>
      </c>
      <c r="T17" s="18">
        <v>57899</v>
      </c>
      <c r="U17" s="13">
        <v>0</v>
      </c>
      <c r="V17" s="14">
        <v>0</v>
      </c>
      <c r="W17" s="13">
        <v>5641</v>
      </c>
      <c r="X17" s="18">
        <v>1195448</v>
      </c>
      <c r="Y17" s="41">
        <v>16731</v>
      </c>
      <c r="Z17" s="42">
        <v>4475237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50</v>
      </c>
      <c r="F18" s="21">
        <v>10230</v>
      </c>
      <c r="G18" s="25">
        <v>469</v>
      </c>
      <c r="H18" s="26">
        <v>131972</v>
      </c>
      <c r="I18" s="27">
        <v>1202</v>
      </c>
      <c r="J18" s="21">
        <v>128874</v>
      </c>
      <c r="K18" s="25">
        <v>83</v>
      </c>
      <c r="L18" s="26">
        <v>68395</v>
      </c>
      <c r="M18" s="27">
        <v>824</v>
      </c>
      <c r="N18" s="21">
        <v>362393</v>
      </c>
      <c r="O18" s="25">
        <v>3668</v>
      </c>
      <c r="P18" s="26">
        <v>1414030</v>
      </c>
      <c r="Q18" s="27">
        <v>4487</v>
      </c>
      <c r="R18" s="21">
        <v>1189418</v>
      </c>
      <c r="S18" s="25">
        <v>260</v>
      </c>
      <c r="T18" s="26">
        <v>59075</v>
      </c>
      <c r="U18" s="27">
        <v>64</v>
      </c>
      <c r="V18" s="21">
        <v>124470</v>
      </c>
      <c r="W18" s="27">
        <v>5753</v>
      </c>
      <c r="X18" s="26">
        <v>1210875</v>
      </c>
      <c r="Y18" s="23">
        <v>16860</v>
      </c>
      <c r="Z18" s="24">
        <v>4699732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603</v>
      </c>
      <c r="F19" s="24">
        <v>119841</v>
      </c>
      <c r="G19" s="33">
        <v>707</v>
      </c>
      <c r="H19" s="34">
        <v>126341</v>
      </c>
      <c r="I19" s="23">
        <v>203</v>
      </c>
      <c r="J19" s="24">
        <v>109477</v>
      </c>
      <c r="K19" s="90">
        <v>109</v>
      </c>
      <c r="L19" s="34">
        <v>91120</v>
      </c>
      <c r="M19" s="23">
        <v>1428</v>
      </c>
      <c r="N19" s="24">
        <v>481302</v>
      </c>
      <c r="O19" s="33">
        <v>1701</v>
      </c>
      <c r="P19" s="34">
        <v>667896</v>
      </c>
      <c r="Q19" s="23">
        <v>8489</v>
      </c>
      <c r="R19" s="24">
        <v>3171530</v>
      </c>
      <c r="S19" s="33">
        <v>128</v>
      </c>
      <c r="T19" s="34">
        <v>45153</v>
      </c>
      <c r="U19" s="23">
        <v>75</v>
      </c>
      <c r="V19" s="24">
        <v>15250</v>
      </c>
      <c r="W19" s="23">
        <v>7315</v>
      </c>
      <c r="X19" s="34">
        <v>1653007</v>
      </c>
      <c r="Y19" s="35">
        <v>20758</v>
      </c>
      <c r="Z19" s="36">
        <v>6480917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1151</v>
      </c>
      <c r="F20" s="14">
        <v>100158</v>
      </c>
      <c r="G20" s="19">
        <v>682</v>
      </c>
      <c r="H20" s="18">
        <v>197240</v>
      </c>
      <c r="I20" s="13">
        <v>2297</v>
      </c>
      <c r="J20" s="14">
        <v>1250218</v>
      </c>
      <c r="K20" s="19">
        <v>663</v>
      </c>
      <c r="L20" s="18">
        <v>1070049</v>
      </c>
      <c r="M20" s="13">
        <v>7168</v>
      </c>
      <c r="N20" s="14">
        <v>1929756</v>
      </c>
      <c r="O20" s="19">
        <v>4230</v>
      </c>
      <c r="P20" s="18">
        <v>1442781</v>
      </c>
      <c r="Q20" s="13">
        <v>23490</v>
      </c>
      <c r="R20" s="14">
        <v>4166540</v>
      </c>
      <c r="S20" s="19">
        <v>37319</v>
      </c>
      <c r="T20" s="18">
        <v>8448024</v>
      </c>
      <c r="U20" s="13">
        <v>4309</v>
      </c>
      <c r="V20" s="14">
        <v>915270</v>
      </c>
      <c r="W20" s="13">
        <v>7489</v>
      </c>
      <c r="X20" s="18">
        <v>1344877</v>
      </c>
      <c r="Y20" s="31">
        <v>88798</v>
      </c>
      <c r="Z20" s="32">
        <v>20864913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1221</v>
      </c>
      <c r="F21" s="21">
        <v>98178</v>
      </c>
      <c r="G21" s="25">
        <v>594</v>
      </c>
      <c r="H21" s="26">
        <v>216372</v>
      </c>
      <c r="I21" s="27">
        <v>2225</v>
      </c>
      <c r="J21" s="21">
        <v>1132681</v>
      </c>
      <c r="K21" s="25">
        <v>673</v>
      </c>
      <c r="L21" s="26">
        <v>1027804</v>
      </c>
      <c r="M21" s="27">
        <v>6726</v>
      </c>
      <c r="N21" s="21">
        <v>1428468</v>
      </c>
      <c r="O21" s="25">
        <v>4297</v>
      </c>
      <c r="P21" s="26">
        <v>1448906</v>
      </c>
      <c r="Q21" s="27">
        <v>24504</v>
      </c>
      <c r="R21" s="21">
        <v>4497623</v>
      </c>
      <c r="S21" s="25">
        <v>36147</v>
      </c>
      <c r="T21" s="26">
        <v>8417776</v>
      </c>
      <c r="U21" s="27">
        <v>4649</v>
      </c>
      <c r="V21" s="21">
        <v>1124696</v>
      </c>
      <c r="W21" s="27">
        <v>8354</v>
      </c>
      <c r="X21" s="26">
        <v>1310188</v>
      </c>
      <c r="Y21" s="23">
        <v>89390</v>
      </c>
      <c r="Z21" s="24">
        <v>20702692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3227</v>
      </c>
      <c r="F22" s="24">
        <v>730409</v>
      </c>
      <c r="G22" s="33">
        <v>1010</v>
      </c>
      <c r="H22" s="34">
        <v>386979</v>
      </c>
      <c r="I22" s="23">
        <v>2244</v>
      </c>
      <c r="J22" s="24">
        <v>2617165</v>
      </c>
      <c r="K22" s="33">
        <v>976</v>
      </c>
      <c r="L22" s="34">
        <v>1650763</v>
      </c>
      <c r="M22" s="23">
        <v>12759.1</v>
      </c>
      <c r="N22" s="24">
        <v>2891369</v>
      </c>
      <c r="O22" s="33">
        <v>3674</v>
      </c>
      <c r="P22" s="34">
        <v>1047628</v>
      </c>
      <c r="Q22" s="23">
        <v>56700</v>
      </c>
      <c r="R22" s="24">
        <v>10471367</v>
      </c>
      <c r="S22" s="33">
        <v>26193</v>
      </c>
      <c r="T22" s="34">
        <v>2058151</v>
      </c>
      <c r="U22" s="23">
        <v>6266</v>
      </c>
      <c r="V22" s="24">
        <v>2004448</v>
      </c>
      <c r="W22" s="23">
        <v>8963</v>
      </c>
      <c r="X22" s="34">
        <v>2029916</v>
      </c>
      <c r="Y22" s="23">
        <v>122012.1</v>
      </c>
      <c r="Z22" s="24">
        <v>25888195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 t="e">
        <f>(E20+E21)/(E22+E41)*100</f>
        <v>#REF!</v>
      </c>
      <c r="F23" s="130"/>
      <c r="G23" s="129" t="e">
        <f>(G20+G21)/(G22+G41)*100</f>
        <v>#REF!</v>
      </c>
      <c r="H23" s="130"/>
      <c r="I23" s="129" t="e">
        <f>(I20+I21)/(I22+I41)*100</f>
        <v>#REF!</v>
      </c>
      <c r="J23" s="130"/>
      <c r="K23" s="129" t="e">
        <f>(K20+K21)/(K22+K41)*100</f>
        <v>#REF!</v>
      </c>
      <c r="L23" s="130"/>
      <c r="M23" s="129" t="e">
        <f>(M20+M21)/(M22+M41)*100</f>
        <v>#REF!</v>
      </c>
      <c r="N23" s="130"/>
      <c r="O23" s="129" t="e">
        <f>(O20+O21)/(O22+O41)*100</f>
        <v>#REF!</v>
      </c>
      <c r="P23" s="130"/>
      <c r="Q23" s="129" t="e">
        <f>(Q20+Q21)/(Q22+Q41)*100</f>
        <v>#REF!</v>
      </c>
      <c r="R23" s="130"/>
      <c r="S23" s="129" t="e">
        <f>(S20+S21)/(S22+S41)*100</f>
        <v>#REF!</v>
      </c>
      <c r="T23" s="130"/>
      <c r="U23" s="129" t="e">
        <f>(U20+U21)/(U22+U41)*100</f>
        <v>#REF!</v>
      </c>
      <c r="V23" s="130"/>
      <c r="W23" s="129" t="e">
        <f>(W20+W21)/(W22+W41)*100</f>
        <v>#REF!</v>
      </c>
      <c r="X23" s="130"/>
      <c r="Y23" s="129" t="e">
        <f>(Y20+Y21)/(Y22+Y41)*100</f>
        <v>#REF!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226343.04307406259</v>
      </c>
      <c r="F24" s="132"/>
      <c r="G24" s="125">
        <f>H22/G22*1000</f>
        <v>383147.52475247526</v>
      </c>
      <c r="H24" s="126"/>
      <c r="I24" s="127">
        <f>J22/I22*1000</f>
        <v>1166294.5632798574</v>
      </c>
      <c r="J24" s="128"/>
      <c r="K24" s="125">
        <f>L22/K22*1000</f>
        <v>1691355.5327868853</v>
      </c>
      <c r="L24" s="126"/>
      <c r="M24" s="127">
        <f>N22/M22*1000</f>
        <v>226612.30024061256</v>
      </c>
      <c r="N24" s="128"/>
      <c r="O24" s="125">
        <f>P22/O22*1000</f>
        <v>285146.43440391944</v>
      </c>
      <c r="P24" s="126"/>
      <c r="Q24" s="127">
        <f>R22/Q22*1000</f>
        <v>184680.19400352734</v>
      </c>
      <c r="R24" s="128"/>
      <c r="S24" s="125">
        <f>T22/S22*1000</f>
        <v>78576.3753674646</v>
      </c>
      <c r="T24" s="126"/>
      <c r="U24" s="127">
        <f>V22/U22*1000</f>
        <v>319892.75454835623</v>
      </c>
      <c r="V24" s="128"/>
      <c r="W24" s="125">
        <f>X22/W22*1000</f>
        <v>226477.29554836551</v>
      </c>
      <c r="X24" s="126"/>
      <c r="Y24" s="127">
        <f>Z22/Y22*1000</f>
        <v>212177.27586034499</v>
      </c>
      <c r="Z24" s="128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2.644819653132763</v>
      </c>
      <c r="F25" s="49"/>
      <c r="G25" s="50">
        <f>G22/Y22*100</f>
        <v>0.82778675229751797</v>
      </c>
      <c r="H25" s="51"/>
      <c r="I25" s="48">
        <f>I22/Y22*100</f>
        <v>1.8391618536194361</v>
      </c>
      <c r="J25" s="49"/>
      <c r="K25" s="50">
        <f>K22/Y22*100</f>
        <v>0.79992066360631453</v>
      </c>
      <c r="L25" s="51"/>
      <c r="M25" s="48">
        <f>M22/Y22*100</f>
        <v>10.457241535880456</v>
      </c>
      <c r="N25" s="49"/>
      <c r="O25" s="50">
        <f>O22/Y22*100</f>
        <v>3.0111767603377042</v>
      </c>
      <c r="P25" s="51"/>
      <c r="Q25" s="48">
        <f>Q22/Y22*100</f>
        <v>46.470800846801261</v>
      </c>
      <c r="R25" s="49"/>
      <c r="S25" s="50">
        <f>S22/Y22*100</f>
        <v>21.46754297319692</v>
      </c>
      <c r="T25" s="51"/>
      <c r="U25" s="48">
        <f>U22/Y22*100</f>
        <v>5.1355562276200475</v>
      </c>
      <c r="V25" s="49"/>
      <c r="W25" s="50">
        <f>W22/Y22*100</f>
        <v>7.3459927335075781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22" t="s">
        <v>42</v>
      </c>
      <c r="C27" s="4" t="s">
        <v>43</v>
      </c>
      <c r="D27" s="54" t="s">
        <v>21</v>
      </c>
      <c r="E27" s="13">
        <v>1188</v>
      </c>
      <c r="F27" s="14">
        <v>80236</v>
      </c>
      <c r="G27" s="19">
        <v>789</v>
      </c>
      <c r="H27" s="18">
        <v>284960</v>
      </c>
      <c r="I27" s="13">
        <v>1977</v>
      </c>
      <c r="J27" s="14">
        <v>1185063</v>
      </c>
      <c r="K27" s="19">
        <v>168</v>
      </c>
      <c r="L27" s="18">
        <v>93333</v>
      </c>
      <c r="M27" s="13">
        <v>5700</v>
      </c>
      <c r="N27" s="14">
        <v>1342425</v>
      </c>
      <c r="O27" s="19">
        <v>4636</v>
      </c>
      <c r="P27" s="18">
        <v>1611677</v>
      </c>
      <c r="Q27" s="13">
        <v>24624</v>
      </c>
      <c r="R27" s="14">
        <v>5290088</v>
      </c>
      <c r="S27" s="19">
        <v>30271</v>
      </c>
      <c r="T27" s="18">
        <v>4236226</v>
      </c>
      <c r="U27" s="13">
        <v>3131</v>
      </c>
      <c r="V27" s="14">
        <v>1104305</v>
      </c>
      <c r="W27" s="19">
        <v>6802</v>
      </c>
      <c r="X27" s="18">
        <v>1417291</v>
      </c>
      <c r="Y27" s="55">
        <v>79286</v>
      </c>
      <c r="Z27" s="56">
        <v>16645604</v>
      </c>
    </row>
    <row r="28" spans="1:28" ht="18.95" customHeight="1" x14ac:dyDescent="0.15">
      <c r="A28" s="22"/>
      <c r="B28" s="123"/>
      <c r="C28" s="7"/>
      <c r="D28" s="57" t="s">
        <v>22</v>
      </c>
      <c r="E28" s="27">
        <v>1430</v>
      </c>
      <c r="F28" s="21">
        <v>159965</v>
      </c>
      <c r="G28" s="25">
        <v>711</v>
      </c>
      <c r="H28" s="26">
        <v>271206</v>
      </c>
      <c r="I28" s="27">
        <v>2046</v>
      </c>
      <c r="J28" s="21">
        <v>1124156</v>
      </c>
      <c r="K28" s="25">
        <v>100</v>
      </c>
      <c r="L28" s="26">
        <v>54339</v>
      </c>
      <c r="M28" s="27">
        <v>4782</v>
      </c>
      <c r="N28" s="21">
        <v>1329304</v>
      </c>
      <c r="O28" s="25">
        <v>4884</v>
      </c>
      <c r="P28" s="26">
        <v>1693749</v>
      </c>
      <c r="Q28" s="27">
        <v>27075</v>
      </c>
      <c r="R28" s="21">
        <v>5949624</v>
      </c>
      <c r="S28" s="25">
        <v>31692</v>
      </c>
      <c r="T28" s="26">
        <v>4475858</v>
      </c>
      <c r="U28" s="27">
        <v>3578</v>
      </c>
      <c r="V28" s="21">
        <v>976628</v>
      </c>
      <c r="W28" s="25">
        <v>8345</v>
      </c>
      <c r="X28" s="26">
        <v>1670831</v>
      </c>
      <c r="Y28" s="58">
        <v>84643</v>
      </c>
      <c r="Z28" s="59">
        <v>17705660</v>
      </c>
    </row>
    <row r="29" spans="1:28" ht="18.95" customHeight="1" x14ac:dyDescent="0.15">
      <c r="A29" s="22"/>
      <c r="B29" s="123"/>
      <c r="C29" s="7"/>
      <c r="D29" s="57" t="s">
        <v>24</v>
      </c>
      <c r="E29" s="27">
        <v>1879</v>
      </c>
      <c r="F29" s="21">
        <v>247852</v>
      </c>
      <c r="G29" s="25">
        <v>1377</v>
      </c>
      <c r="H29" s="26">
        <v>517865</v>
      </c>
      <c r="I29" s="27">
        <v>2457</v>
      </c>
      <c r="J29" s="21">
        <v>2513144</v>
      </c>
      <c r="K29" s="25">
        <v>221</v>
      </c>
      <c r="L29" s="26">
        <v>130827</v>
      </c>
      <c r="M29" s="27">
        <v>10125</v>
      </c>
      <c r="N29" s="21">
        <v>2186577</v>
      </c>
      <c r="O29" s="25">
        <v>4112</v>
      </c>
      <c r="P29" s="26">
        <v>1233417</v>
      </c>
      <c r="Q29" s="27">
        <v>62730</v>
      </c>
      <c r="R29" s="21">
        <v>11707413</v>
      </c>
      <c r="S29" s="25">
        <v>24612</v>
      </c>
      <c r="T29" s="26">
        <v>1798146</v>
      </c>
      <c r="U29" s="27">
        <v>9034</v>
      </c>
      <c r="V29" s="21">
        <v>2906753</v>
      </c>
      <c r="W29" s="25">
        <v>35847</v>
      </c>
      <c r="X29" s="26">
        <v>2023967</v>
      </c>
      <c r="Y29" s="58">
        <v>152394</v>
      </c>
      <c r="Z29" s="59">
        <v>25265961</v>
      </c>
    </row>
    <row r="30" spans="1:28" ht="18.95" customHeight="1" thickBot="1" x14ac:dyDescent="0.2">
      <c r="A30" s="22" t="s">
        <v>29</v>
      </c>
      <c r="B30" s="123"/>
      <c r="C30" s="7"/>
      <c r="D30" s="60" t="s">
        <v>44</v>
      </c>
      <c r="E30" s="120">
        <v>65.5</v>
      </c>
      <c r="F30" s="121"/>
      <c r="G30" s="120">
        <v>56.1</v>
      </c>
      <c r="H30" s="121"/>
      <c r="I30" s="120">
        <v>80.7</v>
      </c>
      <c r="J30" s="121"/>
      <c r="K30" s="120">
        <v>71.7</v>
      </c>
      <c r="L30" s="121"/>
      <c r="M30" s="120">
        <v>54.2</v>
      </c>
      <c r="N30" s="121"/>
      <c r="O30" s="120">
        <v>112.4</v>
      </c>
      <c r="P30" s="121"/>
      <c r="Q30" s="120">
        <v>40.4</v>
      </c>
      <c r="R30" s="121"/>
      <c r="S30" s="120">
        <v>122.3</v>
      </c>
      <c r="T30" s="121"/>
      <c r="U30" s="120">
        <v>36.200000000000003</v>
      </c>
      <c r="V30" s="121"/>
      <c r="W30" s="120">
        <v>20.7</v>
      </c>
      <c r="X30" s="121"/>
      <c r="Y30" s="120">
        <v>52.9</v>
      </c>
      <c r="Z30" s="121"/>
    </row>
    <row r="31" spans="1:28" ht="18.95" customHeight="1" x14ac:dyDescent="0.15">
      <c r="A31" s="22"/>
      <c r="B31" s="123"/>
      <c r="C31" s="4" t="s">
        <v>45</v>
      </c>
      <c r="D31" s="97" t="s">
        <v>21</v>
      </c>
      <c r="E31" s="61">
        <f>E20-E27</f>
        <v>-37</v>
      </c>
      <c r="F31" s="62">
        <f t="shared" ref="F31:Z33" si="0">F20-F27</f>
        <v>19922</v>
      </c>
      <c r="G31" s="63">
        <f t="shared" si="0"/>
        <v>-107</v>
      </c>
      <c r="H31" s="64">
        <f t="shared" si="0"/>
        <v>-87720</v>
      </c>
      <c r="I31" s="61">
        <f t="shared" si="0"/>
        <v>320</v>
      </c>
      <c r="J31" s="62">
        <f t="shared" si="0"/>
        <v>65155</v>
      </c>
      <c r="K31" s="63">
        <f t="shared" si="0"/>
        <v>495</v>
      </c>
      <c r="L31" s="64">
        <f t="shared" si="0"/>
        <v>976716</v>
      </c>
      <c r="M31" s="61">
        <f t="shared" si="0"/>
        <v>1468</v>
      </c>
      <c r="N31" s="62">
        <f t="shared" si="0"/>
        <v>587331</v>
      </c>
      <c r="O31" s="63">
        <f t="shared" si="0"/>
        <v>-406</v>
      </c>
      <c r="P31" s="64">
        <f t="shared" si="0"/>
        <v>-168896</v>
      </c>
      <c r="Q31" s="61">
        <f t="shared" si="0"/>
        <v>-1134</v>
      </c>
      <c r="R31" s="62">
        <f t="shared" si="0"/>
        <v>-1123548</v>
      </c>
      <c r="S31" s="63">
        <f t="shared" si="0"/>
        <v>7048</v>
      </c>
      <c r="T31" s="64">
        <f t="shared" si="0"/>
        <v>4211798</v>
      </c>
      <c r="U31" s="61">
        <f t="shared" si="0"/>
        <v>1178</v>
      </c>
      <c r="V31" s="62">
        <f t="shared" si="0"/>
        <v>-189035</v>
      </c>
      <c r="W31" s="63">
        <f t="shared" si="0"/>
        <v>687</v>
      </c>
      <c r="X31" s="64">
        <f t="shared" si="0"/>
        <v>-72414</v>
      </c>
      <c r="Y31" s="61">
        <f t="shared" si="0"/>
        <v>9512</v>
      </c>
      <c r="Z31" s="62">
        <f t="shared" si="0"/>
        <v>4219309</v>
      </c>
    </row>
    <row r="32" spans="1:28" ht="18.95" customHeight="1" x14ac:dyDescent="0.15">
      <c r="A32" s="22" t="s">
        <v>46</v>
      </c>
      <c r="B32" s="123"/>
      <c r="C32" s="7"/>
      <c r="D32" s="95" t="s">
        <v>22</v>
      </c>
      <c r="E32" s="65">
        <f t="shared" ref="E32:T33" si="1">E21-E28</f>
        <v>-209</v>
      </c>
      <c r="F32" s="66">
        <f t="shared" si="1"/>
        <v>-61787</v>
      </c>
      <c r="G32" s="67">
        <f t="shared" si="1"/>
        <v>-117</v>
      </c>
      <c r="H32" s="68">
        <f t="shared" si="1"/>
        <v>-54834</v>
      </c>
      <c r="I32" s="65">
        <f t="shared" si="1"/>
        <v>179</v>
      </c>
      <c r="J32" s="66">
        <f t="shared" si="1"/>
        <v>8525</v>
      </c>
      <c r="K32" s="67">
        <f t="shared" si="1"/>
        <v>573</v>
      </c>
      <c r="L32" s="68">
        <f t="shared" si="1"/>
        <v>973465</v>
      </c>
      <c r="M32" s="65">
        <f t="shared" si="1"/>
        <v>1944</v>
      </c>
      <c r="N32" s="66">
        <f t="shared" si="1"/>
        <v>99164</v>
      </c>
      <c r="O32" s="67">
        <f t="shared" si="1"/>
        <v>-587</v>
      </c>
      <c r="P32" s="68">
        <f t="shared" si="1"/>
        <v>-244843</v>
      </c>
      <c r="Q32" s="65">
        <f t="shared" si="1"/>
        <v>-2571</v>
      </c>
      <c r="R32" s="66">
        <f t="shared" si="1"/>
        <v>-1452001</v>
      </c>
      <c r="S32" s="67">
        <f t="shared" si="1"/>
        <v>4455</v>
      </c>
      <c r="T32" s="68">
        <f t="shared" si="1"/>
        <v>3941918</v>
      </c>
      <c r="U32" s="65">
        <f t="shared" si="0"/>
        <v>1071</v>
      </c>
      <c r="V32" s="66">
        <f t="shared" si="0"/>
        <v>148068</v>
      </c>
      <c r="W32" s="67">
        <f t="shared" si="0"/>
        <v>9</v>
      </c>
      <c r="X32" s="68">
        <f t="shared" si="0"/>
        <v>-360643</v>
      </c>
      <c r="Y32" s="65">
        <f t="shared" si="0"/>
        <v>4747</v>
      </c>
      <c r="Z32" s="66">
        <f t="shared" si="0"/>
        <v>2997032</v>
      </c>
    </row>
    <row r="33" spans="1:38" ht="18.95" customHeight="1" x14ac:dyDescent="0.15">
      <c r="A33" s="22"/>
      <c r="B33" s="123"/>
      <c r="C33" s="7"/>
      <c r="D33" s="95" t="s">
        <v>24</v>
      </c>
      <c r="E33" s="65">
        <f t="shared" si="1"/>
        <v>1348</v>
      </c>
      <c r="F33" s="66">
        <f t="shared" si="0"/>
        <v>482557</v>
      </c>
      <c r="G33" s="67">
        <f t="shared" si="0"/>
        <v>-367</v>
      </c>
      <c r="H33" s="68">
        <f t="shared" si="0"/>
        <v>-130886</v>
      </c>
      <c r="I33" s="65">
        <f t="shared" si="0"/>
        <v>-213</v>
      </c>
      <c r="J33" s="66">
        <f t="shared" si="0"/>
        <v>104021</v>
      </c>
      <c r="K33" s="67">
        <f t="shared" si="0"/>
        <v>755</v>
      </c>
      <c r="L33" s="68">
        <f t="shared" si="0"/>
        <v>1519936</v>
      </c>
      <c r="M33" s="65">
        <f t="shared" si="0"/>
        <v>2634.1000000000004</v>
      </c>
      <c r="N33" s="66">
        <f t="shared" si="0"/>
        <v>704792</v>
      </c>
      <c r="O33" s="67">
        <f t="shared" si="0"/>
        <v>-438</v>
      </c>
      <c r="P33" s="68">
        <f t="shared" si="0"/>
        <v>-185789</v>
      </c>
      <c r="Q33" s="65">
        <f t="shared" si="0"/>
        <v>-6030</v>
      </c>
      <c r="R33" s="66">
        <f t="shared" si="0"/>
        <v>-1236046</v>
      </c>
      <c r="S33" s="67">
        <f t="shared" si="0"/>
        <v>1581</v>
      </c>
      <c r="T33" s="68">
        <f t="shared" si="0"/>
        <v>260005</v>
      </c>
      <c r="U33" s="65">
        <f t="shared" si="0"/>
        <v>-2768</v>
      </c>
      <c r="V33" s="66">
        <f t="shared" si="0"/>
        <v>-902305</v>
      </c>
      <c r="W33" s="67">
        <f t="shared" si="0"/>
        <v>-26884</v>
      </c>
      <c r="X33" s="68">
        <f t="shared" si="0"/>
        <v>5949</v>
      </c>
      <c r="Y33" s="65">
        <f t="shared" si="0"/>
        <v>-30381.899999999994</v>
      </c>
      <c r="Z33" s="66">
        <f t="shared" si="0"/>
        <v>622234</v>
      </c>
    </row>
    <row r="34" spans="1:38" ht="18.95" customHeight="1" thickBot="1" x14ac:dyDescent="0.2">
      <c r="A34" s="22" t="s">
        <v>47</v>
      </c>
      <c r="B34" s="123"/>
      <c r="C34" s="69"/>
      <c r="D34" s="28" t="s">
        <v>44</v>
      </c>
      <c r="E34" s="114">
        <v>87.05268389662028</v>
      </c>
      <c r="F34" s="113"/>
      <c r="G34" s="118">
        <v>56.006240249609988</v>
      </c>
      <c r="H34" s="119"/>
      <c r="I34" s="114">
        <v>114.56217666219581</v>
      </c>
      <c r="J34" s="113"/>
      <c r="K34" s="118">
        <v>31.067961165048541</v>
      </c>
      <c r="L34" s="119"/>
      <c r="M34" s="114">
        <v>60.09323577016454</v>
      </c>
      <c r="N34" s="113"/>
      <c r="O34" s="118">
        <v>110.78748651564186</v>
      </c>
      <c r="P34" s="119"/>
      <c r="Q34" s="114">
        <v>44.466676927812834</v>
      </c>
      <c r="R34" s="113"/>
      <c r="S34" s="118">
        <v>133.80239238956392</v>
      </c>
      <c r="T34" s="119"/>
      <c r="U34" s="114">
        <v>67.037804246504408</v>
      </c>
      <c r="V34" s="113"/>
      <c r="W34" s="118">
        <v>48.559225820403306</v>
      </c>
      <c r="X34" s="119"/>
      <c r="Y34" s="114">
        <v>70.541282564502538</v>
      </c>
      <c r="Z34" s="113"/>
    </row>
    <row r="35" spans="1:38" ht="18.95" customHeight="1" x14ac:dyDescent="0.15">
      <c r="A35" s="22"/>
      <c r="B35" s="123"/>
      <c r="C35" s="7" t="s">
        <v>48</v>
      </c>
      <c r="D35" s="70" t="s">
        <v>21</v>
      </c>
      <c r="E35" s="71">
        <f t="shared" ref="E35:Z37" si="2">E20/E27*100</f>
        <v>96.885521885521882</v>
      </c>
      <c r="F35" s="72">
        <f t="shared" si="2"/>
        <v>124.82925370158033</v>
      </c>
      <c r="G35" s="73">
        <f t="shared" si="2"/>
        <v>86.438529784537394</v>
      </c>
      <c r="H35" s="74">
        <f t="shared" si="2"/>
        <v>69.21673217293656</v>
      </c>
      <c r="I35" s="71">
        <f t="shared" si="2"/>
        <v>116.1861406170966</v>
      </c>
      <c r="J35" s="72">
        <f t="shared" si="2"/>
        <v>105.49801993649284</v>
      </c>
      <c r="K35" s="73">
        <f t="shared" si="2"/>
        <v>394.64285714285717</v>
      </c>
      <c r="L35" s="74">
        <f t="shared" si="2"/>
        <v>1146.4851660184499</v>
      </c>
      <c r="M35" s="71">
        <f t="shared" si="2"/>
        <v>125.75438596491229</v>
      </c>
      <c r="N35" s="72">
        <f t="shared" si="2"/>
        <v>143.75149449689928</v>
      </c>
      <c r="O35" s="73">
        <f t="shared" si="2"/>
        <v>91.242450388265752</v>
      </c>
      <c r="P35" s="74">
        <f t="shared" si="2"/>
        <v>89.520480840763994</v>
      </c>
      <c r="Q35" s="71">
        <f t="shared" si="2"/>
        <v>95.39473684210526</v>
      </c>
      <c r="R35" s="72">
        <f t="shared" si="2"/>
        <v>78.761260682241968</v>
      </c>
      <c r="S35" s="73">
        <f t="shared" si="2"/>
        <v>123.28301014171981</v>
      </c>
      <c r="T35" s="74">
        <f t="shared" si="2"/>
        <v>199.42335465577145</v>
      </c>
      <c r="U35" s="71">
        <f t="shared" si="2"/>
        <v>137.62376237623761</v>
      </c>
      <c r="V35" s="72">
        <f t="shared" si="2"/>
        <v>82.881993652116037</v>
      </c>
      <c r="W35" s="73">
        <f t="shared" si="2"/>
        <v>110.09997059688328</v>
      </c>
      <c r="X35" s="74">
        <f t="shared" si="2"/>
        <v>94.890675238888832</v>
      </c>
      <c r="Y35" s="71">
        <f t="shared" si="2"/>
        <v>111.99707388441844</v>
      </c>
      <c r="Z35" s="72">
        <f t="shared" si="2"/>
        <v>125.34788764649214</v>
      </c>
    </row>
    <row r="36" spans="1:38" ht="18.95" customHeight="1" x14ac:dyDescent="0.15">
      <c r="A36" s="22" t="s">
        <v>49</v>
      </c>
      <c r="B36" s="123"/>
      <c r="C36" s="7" t="s">
        <v>62</v>
      </c>
      <c r="D36" s="60" t="s">
        <v>22</v>
      </c>
      <c r="E36" s="75">
        <f t="shared" si="2"/>
        <v>85.384615384615387</v>
      </c>
      <c r="F36" s="76">
        <f t="shared" si="2"/>
        <v>61.374675710311635</v>
      </c>
      <c r="G36" s="77">
        <f t="shared" si="2"/>
        <v>83.544303797468359</v>
      </c>
      <c r="H36" s="78">
        <f t="shared" si="2"/>
        <v>79.78142076502732</v>
      </c>
      <c r="I36" s="75">
        <f t="shared" si="2"/>
        <v>108.7487781036168</v>
      </c>
      <c r="J36" s="76">
        <f t="shared" si="2"/>
        <v>100.75834670632902</v>
      </c>
      <c r="K36" s="77">
        <f t="shared" si="2"/>
        <v>673</v>
      </c>
      <c r="L36" s="78">
        <f t="shared" si="2"/>
        <v>1891.4665341651485</v>
      </c>
      <c r="M36" s="75">
        <f t="shared" si="2"/>
        <v>140.65244667503137</v>
      </c>
      <c r="N36" s="76">
        <f t="shared" si="2"/>
        <v>107.45984364750277</v>
      </c>
      <c r="O36" s="77">
        <f t="shared" si="2"/>
        <v>87.981162981162981</v>
      </c>
      <c r="P36" s="78">
        <f t="shared" si="2"/>
        <v>85.544316188526153</v>
      </c>
      <c r="Q36" s="75">
        <f t="shared" si="2"/>
        <v>90.504155124653735</v>
      </c>
      <c r="R36" s="76">
        <f t="shared" si="2"/>
        <v>75.595079621838295</v>
      </c>
      <c r="S36" s="77">
        <f t="shared" si="2"/>
        <v>114.05717531238166</v>
      </c>
      <c r="T36" s="78">
        <f t="shared" si="2"/>
        <v>188.07066712125362</v>
      </c>
      <c r="U36" s="75">
        <f t="shared" si="2"/>
        <v>129.93292342090555</v>
      </c>
      <c r="V36" s="76">
        <f t="shared" si="2"/>
        <v>115.16114631159459</v>
      </c>
      <c r="W36" s="77">
        <f t="shared" si="2"/>
        <v>100.10784901138405</v>
      </c>
      <c r="X36" s="78">
        <f t="shared" si="2"/>
        <v>78.415351402984498</v>
      </c>
      <c r="Y36" s="75">
        <f t="shared" si="2"/>
        <v>105.60826057677539</v>
      </c>
      <c r="Z36" s="76">
        <f t="shared" si="2"/>
        <v>116.92697137525514</v>
      </c>
    </row>
    <row r="37" spans="1:38" ht="18.95" customHeight="1" thickBot="1" x14ac:dyDescent="0.2">
      <c r="A37" s="22"/>
      <c r="B37" s="124"/>
      <c r="C37" s="69"/>
      <c r="D37" s="47" t="s">
        <v>24</v>
      </c>
      <c r="E37" s="79">
        <f t="shared" si="2"/>
        <v>171.74028738690791</v>
      </c>
      <c r="F37" s="80">
        <f t="shared" si="2"/>
        <v>294.69562480835339</v>
      </c>
      <c r="G37" s="81">
        <f t="shared" si="2"/>
        <v>73.347857661583149</v>
      </c>
      <c r="H37" s="82">
        <f t="shared" si="2"/>
        <v>74.725845538895271</v>
      </c>
      <c r="I37" s="79">
        <f t="shared" si="2"/>
        <v>91.330891330891333</v>
      </c>
      <c r="J37" s="80">
        <f t="shared" si="2"/>
        <v>104.13907838150142</v>
      </c>
      <c r="K37" s="81">
        <f t="shared" si="2"/>
        <v>441.62895927601812</v>
      </c>
      <c r="L37" s="82">
        <f t="shared" si="2"/>
        <v>1261.7907618457962</v>
      </c>
      <c r="M37" s="79">
        <f t="shared" si="2"/>
        <v>126.01580246913579</v>
      </c>
      <c r="N37" s="80">
        <f t="shared" si="2"/>
        <v>132.23266319914643</v>
      </c>
      <c r="O37" s="81">
        <f t="shared" si="2"/>
        <v>89.348249027237358</v>
      </c>
      <c r="P37" s="82">
        <f t="shared" si="2"/>
        <v>84.937048865063474</v>
      </c>
      <c r="Q37" s="79">
        <f t="shared" si="2"/>
        <v>90.387374461979917</v>
      </c>
      <c r="R37" s="80">
        <f t="shared" si="2"/>
        <v>89.442193591359597</v>
      </c>
      <c r="S37" s="81">
        <f t="shared" si="2"/>
        <v>106.42369575816674</v>
      </c>
      <c r="T37" s="82">
        <f t="shared" si="2"/>
        <v>114.45961562631733</v>
      </c>
      <c r="U37" s="79">
        <f t="shared" si="2"/>
        <v>69.360194819570509</v>
      </c>
      <c r="V37" s="80">
        <f t="shared" si="2"/>
        <v>68.958318783880159</v>
      </c>
      <c r="W37" s="81">
        <f t="shared" si="2"/>
        <v>25.003487042151367</v>
      </c>
      <c r="X37" s="82">
        <f t="shared" si="2"/>
        <v>100.29392771720092</v>
      </c>
      <c r="Y37" s="79">
        <f t="shared" si="2"/>
        <v>80.063585180518928</v>
      </c>
      <c r="Z37" s="80">
        <f t="shared" si="2"/>
        <v>102.46273632734571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15" t="s">
        <v>51</v>
      </c>
      <c r="C39" s="12" t="s">
        <v>43</v>
      </c>
      <c r="D39" s="98" t="s">
        <v>21</v>
      </c>
      <c r="E39" s="13" t="e">
        <f>+#REF!</f>
        <v>#REF!</v>
      </c>
      <c r="F39" s="14" t="e">
        <f>+#REF!</f>
        <v>#REF!</v>
      </c>
      <c r="G39" s="13" t="e">
        <f>+#REF!</f>
        <v>#REF!</v>
      </c>
      <c r="H39" s="14" t="e">
        <f>+#REF!</f>
        <v>#REF!</v>
      </c>
      <c r="I39" s="13" t="e">
        <f>+#REF!</f>
        <v>#REF!</v>
      </c>
      <c r="J39" s="14" t="e">
        <f>+#REF!</f>
        <v>#REF!</v>
      </c>
      <c r="K39" s="13" t="e">
        <f>+#REF!</f>
        <v>#REF!</v>
      </c>
      <c r="L39" s="14" t="e">
        <f>+#REF!</f>
        <v>#REF!</v>
      </c>
      <c r="M39" s="13" t="e">
        <f>+#REF!</f>
        <v>#REF!</v>
      </c>
      <c r="N39" s="14" t="e">
        <f>+#REF!</f>
        <v>#REF!</v>
      </c>
      <c r="O39" s="13" t="e">
        <f>+#REF!</f>
        <v>#REF!</v>
      </c>
      <c r="P39" s="14" t="e">
        <f>+#REF!</f>
        <v>#REF!</v>
      </c>
      <c r="Q39" s="13" t="e">
        <f>+#REF!</f>
        <v>#REF!</v>
      </c>
      <c r="R39" s="14" t="e">
        <f>+#REF!</f>
        <v>#REF!</v>
      </c>
      <c r="S39" s="25" t="e">
        <f>+#REF!</f>
        <v>#REF!</v>
      </c>
      <c r="T39" s="26" t="e">
        <f>+#REF!</f>
        <v>#REF!</v>
      </c>
      <c r="U39" s="13" t="e">
        <f>+#REF!</f>
        <v>#REF!</v>
      </c>
      <c r="V39" s="14" t="e">
        <f>+#REF!</f>
        <v>#REF!</v>
      </c>
      <c r="W39" s="13" t="e">
        <f>+#REF!</f>
        <v>#REF!</v>
      </c>
      <c r="X39" s="14" t="e">
        <f>+#REF!</f>
        <v>#REF!</v>
      </c>
      <c r="Y39" s="55" t="e">
        <f>+#REF!</f>
        <v>#REF!</v>
      </c>
      <c r="Z39" s="56" t="e">
        <f>+#REF!</f>
        <v>#REF!</v>
      </c>
    </row>
    <row r="40" spans="1:38" ht="18.95" customHeight="1" x14ac:dyDescent="0.15">
      <c r="A40" s="22"/>
      <c r="B40" s="116"/>
      <c r="C40" s="22"/>
      <c r="D40" s="96" t="s">
        <v>22</v>
      </c>
      <c r="E40" s="27" t="e">
        <f>+#REF!</f>
        <v>#REF!</v>
      </c>
      <c r="F40" s="21" t="e">
        <f>+#REF!</f>
        <v>#REF!</v>
      </c>
      <c r="G40" s="27" t="e">
        <f>+#REF!</f>
        <v>#REF!</v>
      </c>
      <c r="H40" s="21" t="e">
        <f>+#REF!</f>
        <v>#REF!</v>
      </c>
      <c r="I40" s="27" t="e">
        <f>+#REF!</f>
        <v>#REF!</v>
      </c>
      <c r="J40" s="21" t="e">
        <f>+#REF!</f>
        <v>#REF!</v>
      </c>
      <c r="K40" s="27" t="e">
        <f>+#REF!</f>
        <v>#REF!</v>
      </c>
      <c r="L40" s="21" t="e">
        <f>+#REF!</f>
        <v>#REF!</v>
      </c>
      <c r="M40" s="27" t="e">
        <f>+#REF!</f>
        <v>#REF!</v>
      </c>
      <c r="N40" s="21" t="e">
        <f>+#REF!</f>
        <v>#REF!</v>
      </c>
      <c r="O40" s="27" t="e">
        <f>+#REF!</f>
        <v>#REF!</v>
      </c>
      <c r="P40" s="21" t="e">
        <f>+#REF!</f>
        <v>#REF!</v>
      </c>
      <c r="Q40" s="27" t="e">
        <f>+#REF!</f>
        <v>#REF!</v>
      </c>
      <c r="R40" s="21" t="e">
        <f>+#REF!</f>
        <v>#REF!</v>
      </c>
      <c r="S40" s="25" t="e">
        <f>+#REF!</f>
        <v>#REF!</v>
      </c>
      <c r="T40" s="26" t="e">
        <f>+#REF!</f>
        <v>#REF!</v>
      </c>
      <c r="U40" s="27" t="e">
        <f>+#REF!</f>
        <v>#REF!</v>
      </c>
      <c r="V40" s="21" t="e">
        <f>+#REF!</f>
        <v>#REF!</v>
      </c>
      <c r="W40" s="27" t="e">
        <f>+#REF!</f>
        <v>#REF!</v>
      </c>
      <c r="X40" s="21" t="e">
        <f>+#REF!</f>
        <v>#REF!</v>
      </c>
      <c r="Y40" s="58" t="e">
        <f>+#REF!</f>
        <v>#REF!</v>
      </c>
      <c r="Z40" s="59" t="e">
        <f>+#REF!</f>
        <v>#REF!</v>
      </c>
    </row>
    <row r="41" spans="1:38" ht="18.95" customHeight="1" x14ac:dyDescent="0.15">
      <c r="A41" s="22" t="s">
        <v>52</v>
      </c>
      <c r="B41" s="116"/>
      <c r="C41" s="22"/>
      <c r="D41" s="96" t="s">
        <v>24</v>
      </c>
      <c r="E41" s="27" t="e">
        <f>+#REF!</f>
        <v>#REF!</v>
      </c>
      <c r="F41" s="21" t="e">
        <f>+#REF!</f>
        <v>#REF!</v>
      </c>
      <c r="G41" s="27" t="e">
        <f>+#REF!</f>
        <v>#REF!</v>
      </c>
      <c r="H41" s="21" t="e">
        <f>+#REF!</f>
        <v>#REF!</v>
      </c>
      <c r="I41" s="27" t="e">
        <f>+#REF!</f>
        <v>#REF!</v>
      </c>
      <c r="J41" s="21" t="e">
        <f>+#REF!</f>
        <v>#REF!</v>
      </c>
      <c r="K41" s="27" t="e">
        <f>+#REF!</f>
        <v>#REF!</v>
      </c>
      <c r="L41" s="21" t="e">
        <f>+#REF!</f>
        <v>#REF!</v>
      </c>
      <c r="M41" s="27" t="e">
        <f>+#REF!</f>
        <v>#REF!</v>
      </c>
      <c r="N41" s="21" t="e">
        <f>+#REF!</f>
        <v>#REF!</v>
      </c>
      <c r="O41" s="27" t="e">
        <f>+#REF!</f>
        <v>#REF!</v>
      </c>
      <c r="P41" s="21" t="e">
        <f>+#REF!</f>
        <v>#REF!</v>
      </c>
      <c r="Q41" s="27" t="e">
        <f>+#REF!</f>
        <v>#REF!</v>
      </c>
      <c r="R41" s="21" t="e">
        <f>+#REF!</f>
        <v>#REF!</v>
      </c>
      <c r="S41" s="25" t="e">
        <f>+#REF!</f>
        <v>#REF!</v>
      </c>
      <c r="T41" s="26" t="e">
        <f>+#REF!</f>
        <v>#REF!</v>
      </c>
      <c r="U41" s="27" t="e">
        <f>+#REF!</f>
        <v>#REF!</v>
      </c>
      <c r="V41" s="21" t="e">
        <f>+#REF!</f>
        <v>#REF!</v>
      </c>
      <c r="W41" s="27" t="e">
        <f>+#REF!</f>
        <v>#REF!</v>
      </c>
      <c r="X41" s="21" t="e">
        <f>+#REF!</f>
        <v>#REF!</v>
      </c>
      <c r="Y41" s="58" t="e">
        <f>+#REF!</f>
        <v>#REF!</v>
      </c>
      <c r="Z41" s="59" t="e">
        <f>+#REF!</f>
        <v>#REF!</v>
      </c>
    </row>
    <row r="42" spans="1:38" ht="18.95" customHeight="1" thickBot="1" x14ac:dyDescent="0.2">
      <c r="A42" s="22"/>
      <c r="B42" s="116"/>
      <c r="C42" s="22"/>
      <c r="D42" s="101" t="s">
        <v>44</v>
      </c>
      <c r="E42" s="112" t="e">
        <f>+#REF!</f>
        <v>#REF!</v>
      </c>
      <c r="F42" s="113" t="e">
        <f>+#REF!</f>
        <v>#REF!</v>
      </c>
      <c r="G42" s="112" t="e">
        <f>+#REF!</f>
        <v>#REF!</v>
      </c>
      <c r="H42" s="113" t="e">
        <f>+#REF!</f>
        <v>#REF!</v>
      </c>
      <c r="I42" s="112" t="e">
        <f>+#REF!</f>
        <v>#REF!</v>
      </c>
      <c r="J42" s="113" t="e">
        <f>+#REF!</f>
        <v>#REF!</v>
      </c>
      <c r="K42" s="112" t="e">
        <f>+#REF!</f>
        <v>#REF!</v>
      </c>
      <c r="L42" s="113" t="e">
        <f>+#REF!</f>
        <v>#REF!</v>
      </c>
      <c r="M42" s="112" t="e">
        <f>+#REF!</f>
        <v>#REF!</v>
      </c>
      <c r="N42" s="113" t="e">
        <f>+#REF!</f>
        <v>#REF!</v>
      </c>
      <c r="O42" s="112" t="e">
        <f>+#REF!</f>
        <v>#REF!</v>
      </c>
      <c r="P42" s="113" t="e">
        <f>+#REF!</f>
        <v>#REF!</v>
      </c>
      <c r="Q42" s="112" t="e">
        <f>+#REF!</f>
        <v>#REF!</v>
      </c>
      <c r="R42" s="113" t="e">
        <f>+#REF!</f>
        <v>#REF!</v>
      </c>
      <c r="S42" s="112" t="e">
        <f>+#REF!</f>
        <v>#REF!</v>
      </c>
      <c r="T42" s="113" t="e">
        <f>+#REF!</f>
        <v>#REF!</v>
      </c>
      <c r="U42" s="112" t="e">
        <f>+#REF!</f>
        <v>#REF!</v>
      </c>
      <c r="V42" s="113" t="e">
        <f>+#REF!</f>
        <v>#REF!</v>
      </c>
      <c r="W42" s="112" t="e">
        <f>+#REF!</f>
        <v>#REF!</v>
      </c>
      <c r="X42" s="113" t="e">
        <f>+#REF!</f>
        <v>#REF!</v>
      </c>
      <c r="Y42" s="112" t="e">
        <f>+#REF!</f>
        <v>#REF!</v>
      </c>
      <c r="Z42" s="113" t="e">
        <f>+#REF!</f>
        <v>#REF!</v>
      </c>
    </row>
    <row r="43" spans="1:38" ht="18.95" customHeight="1" x14ac:dyDescent="0.15">
      <c r="A43" s="22"/>
      <c r="B43" s="116"/>
      <c r="C43" s="12" t="s">
        <v>45</v>
      </c>
      <c r="D43" s="98" t="s">
        <v>21</v>
      </c>
      <c r="E43" s="61" t="e">
        <f t="shared" ref="E43:Z46" si="3">E20-E39</f>
        <v>#REF!</v>
      </c>
      <c r="F43" s="64" t="e">
        <f t="shared" si="3"/>
        <v>#REF!</v>
      </c>
      <c r="G43" s="61" t="e">
        <f t="shared" si="3"/>
        <v>#REF!</v>
      </c>
      <c r="H43" s="62" t="e">
        <f t="shared" si="3"/>
        <v>#REF!</v>
      </c>
      <c r="I43" s="63" t="e">
        <f t="shared" si="3"/>
        <v>#REF!</v>
      </c>
      <c r="J43" s="64" t="e">
        <f t="shared" si="3"/>
        <v>#REF!</v>
      </c>
      <c r="K43" s="61" t="e">
        <f t="shared" si="3"/>
        <v>#REF!</v>
      </c>
      <c r="L43" s="62" t="e">
        <f t="shared" si="3"/>
        <v>#REF!</v>
      </c>
      <c r="M43" s="63" t="e">
        <f t="shared" si="3"/>
        <v>#REF!</v>
      </c>
      <c r="N43" s="64" t="e">
        <f t="shared" si="3"/>
        <v>#REF!</v>
      </c>
      <c r="O43" s="61" t="e">
        <f t="shared" si="3"/>
        <v>#REF!</v>
      </c>
      <c r="P43" s="62" t="e">
        <f t="shared" si="3"/>
        <v>#REF!</v>
      </c>
      <c r="Q43" s="63" t="e">
        <f t="shared" si="3"/>
        <v>#REF!</v>
      </c>
      <c r="R43" s="64" t="e">
        <f t="shared" si="3"/>
        <v>#REF!</v>
      </c>
      <c r="S43" s="61" t="e">
        <f t="shared" si="3"/>
        <v>#REF!</v>
      </c>
      <c r="T43" s="62" t="e">
        <f t="shared" si="3"/>
        <v>#REF!</v>
      </c>
      <c r="U43" s="63" t="e">
        <f t="shared" si="3"/>
        <v>#REF!</v>
      </c>
      <c r="V43" s="64" t="e">
        <f t="shared" si="3"/>
        <v>#REF!</v>
      </c>
      <c r="W43" s="61" t="e">
        <f t="shared" si="3"/>
        <v>#REF!</v>
      </c>
      <c r="X43" s="62" t="e">
        <f t="shared" si="3"/>
        <v>#REF!</v>
      </c>
      <c r="Y43" s="61" t="e">
        <f t="shared" si="3"/>
        <v>#REF!</v>
      </c>
      <c r="Z43" s="62" t="e">
        <f t="shared" si="3"/>
        <v>#REF!</v>
      </c>
    </row>
    <row r="44" spans="1:38" ht="18.95" customHeight="1" x14ac:dyDescent="0.15">
      <c r="A44" s="22"/>
      <c r="B44" s="116"/>
      <c r="C44" s="22"/>
      <c r="D44" s="96" t="s">
        <v>22</v>
      </c>
      <c r="E44" s="65" t="e">
        <f t="shared" si="3"/>
        <v>#REF!</v>
      </c>
      <c r="F44" s="68" t="e">
        <f t="shared" si="3"/>
        <v>#REF!</v>
      </c>
      <c r="G44" s="65" t="e">
        <f t="shared" si="3"/>
        <v>#REF!</v>
      </c>
      <c r="H44" s="66" t="e">
        <f t="shared" si="3"/>
        <v>#REF!</v>
      </c>
      <c r="I44" s="67" t="e">
        <f t="shared" si="3"/>
        <v>#REF!</v>
      </c>
      <c r="J44" s="68" t="e">
        <f t="shared" si="3"/>
        <v>#REF!</v>
      </c>
      <c r="K44" s="65" t="e">
        <f t="shared" si="3"/>
        <v>#REF!</v>
      </c>
      <c r="L44" s="66" t="e">
        <f t="shared" si="3"/>
        <v>#REF!</v>
      </c>
      <c r="M44" s="67" t="e">
        <f t="shared" si="3"/>
        <v>#REF!</v>
      </c>
      <c r="N44" s="68" t="e">
        <f t="shared" si="3"/>
        <v>#REF!</v>
      </c>
      <c r="O44" s="65" t="e">
        <f t="shared" si="3"/>
        <v>#REF!</v>
      </c>
      <c r="P44" s="66" t="e">
        <f t="shared" si="3"/>
        <v>#REF!</v>
      </c>
      <c r="Q44" s="67" t="e">
        <f t="shared" si="3"/>
        <v>#REF!</v>
      </c>
      <c r="R44" s="68" t="e">
        <f t="shared" si="3"/>
        <v>#REF!</v>
      </c>
      <c r="S44" s="65" t="e">
        <f t="shared" si="3"/>
        <v>#REF!</v>
      </c>
      <c r="T44" s="66" t="e">
        <f t="shared" si="3"/>
        <v>#REF!</v>
      </c>
      <c r="U44" s="67" t="e">
        <f t="shared" si="3"/>
        <v>#REF!</v>
      </c>
      <c r="V44" s="68" t="e">
        <f t="shared" si="3"/>
        <v>#REF!</v>
      </c>
      <c r="W44" s="65" t="e">
        <f t="shared" si="3"/>
        <v>#REF!</v>
      </c>
      <c r="X44" s="66" t="e">
        <f t="shared" si="3"/>
        <v>#REF!</v>
      </c>
      <c r="Y44" s="65" t="e">
        <f t="shared" si="3"/>
        <v>#REF!</v>
      </c>
      <c r="Z44" s="66" t="e">
        <f t="shared" si="3"/>
        <v>#REF!</v>
      </c>
    </row>
    <row r="45" spans="1:38" ht="18.95" customHeight="1" x14ac:dyDescent="0.15">
      <c r="A45" s="22"/>
      <c r="B45" s="116"/>
      <c r="C45" s="22"/>
      <c r="D45" s="96" t="s">
        <v>24</v>
      </c>
      <c r="E45" s="65" t="e">
        <f t="shared" si="3"/>
        <v>#REF!</v>
      </c>
      <c r="F45" s="68" t="e">
        <f t="shared" si="3"/>
        <v>#REF!</v>
      </c>
      <c r="G45" s="65" t="e">
        <f t="shared" si="3"/>
        <v>#REF!</v>
      </c>
      <c r="H45" s="66" t="e">
        <f t="shared" si="3"/>
        <v>#REF!</v>
      </c>
      <c r="I45" s="67" t="e">
        <f t="shared" si="3"/>
        <v>#REF!</v>
      </c>
      <c r="J45" s="68" t="e">
        <f t="shared" si="3"/>
        <v>#REF!</v>
      </c>
      <c r="K45" s="65" t="e">
        <f t="shared" si="3"/>
        <v>#REF!</v>
      </c>
      <c r="L45" s="66" t="e">
        <f t="shared" si="3"/>
        <v>#REF!</v>
      </c>
      <c r="M45" s="67" t="e">
        <f t="shared" si="3"/>
        <v>#REF!</v>
      </c>
      <c r="N45" s="68" t="e">
        <f t="shared" si="3"/>
        <v>#REF!</v>
      </c>
      <c r="O45" s="65" t="e">
        <f t="shared" si="3"/>
        <v>#REF!</v>
      </c>
      <c r="P45" s="66" t="e">
        <f t="shared" si="3"/>
        <v>#REF!</v>
      </c>
      <c r="Q45" s="67" t="e">
        <f t="shared" si="3"/>
        <v>#REF!</v>
      </c>
      <c r="R45" s="68" t="e">
        <f t="shared" si="3"/>
        <v>#REF!</v>
      </c>
      <c r="S45" s="65" t="e">
        <f t="shared" si="3"/>
        <v>#REF!</v>
      </c>
      <c r="T45" s="66" t="e">
        <f t="shared" si="3"/>
        <v>#REF!</v>
      </c>
      <c r="U45" s="67" t="e">
        <f t="shared" si="3"/>
        <v>#REF!</v>
      </c>
      <c r="V45" s="68" t="e">
        <f t="shared" si="3"/>
        <v>#REF!</v>
      </c>
      <c r="W45" s="65" t="e">
        <f t="shared" si="3"/>
        <v>#REF!</v>
      </c>
      <c r="X45" s="66" t="e">
        <f t="shared" si="3"/>
        <v>#REF!</v>
      </c>
      <c r="Y45" s="65" t="e">
        <f t="shared" si="3"/>
        <v>#REF!</v>
      </c>
      <c r="Z45" s="66" t="e">
        <f t="shared" si="3"/>
        <v>#REF!</v>
      </c>
    </row>
    <row r="46" spans="1:38" ht="18.95" customHeight="1" thickBot="1" x14ac:dyDescent="0.2">
      <c r="A46" s="22"/>
      <c r="B46" s="116"/>
      <c r="C46" s="46"/>
      <c r="D46" s="101" t="s">
        <v>44</v>
      </c>
      <c r="E46" s="112" t="e">
        <f>E23-E42</f>
        <v>#REF!</v>
      </c>
      <c r="F46" s="113"/>
      <c r="G46" s="112" t="e">
        <f>G23-G42</f>
        <v>#REF!</v>
      </c>
      <c r="H46" s="113"/>
      <c r="I46" s="112" t="e">
        <f>I23-I42</f>
        <v>#REF!</v>
      </c>
      <c r="J46" s="113"/>
      <c r="K46" s="112" t="e">
        <f>K23-K42</f>
        <v>#REF!</v>
      </c>
      <c r="L46" s="113"/>
      <c r="M46" s="112" t="e">
        <f>M23-M42</f>
        <v>#REF!</v>
      </c>
      <c r="N46" s="113"/>
      <c r="O46" s="112" t="e">
        <f t="shared" si="3"/>
        <v>#REF!</v>
      </c>
      <c r="P46" s="113"/>
      <c r="Q46" s="112" t="e">
        <f t="shared" si="3"/>
        <v>#REF!</v>
      </c>
      <c r="R46" s="113"/>
      <c r="S46" s="112" t="e">
        <f t="shared" si="3"/>
        <v>#REF!</v>
      </c>
      <c r="T46" s="113"/>
      <c r="U46" s="112" t="e">
        <f t="shared" si="3"/>
        <v>#REF!</v>
      </c>
      <c r="V46" s="113"/>
      <c r="W46" s="112" t="e">
        <f t="shared" si="3"/>
        <v>#REF!</v>
      </c>
      <c r="X46" s="113"/>
      <c r="Y46" s="112" t="e">
        <f t="shared" si="3"/>
        <v>#REF!</v>
      </c>
      <c r="Z46" s="113"/>
      <c r="AA46" s="110"/>
      <c r="AB46" s="111"/>
      <c r="AC46" s="110"/>
      <c r="AD46" s="111"/>
      <c r="AE46" s="110"/>
      <c r="AF46" s="11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16"/>
      <c r="C47" s="22" t="s">
        <v>48</v>
      </c>
      <c r="D47" s="54" t="s">
        <v>21</v>
      </c>
      <c r="E47" s="83" t="e">
        <f t="shared" ref="E47:Z49" si="4">E20/E39*100</f>
        <v>#REF!</v>
      </c>
      <c r="F47" s="84" t="e">
        <f t="shared" si="4"/>
        <v>#REF!</v>
      </c>
      <c r="G47" s="83" t="e">
        <f t="shared" si="4"/>
        <v>#REF!</v>
      </c>
      <c r="H47" s="85" t="e">
        <f t="shared" si="4"/>
        <v>#REF!</v>
      </c>
      <c r="I47" s="86" t="e">
        <f t="shared" si="4"/>
        <v>#REF!</v>
      </c>
      <c r="J47" s="84" t="e">
        <f t="shared" si="4"/>
        <v>#REF!</v>
      </c>
      <c r="K47" s="83" t="e">
        <f t="shared" si="4"/>
        <v>#REF!</v>
      </c>
      <c r="L47" s="85" t="e">
        <f t="shared" si="4"/>
        <v>#REF!</v>
      </c>
      <c r="M47" s="86" t="e">
        <f t="shared" si="4"/>
        <v>#REF!</v>
      </c>
      <c r="N47" s="84" t="e">
        <f t="shared" si="4"/>
        <v>#REF!</v>
      </c>
      <c r="O47" s="83" t="e">
        <f t="shared" si="4"/>
        <v>#REF!</v>
      </c>
      <c r="P47" s="85" t="e">
        <f t="shared" si="4"/>
        <v>#REF!</v>
      </c>
      <c r="Q47" s="86" t="e">
        <f t="shared" si="4"/>
        <v>#REF!</v>
      </c>
      <c r="R47" s="84" t="e">
        <f t="shared" si="4"/>
        <v>#REF!</v>
      </c>
      <c r="S47" s="83" t="e">
        <f t="shared" si="4"/>
        <v>#REF!</v>
      </c>
      <c r="T47" s="85" t="e">
        <f t="shared" si="4"/>
        <v>#REF!</v>
      </c>
      <c r="U47" s="86" t="e">
        <f t="shared" si="4"/>
        <v>#REF!</v>
      </c>
      <c r="V47" s="84" t="e">
        <f t="shared" si="4"/>
        <v>#REF!</v>
      </c>
      <c r="W47" s="83" t="e">
        <f t="shared" si="4"/>
        <v>#REF!</v>
      </c>
      <c r="X47" s="85" t="e">
        <f t="shared" si="4"/>
        <v>#REF!</v>
      </c>
      <c r="Y47" s="83" t="e">
        <f t="shared" si="4"/>
        <v>#REF!</v>
      </c>
      <c r="Z47" s="85" t="e">
        <f t="shared" si="4"/>
        <v>#REF!</v>
      </c>
    </row>
    <row r="48" spans="1:38" ht="18.95" customHeight="1" x14ac:dyDescent="0.15">
      <c r="A48" s="22"/>
      <c r="B48" s="116"/>
      <c r="C48" s="22"/>
      <c r="D48" s="57" t="s">
        <v>22</v>
      </c>
      <c r="E48" s="75" t="e">
        <f t="shared" si="4"/>
        <v>#REF!</v>
      </c>
      <c r="F48" s="78" t="e">
        <f t="shared" si="4"/>
        <v>#REF!</v>
      </c>
      <c r="G48" s="75" t="e">
        <f t="shared" si="4"/>
        <v>#REF!</v>
      </c>
      <c r="H48" s="76" t="e">
        <f t="shared" si="4"/>
        <v>#REF!</v>
      </c>
      <c r="I48" s="77" t="e">
        <f t="shared" si="4"/>
        <v>#REF!</v>
      </c>
      <c r="J48" s="78" t="e">
        <f t="shared" si="4"/>
        <v>#REF!</v>
      </c>
      <c r="K48" s="75" t="e">
        <f t="shared" si="4"/>
        <v>#REF!</v>
      </c>
      <c r="L48" s="76" t="e">
        <f t="shared" si="4"/>
        <v>#REF!</v>
      </c>
      <c r="M48" s="77" t="e">
        <f t="shared" si="4"/>
        <v>#REF!</v>
      </c>
      <c r="N48" s="78" t="e">
        <f t="shared" si="4"/>
        <v>#REF!</v>
      </c>
      <c r="O48" s="75" t="e">
        <f t="shared" si="4"/>
        <v>#REF!</v>
      </c>
      <c r="P48" s="76" t="e">
        <f t="shared" si="4"/>
        <v>#REF!</v>
      </c>
      <c r="Q48" s="77" t="e">
        <f t="shared" si="4"/>
        <v>#REF!</v>
      </c>
      <c r="R48" s="78" t="e">
        <f t="shared" si="4"/>
        <v>#REF!</v>
      </c>
      <c r="S48" s="75" t="e">
        <f t="shared" si="4"/>
        <v>#REF!</v>
      </c>
      <c r="T48" s="76" t="e">
        <f t="shared" si="4"/>
        <v>#REF!</v>
      </c>
      <c r="U48" s="77" t="e">
        <f t="shared" si="4"/>
        <v>#REF!</v>
      </c>
      <c r="V48" s="78" t="e">
        <f t="shared" si="4"/>
        <v>#REF!</v>
      </c>
      <c r="W48" s="75" t="e">
        <f t="shared" si="4"/>
        <v>#REF!</v>
      </c>
      <c r="X48" s="76" t="e">
        <f t="shared" si="4"/>
        <v>#REF!</v>
      </c>
      <c r="Y48" s="75" t="e">
        <f t="shared" si="4"/>
        <v>#REF!</v>
      </c>
      <c r="Z48" s="76" t="e">
        <f t="shared" si="4"/>
        <v>#REF!</v>
      </c>
    </row>
    <row r="49" spans="1:26" ht="18.95" customHeight="1" thickBot="1" x14ac:dyDescent="0.2">
      <c r="A49" s="46"/>
      <c r="B49" s="117"/>
      <c r="C49" s="46"/>
      <c r="D49" s="47" t="s">
        <v>24</v>
      </c>
      <c r="E49" s="79" t="e">
        <f t="shared" si="4"/>
        <v>#REF!</v>
      </c>
      <c r="F49" s="82" t="e">
        <f t="shared" si="4"/>
        <v>#REF!</v>
      </c>
      <c r="G49" s="79" t="e">
        <f t="shared" si="4"/>
        <v>#REF!</v>
      </c>
      <c r="H49" s="80" t="e">
        <f t="shared" si="4"/>
        <v>#REF!</v>
      </c>
      <c r="I49" s="81" t="e">
        <f t="shared" si="4"/>
        <v>#REF!</v>
      </c>
      <c r="J49" s="82" t="e">
        <f t="shared" si="4"/>
        <v>#REF!</v>
      </c>
      <c r="K49" s="79" t="e">
        <f t="shared" si="4"/>
        <v>#REF!</v>
      </c>
      <c r="L49" s="80" t="e">
        <f t="shared" si="4"/>
        <v>#REF!</v>
      </c>
      <c r="M49" s="81" t="e">
        <f t="shared" si="4"/>
        <v>#REF!</v>
      </c>
      <c r="N49" s="82" t="e">
        <f t="shared" si="4"/>
        <v>#REF!</v>
      </c>
      <c r="O49" s="79" t="e">
        <f t="shared" si="4"/>
        <v>#REF!</v>
      </c>
      <c r="P49" s="80" t="e">
        <f t="shared" si="4"/>
        <v>#REF!</v>
      </c>
      <c r="Q49" s="81" t="e">
        <f t="shared" si="4"/>
        <v>#REF!</v>
      </c>
      <c r="R49" s="82" t="e">
        <f t="shared" si="4"/>
        <v>#REF!</v>
      </c>
      <c r="S49" s="79" t="e">
        <f t="shared" si="4"/>
        <v>#REF!</v>
      </c>
      <c r="T49" s="80" t="e">
        <f t="shared" si="4"/>
        <v>#REF!</v>
      </c>
      <c r="U49" s="81" t="e">
        <f t="shared" si="4"/>
        <v>#REF!</v>
      </c>
      <c r="V49" s="82" t="e">
        <f t="shared" si="4"/>
        <v>#REF!</v>
      </c>
      <c r="W49" s="79" t="e">
        <f t="shared" si="4"/>
        <v>#REF!</v>
      </c>
      <c r="X49" s="80" t="e">
        <f t="shared" si="4"/>
        <v>#REF!</v>
      </c>
      <c r="Y49" s="79" t="e">
        <f t="shared" si="4"/>
        <v>#REF!</v>
      </c>
      <c r="Z49" s="80" t="e">
        <f t="shared" si="4"/>
        <v>#REF!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10品目別管理表 (令和3年10月) </vt:lpstr>
      <vt:lpstr>(令和3年9月) </vt:lpstr>
      <vt:lpstr>(令和3年8月) </vt:lpstr>
      <vt:lpstr>(令和3年7月) </vt:lpstr>
      <vt:lpstr>(令和3年6月) </vt:lpstr>
      <vt:lpstr>(令和3年5月) </vt:lpstr>
      <vt:lpstr>(令和3年4月) </vt:lpstr>
      <vt:lpstr>(令和3年3月) </vt:lpstr>
      <vt:lpstr>(令和3年2月) </vt:lpstr>
      <vt:lpstr>'(令和3年2月) '!Print_Area</vt:lpstr>
      <vt:lpstr>'(令和3年3月) '!Print_Area</vt:lpstr>
      <vt:lpstr>'(令和3年4月) '!Print_Area</vt:lpstr>
      <vt:lpstr>'(令和3年5月) '!Print_Area</vt:lpstr>
      <vt:lpstr>'(令和3年6月) '!Print_Area</vt:lpstr>
      <vt:lpstr>'(令和3年7月) '!Print_Area</vt:lpstr>
      <vt:lpstr>'(令和3年8月) '!Print_Area</vt:lpstr>
      <vt:lpstr>'(令和3年9月) '!Print_Area</vt:lpstr>
      <vt:lpstr>'10品目別管理表 (令和3年10月)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倉庫協会 石川県</cp:lastModifiedBy>
  <cp:lastPrinted>2021-10-25T01:20:39Z</cp:lastPrinted>
  <dcterms:created xsi:type="dcterms:W3CDTF">2016-05-20T01:46:25Z</dcterms:created>
  <dcterms:modified xsi:type="dcterms:W3CDTF">2026-03-11T05:21:38Z</dcterms:modified>
</cp:coreProperties>
</file>