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2021.12\"/>
    </mc:Choice>
  </mc:AlternateContent>
  <xr:revisionPtr revIDLastSave="0" documentId="8_{96707B9E-AF6B-4766-AC56-25D6CDD79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品目別管理表 (令和3年12月) " sheetId="9" r:id="rId1"/>
    <sheet name=" (令和3年11月) " sheetId="13" r:id="rId2"/>
    <sheet name="(令和3年10月)  " sheetId="12" r:id="rId3"/>
    <sheet name="(令和3年9月) " sheetId="11" r:id="rId4"/>
    <sheet name="(令和3年8月) " sheetId="10" r:id="rId5"/>
    <sheet name="(令和3年7月) " sheetId="5" r:id="rId6"/>
    <sheet name="(令和3年6月) " sheetId="8" r:id="rId7"/>
    <sheet name="(令和3年5月) " sheetId="7" r:id="rId8"/>
    <sheet name="(令和3年4月) " sheetId="6" r:id="rId9"/>
    <sheet name="(令和3年3月) " sheetId="4" r:id="rId10"/>
    <sheet name="(令和3年2月) " sheetId="3" r:id="rId11"/>
  </sheets>
  <definedNames>
    <definedName name="_xlnm.Print_Area" localSheetId="1">' (令和3年11月) '!$A$1:$Z$49</definedName>
    <definedName name="_xlnm.Print_Area" localSheetId="2">'(令和3年10月)  '!$A$1:$Z$49</definedName>
    <definedName name="_xlnm.Print_Area" localSheetId="10">'(令和3年2月) '!$A$1:$Z$49</definedName>
    <definedName name="_xlnm.Print_Area" localSheetId="9">'(令和3年3月) '!$A$1:$Z$49</definedName>
    <definedName name="_xlnm.Print_Area" localSheetId="8">'(令和3年4月) '!$A$1:$Z$49</definedName>
    <definedName name="_xlnm.Print_Area" localSheetId="7">'(令和3年5月) '!$A$1:$Z$49</definedName>
    <definedName name="_xlnm.Print_Area" localSheetId="6">'(令和3年6月) '!$A$1:$Z$49</definedName>
    <definedName name="_xlnm.Print_Area" localSheetId="5">'(令和3年7月) '!$A$1:$Z$49</definedName>
    <definedName name="_xlnm.Print_Area" localSheetId="4">'(令和3年8月) '!$A$1:$Z$49</definedName>
    <definedName name="_xlnm.Print_Area" localSheetId="3">'(令和3年9月) '!$A$1:$Z$49</definedName>
    <definedName name="_xlnm.Print_Area" localSheetId="0">'10品目別管理表 (令和3年12月)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1" i="9" l="1"/>
  <c r="Y41" i="9"/>
  <c r="Z40" i="9"/>
  <c r="Y40" i="9"/>
  <c r="Z39" i="9"/>
  <c r="Y39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Z41" i="13" l="1"/>
  <c r="Y41" i="13"/>
  <c r="X41" i="13"/>
  <c r="W41" i="13"/>
  <c r="V41" i="13"/>
  <c r="U41" i="13"/>
  <c r="U23" i="13" s="1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W37" i="13"/>
  <c r="O37" i="13"/>
  <c r="G37" i="13"/>
  <c r="U36" i="13"/>
  <c r="M36" i="13"/>
  <c r="E36" i="13"/>
  <c r="S35" i="13"/>
  <c r="K35" i="13"/>
  <c r="T33" i="13"/>
  <c r="R33" i="13"/>
  <c r="L33" i="13"/>
  <c r="J33" i="13"/>
  <c r="X32" i="13"/>
  <c r="R32" i="13"/>
  <c r="P32" i="13"/>
  <c r="J32" i="13"/>
  <c r="H32" i="13"/>
  <c r="X31" i="13"/>
  <c r="V31" i="13"/>
  <c r="P31" i="13"/>
  <c r="N31" i="13"/>
  <c r="H31" i="13"/>
  <c r="F31" i="13"/>
  <c r="Z29" i="13"/>
  <c r="Y29" i="13"/>
  <c r="Z28" i="13"/>
  <c r="Y28" i="13"/>
  <c r="Z27" i="13"/>
  <c r="Y27" i="13"/>
  <c r="O24" i="13"/>
  <c r="E23" i="13"/>
  <c r="E46" i="13" s="1"/>
  <c r="X22" i="13"/>
  <c r="X33" i="13" s="1"/>
  <c r="W22" i="13"/>
  <c r="W45" i="13" s="1"/>
  <c r="V22" i="13"/>
  <c r="V45" i="13" s="1"/>
  <c r="U22" i="13"/>
  <c r="T22" i="13"/>
  <c r="T45" i="13" s="1"/>
  <c r="S22" i="13"/>
  <c r="S37" i="13" s="1"/>
  <c r="R22" i="13"/>
  <c r="R49" i="13" s="1"/>
  <c r="Q22" i="13"/>
  <c r="Q49" i="13" s="1"/>
  <c r="P22" i="13"/>
  <c r="P33" i="13" s="1"/>
  <c r="O22" i="13"/>
  <c r="O45" i="13" s="1"/>
  <c r="N22" i="13"/>
  <c r="N45" i="13" s="1"/>
  <c r="M22" i="13"/>
  <c r="M45" i="13" s="1"/>
  <c r="L22" i="13"/>
  <c r="K24" i="13" s="1"/>
  <c r="K22" i="13"/>
  <c r="K37" i="13" s="1"/>
  <c r="J22" i="13"/>
  <c r="J49" i="13" s="1"/>
  <c r="I22" i="13"/>
  <c r="I49" i="13" s="1"/>
  <c r="H22" i="13"/>
  <c r="H33" i="13" s="1"/>
  <c r="G22" i="13"/>
  <c r="G45" i="13" s="1"/>
  <c r="F22" i="13"/>
  <c r="F45" i="13" s="1"/>
  <c r="E22" i="13"/>
  <c r="X21" i="13"/>
  <c r="X48" i="13" s="1"/>
  <c r="W21" i="13"/>
  <c r="W48" i="13" s="1"/>
  <c r="V21" i="13"/>
  <c r="V32" i="13" s="1"/>
  <c r="U21" i="13"/>
  <c r="U44" i="13" s="1"/>
  <c r="T21" i="13"/>
  <c r="T44" i="13" s="1"/>
  <c r="S21" i="13"/>
  <c r="S44" i="13" s="1"/>
  <c r="R21" i="13"/>
  <c r="R44" i="13" s="1"/>
  <c r="Q21" i="13"/>
  <c r="Q36" i="13" s="1"/>
  <c r="P21" i="13"/>
  <c r="P48" i="13" s="1"/>
  <c r="O21" i="13"/>
  <c r="O48" i="13" s="1"/>
  <c r="N21" i="13"/>
  <c r="N32" i="13" s="1"/>
  <c r="M21" i="13"/>
  <c r="M44" i="13" s="1"/>
  <c r="L21" i="13"/>
  <c r="L44" i="13" s="1"/>
  <c r="K21" i="13"/>
  <c r="K44" i="13" s="1"/>
  <c r="J21" i="13"/>
  <c r="J44" i="13" s="1"/>
  <c r="I21" i="13"/>
  <c r="I36" i="13" s="1"/>
  <c r="H21" i="13"/>
  <c r="H48" i="13" s="1"/>
  <c r="G21" i="13"/>
  <c r="G48" i="13" s="1"/>
  <c r="F21" i="13"/>
  <c r="F32" i="13" s="1"/>
  <c r="E21" i="13"/>
  <c r="E44" i="13" s="1"/>
  <c r="X20" i="13"/>
  <c r="X43" i="13" s="1"/>
  <c r="W20" i="13"/>
  <c r="W35" i="13" s="1"/>
  <c r="V20" i="13"/>
  <c r="V47" i="13" s="1"/>
  <c r="U20" i="13"/>
  <c r="U47" i="13" s="1"/>
  <c r="T20" i="13"/>
  <c r="T31" i="13" s="1"/>
  <c r="S20" i="13"/>
  <c r="S43" i="13" s="1"/>
  <c r="R20" i="13"/>
  <c r="R43" i="13" s="1"/>
  <c r="Q20" i="13"/>
  <c r="Q23" i="13" s="1"/>
  <c r="P20" i="13"/>
  <c r="P43" i="13" s="1"/>
  <c r="O20" i="13"/>
  <c r="O35" i="13" s="1"/>
  <c r="N20" i="13"/>
  <c r="N47" i="13" s="1"/>
  <c r="M20" i="13"/>
  <c r="M47" i="13" s="1"/>
  <c r="L20" i="13"/>
  <c r="L31" i="13" s="1"/>
  <c r="K20" i="13"/>
  <c r="K43" i="13" s="1"/>
  <c r="J20" i="13"/>
  <c r="J43" i="13" s="1"/>
  <c r="I20" i="13"/>
  <c r="I43" i="13" s="1"/>
  <c r="H20" i="13"/>
  <c r="H43" i="13" s="1"/>
  <c r="G20" i="13"/>
  <c r="G35" i="13" s="1"/>
  <c r="F20" i="13"/>
  <c r="F47" i="13" s="1"/>
  <c r="E20" i="13"/>
  <c r="E47" i="13" s="1"/>
  <c r="Z19" i="13"/>
  <c r="Z22" i="13" s="1"/>
  <c r="Y19" i="13"/>
  <c r="Z18" i="13"/>
  <c r="Z21" i="13" s="1"/>
  <c r="Y18" i="13"/>
  <c r="Z17" i="13"/>
  <c r="Z20" i="13" s="1"/>
  <c r="Y17" i="13"/>
  <c r="Y20" i="13" s="1"/>
  <c r="Z16" i="13"/>
  <c r="Y16" i="13"/>
  <c r="Y22" i="13" s="1"/>
  <c r="Z15" i="13"/>
  <c r="Y15" i="13"/>
  <c r="Z14" i="13"/>
  <c r="Y14" i="13"/>
  <c r="Z13" i="13"/>
  <c r="Y13" i="13"/>
  <c r="Z12" i="13"/>
  <c r="Y12" i="13"/>
  <c r="Z11" i="13"/>
  <c r="Y11" i="13"/>
  <c r="Z10" i="13"/>
  <c r="Y10" i="13"/>
  <c r="Z9" i="13"/>
  <c r="Y9" i="13"/>
  <c r="Y21" i="13" s="1"/>
  <c r="Z8" i="13"/>
  <c r="Y8" i="13"/>
  <c r="Z7" i="13"/>
  <c r="Y7" i="13"/>
  <c r="Z6" i="13"/>
  <c r="Y6" i="13"/>
  <c r="Z5" i="13"/>
  <c r="Y5" i="13"/>
  <c r="U46" i="13" l="1"/>
  <c r="U34" i="13"/>
  <c r="Y49" i="13"/>
  <c r="Y37" i="13"/>
  <c r="I25" i="13"/>
  <c r="Y45" i="13"/>
  <c r="Y33" i="13"/>
  <c r="U25" i="13"/>
  <c r="Z49" i="13"/>
  <c r="Z37" i="13"/>
  <c r="Y24" i="13"/>
  <c r="Z45" i="13"/>
  <c r="Z33" i="13"/>
  <c r="E25" i="13"/>
  <c r="Y36" i="13"/>
  <c r="Y44" i="13"/>
  <c r="Y32" i="13"/>
  <c r="Y48" i="13"/>
  <c r="Y23" i="13"/>
  <c r="Y43" i="13"/>
  <c r="Y31" i="13"/>
  <c r="Y47" i="13"/>
  <c r="Y35" i="13"/>
  <c r="Z43" i="13"/>
  <c r="Z31" i="13"/>
  <c r="Z47" i="13"/>
  <c r="Z35" i="13"/>
  <c r="Z32" i="13"/>
  <c r="Z44" i="13"/>
  <c r="Z48" i="13"/>
  <c r="Z36" i="13"/>
  <c r="Q46" i="13"/>
  <c r="Q34" i="13"/>
  <c r="S24" i="13"/>
  <c r="S23" i="13"/>
  <c r="M24" i="13"/>
  <c r="G25" i="13"/>
  <c r="W25" i="13"/>
  <c r="E31" i="13"/>
  <c r="M31" i="13"/>
  <c r="U31" i="13"/>
  <c r="G32" i="13"/>
  <c r="O32" i="13"/>
  <c r="W32" i="13"/>
  <c r="I33" i="13"/>
  <c r="Q33" i="13"/>
  <c r="H35" i="13"/>
  <c r="P35" i="13"/>
  <c r="X35" i="13"/>
  <c r="J36" i="13"/>
  <c r="R36" i="13"/>
  <c r="L37" i="13"/>
  <c r="T37" i="13"/>
  <c r="L43" i="13"/>
  <c r="T43" i="13"/>
  <c r="F44" i="13"/>
  <c r="N44" i="13"/>
  <c r="V44" i="13"/>
  <c r="H45" i="13"/>
  <c r="P45" i="13"/>
  <c r="X45" i="13"/>
  <c r="G47" i="13"/>
  <c r="O47" i="13"/>
  <c r="W47" i="13"/>
  <c r="I48" i="13"/>
  <c r="Q48" i="13"/>
  <c r="K49" i="13"/>
  <c r="S49" i="13"/>
  <c r="E43" i="13"/>
  <c r="M43" i="13"/>
  <c r="U43" i="13"/>
  <c r="G44" i="13"/>
  <c r="O44" i="13"/>
  <c r="W44" i="13"/>
  <c r="I45" i="13"/>
  <c r="Q45" i="13"/>
  <c r="H47" i="13"/>
  <c r="P47" i="13"/>
  <c r="X47" i="13"/>
  <c r="J48" i="13"/>
  <c r="R48" i="13"/>
  <c r="L49" i="13"/>
  <c r="T49" i="13"/>
  <c r="I35" i="13"/>
  <c r="Q35" i="13"/>
  <c r="K36" i="13"/>
  <c r="S36" i="13"/>
  <c r="E37" i="13"/>
  <c r="M37" i="13"/>
  <c r="U37" i="13"/>
  <c r="G23" i="13"/>
  <c r="W23" i="13"/>
  <c r="Q24" i="13"/>
  <c r="K25" i="13"/>
  <c r="G31" i="13"/>
  <c r="O31" i="13"/>
  <c r="W31" i="13"/>
  <c r="I32" i="13"/>
  <c r="Q32" i="13"/>
  <c r="K33" i="13"/>
  <c r="S33" i="13"/>
  <c r="E34" i="13"/>
  <c r="J35" i="13"/>
  <c r="R35" i="13"/>
  <c r="L36" i="13"/>
  <c r="T36" i="13"/>
  <c r="F37" i="13"/>
  <c r="N37" i="13"/>
  <c r="V37" i="13"/>
  <c r="F43" i="13"/>
  <c r="N43" i="13"/>
  <c r="V43" i="13"/>
  <c r="H44" i="13"/>
  <c r="P44" i="13"/>
  <c r="X44" i="13"/>
  <c r="J45" i="13"/>
  <c r="R45" i="13"/>
  <c r="I47" i="13"/>
  <c r="Q47" i="13"/>
  <c r="K48" i="13"/>
  <c r="S48" i="13"/>
  <c r="E49" i="13"/>
  <c r="M49" i="13"/>
  <c r="U49" i="13"/>
  <c r="G43" i="13"/>
  <c r="O43" i="13"/>
  <c r="W43" i="13"/>
  <c r="I44" i="13"/>
  <c r="Q44" i="13"/>
  <c r="K45" i="13"/>
  <c r="S45" i="13"/>
  <c r="J47" i="13"/>
  <c r="R47" i="13"/>
  <c r="L48" i="13"/>
  <c r="T48" i="13"/>
  <c r="F49" i="13"/>
  <c r="N49" i="13"/>
  <c r="V49" i="13"/>
  <c r="I23" i="13"/>
  <c r="M25" i="13"/>
  <c r="K23" i="13"/>
  <c r="E24" i="13"/>
  <c r="U24" i="13"/>
  <c r="O25" i="13"/>
  <c r="I31" i="13"/>
  <c r="Q31" i="13"/>
  <c r="K32" i="13"/>
  <c r="S32" i="13"/>
  <c r="E33" i="13"/>
  <c r="M33" i="13"/>
  <c r="U33" i="13"/>
  <c r="L35" i="13"/>
  <c r="T35" i="13"/>
  <c r="F36" i="13"/>
  <c r="N36" i="13"/>
  <c r="V36" i="13"/>
  <c r="H37" i="13"/>
  <c r="P37" i="13"/>
  <c r="X37" i="13"/>
  <c r="L45" i="13"/>
  <c r="K47" i="13"/>
  <c r="S47" i="13"/>
  <c r="E48" i="13"/>
  <c r="M48" i="13"/>
  <c r="U48" i="13"/>
  <c r="G49" i="13"/>
  <c r="O49" i="13"/>
  <c r="W49" i="13"/>
  <c r="M23" i="13"/>
  <c r="G24" i="13"/>
  <c r="W24" i="13"/>
  <c r="Q25" i="13"/>
  <c r="J31" i="13"/>
  <c r="R31" i="13"/>
  <c r="L32" i="13"/>
  <c r="T32" i="13"/>
  <c r="F33" i="13"/>
  <c r="N33" i="13"/>
  <c r="V33" i="13"/>
  <c r="E35" i="13"/>
  <c r="M35" i="13"/>
  <c r="U35" i="13"/>
  <c r="G36" i="13"/>
  <c r="O36" i="13"/>
  <c r="W36" i="13"/>
  <c r="I37" i="13"/>
  <c r="Q37" i="13"/>
  <c r="Q43" i="13"/>
  <c r="E45" i="13"/>
  <c r="U45" i="13"/>
  <c r="L47" i="13"/>
  <c r="T47" i="13"/>
  <c r="F48" i="13"/>
  <c r="N48" i="13"/>
  <c r="V48" i="13"/>
  <c r="H49" i="13"/>
  <c r="P49" i="13"/>
  <c r="X49" i="13"/>
  <c r="O23" i="13"/>
  <c r="I24" i="13"/>
  <c r="S25" i="13"/>
  <c r="K31" i="13"/>
  <c r="S31" i="13"/>
  <c r="E32" i="13"/>
  <c r="M32" i="13"/>
  <c r="U32" i="13"/>
  <c r="G33" i="13"/>
  <c r="O33" i="13"/>
  <c r="W33" i="13"/>
  <c r="F35" i="13"/>
  <c r="N35" i="13"/>
  <c r="V35" i="13"/>
  <c r="H36" i="13"/>
  <c r="P36" i="13"/>
  <c r="X36" i="13"/>
  <c r="J37" i="13"/>
  <c r="R37" i="13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O34" i="13" l="1"/>
  <c r="O46" i="13"/>
  <c r="M46" i="13"/>
  <c r="M34" i="13"/>
  <c r="Y25" i="13"/>
  <c r="W46" i="13"/>
  <c r="W34" i="13"/>
  <c r="I46" i="13"/>
  <c r="I34" i="13"/>
  <c r="G34" i="13"/>
  <c r="G46" i="13"/>
  <c r="S46" i="13"/>
  <c r="S34" i="13"/>
  <c r="Y46" i="13"/>
  <c r="Y34" i="13"/>
  <c r="K46" i="13"/>
  <c r="K34" i="13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V37" i="12"/>
  <c r="Q37" i="12"/>
  <c r="N37" i="12"/>
  <c r="I37" i="12"/>
  <c r="F37" i="12"/>
  <c r="W36" i="12"/>
  <c r="T36" i="12"/>
  <c r="O36" i="12"/>
  <c r="L36" i="12"/>
  <c r="G36" i="12"/>
  <c r="U35" i="12"/>
  <c r="R35" i="12"/>
  <c r="M35" i="12"/>
  <c r="J35" i="12"/>
  <c r="E35" i="12"/>
  <c r="X33" i="12"/>
  <c r="V33" i="12"/>
  <c r="T33" i="12"/>
  <c r="R33" i="12"/>
  <c r="P33" i="12"/>
  <c r="N33" i="12"/>
  <c r="L33" i="12"/>
  <c r="J33" i="12"/>
  <c r="H33" i="12"/>
  <c r="F33" i="12"/>
  <c r="X32" i="12"/>
  <c r="V32" i="12"/>
  <c r="T32" i="12"/>
  <c r="R32" i="12"/>
  <c r="P32" i="12"/>
  <c r="N32" i="12"/>
  <c r="L32" i="12"/>
  <c r="J32" i="12"/>
  <c r="H32" i="12"/>
  <c r="F32" i="12"/>
  <c r="X31" i="12"/>
  <c r="V31" i="12"/>
  <c r="T31" i="12"/>
  <c r="R31" i="12"/>
  <c r="P31" i="12"/>
  <c r="N31" i="12"/>
  <c r="L31" i="12"/>
  <c r="J31" i="12"/>
  <c r="H31" i="12"/>
  <c r="F31" i="12"/>
  <c r="Z29" i="12"/>
  <c r="Y29" i="12"/>
  <c r="Z28" i="12"/>
  <c r="Y28" i="12"/>
  <c r="Z27" i="12"/>
  <c r="Y27" i="12"/>
  <c r="S24" i="12"/>
  <c r="K24" i="12"/>
  <c r="X22" i="12"/>
  <c r="X37" i="12" s="1"/>
  <c r="W22" i="12"/>
  <c r="W45" i="12" s="1"/>
  <c r="V22" i="12"/>
  <c r="V45" i="12" s="1"/>
  <c r="U22" i="12"/>
  <c r="U33" i="12" s="1"/>
  <c r="T22" i="12"/>
  <c r="T45" i="12" s="1"/>
  <c r="S22" i="12"/>
  <c r="S33" i="12" s="1"/>
  <c r="R22" i="12"/>
  <c r="R49" i="12" s="1"/>
  <c r="Q22" i="12"/>
  <c r="Q49" i="12" s="1"/>
  <c r="P22" i="12"/>
  <c r="P37" i="12" s="1"/>
  <c r="O22" i="12"/>
  <c r="O45" i="12" s="1"/>
  <c r="N22" i="12"/>
  <c r="N45" i="12" s="1"/>
  <c r="M22" i="12"/>
  <c r="M33" i="12" s="1"/>
  <c r="L22" i="12"/>
  <c r="L45" i="12" s="1"/>
  <c r="K22" i="12"/>
  <c r="K33" i="12" s="1"/>
  <c r="J22" i="12"/>
  <c r="J49" i="12" s="1"/>
  <c r="I22" i="12"/>
  <c r="I49" i="12" s="1"/>
  <c r="H22" i="12"/>
  <c r="H37" i="12" s="1"/>
  <c r="G22" i="12"/>
  <c r="G45" i="12" s="1"/>
  <c r="F22" i="12"/>
  <c r="F45" i="12" s="1"/>
  <c r="E22" i="12"/>
  <c r="E33" i="12" s="1"/>
  <c r="X21" i="12"/>
  <c r="X48" i="12" s="1"/>
  <c r="W21" i="12"/>
  <c r="W48" i="12" s="1"/>
  <c r="V21" i="12"/>
  <c r="V36" i="12" s="1"/>
  <c r="U21" i="12"/>
  <c r="U44" i="12" s="1"/>
  <c r="T21" i="12"/>
  <c r="T44" i="12" s="1"/>
  <c r="S21" i="12"/>
  <c r="S32" i="12" s="1"/>
  <c r="R21" i="12"/>
  <c r="R44" i="12" s="1"/>
  <c r="Q21" i="12"/>
  <c r="Q32" i="12" s="1"/>
  <c r="P21" i="12"/>
  <c r="P48" i="12" s="1"/>
  <c r="O21" i="12"/>
  <c r="O48" i="12" s="1"/>
  <c r="N21" i="12"/>
  <c r="N36" i="12" s="1"/>
  <c r="M21" i="12"/>
  <c r="M44" i="12" s="1"/>
  <c r="L21" i="12"/>
  <c r="L44" i="12" s="1"/>
  <c r="K21" i="12"/>
  <c r="K32" i="12" s="1"/>
  <c r="J21" i="12"/>
  <c r="J44" i="12" s="1"/>
  <c r="I21" i="12"/>
  <c r="I32" i="12" s="1"/>
  <c r="H21" i="12"/>
  <c r="H48" i="12" s="1"/>
  <c r="G21" i="12"/>
  <c r="G48" i="12" s="1"/>
  <c r="F21" i="12"/>
  <c r="F36" i="12" s="1"/>
  <c r="E21" i="12"/>
  <c r="E44" i="12" s="1"/>
  <c r="X20" i="12"/>
  <c r="X43" i="12" s="1"/>
  <c r="W20" i="12"/>
  <c r="W31" i="12" s="1"/>
  <c r="V20" i="12"/>
  <c r="V47" i="12" s="1"/>
  <c r="U20" i="12"/>
  <c r="U47" i="12" s="1"/>
  <c r="T20" i="12"/>
  <c r="T35" i="12" s="1"/>
  <c r="S20" i="12"/>
  <c r="S43" i="12" s="1"/>
  <c r="R20" i="12"/>
  <c r="R43" i="12" s="1"/>
  <c r="Q20" i="12"/>
  <c r="Q31" i="12" s="1"/>
  <c r="P20" i="12"/>
  <c r="P43" i="12" s="1"/>
  <c r="O20" i="12"/>
  <c r="O31" i="12" s="1"/>
  <c r="N20" i="12"/>
  <c r="N47" i="12" s="1"/>
  <c r="M20" i="12"/>
  <c r="M47" i="12" s="1"/>
  <c r="L20" i="12"/>
  <c r="L35" i="12" s="1"/>
  <c r="K20" i="12"/>
  <c r="K43" i="12" s="1"/>
  <c r="J20" i="12"/>
  <c r="J43" i="12" s="1"/>
  <c r="I20" i="12"/>
  <c r="I31" i="12" s="1"/>
  <c r="H20" i="12"/>
  <c r="H43" i="12" s="1"/>
  <c r="G20" i="12"/>
  <c r="G31" i="12" s="1"/>
  <c r="F20" i="12"/>
  <c r="F47" i="12" s="1"/>
  <c r="E20" i="12"/>
  <c r="E47" i="12" s="1"/>
  <c r="Z19" i="12"/>
  <c r="Z22" i="12" s="1"/>
  <c r="Y19" i="12"/>
  <c r="Y22" i="12" s="1"/>
  <c r="Z18" i="12"/>
  <c r="Y18" i="12"/>
  <c r="Y21" i="12" s="1"/>
  <c r="Z17" i="12"/>
  <c r="Z20" i="12" s="1"/>
  <c r="Y17" i="12"/>
  <c r="Z16" i="12"/>
  <c r="Y16" i="12"/>
  <c r="Z15" i="12"/>
  <c r="Y15" i="12"/>
  <c r="Z14" i="12"/>
  <c r="Y14" i="12"/>
  <c r="Y20" i="12" s="1"/>
  <c r="Z13" i="12"/>
  <c r="Y13" i="12"/>
  <c r="Z12" i="12"/>
  <c r="Y12" i="12"/>
  <c r="Z11" i="12"/>
  <c r="Y11" i="12"/>
  <c r="Z10" i="12"/>
  <c r="Y10" i="12"/>
  <c r="Z9" i="12"/>
  <c r="Z21" i="12" s="1"/>
  <c r="Y9" i="12"/>
  <c r="Z8" i="12"/>
  <c r="Y8" i="12"/>
  <c r="Z7" i="12"/>
  <c r="Y7" i="12"/>
  <c r="Z6" i="12"/>
  <c r="Y6" i="12"/>
  <c r="Z5" i="12"/>
  <c r="Y5" i="12"/>
  <c r="Z32" i="12" l="1"/>
  <c r="Z44" i="12"/>
  <c r="Z36" i="12"/>
  <c r="Z48" i="12"/>
  <c r="Z43" i="12"/>
  <c r="Z35" i="12"/>
  <c r="Z47" i="12"/>
  <c r="Z31" i="12"/>
  <c r="Z49" i="12"/>
  <c r="Z33" i="12"/>
  <c r="Z45" i="12"/>
  <c r="Z37" i="12"/>
  <c r="Y24" i="12"/>
  <c r="Y31" i="12"/>
  <c r="Y43" i="12"/>
  <c r="Y23" i="12"/>
  <c r="Y35" i="12"/>
  <c r="Y47" i="12"/>
  <c r="Y32" i="12"/>
  <c r="Y44" i="12"/>
  <c r="Y36" i="12"/>
  <c r="Y48" i="12"/>
  <c r="Y49" i="12"/>
  <c r="Y33" i="12"/>
  <c r="Y45" i="12"/>
  <c r="Y37" i="12"/>
  <c r="Q25" i="12"/>
  <c r="O23" i="12"/>
  <c r="I24" i="12"/>
  <c r="S25" i="12"/>
  <c r="K31" i="12"/>
  <c r="S31" i="12"/>
  <c r="E32" i="12"/>
  <c r="M32" i="12"/>
  <c r="U32" i="12"/>
  <c r="G33" i="12"/>
  <c r="O33" i="12"/>
  <c r="W33" i="12"/>
  <c r="F35" i="12"/>
  <c r="N35" i="12"/>
  <c r="V35" i="12"/>
  <c r="H36" i="12"/>
  <c r="P36" i="12"/>
  <c r="X36" i="12"/>
  <c r="J37" i="12"/>
  <c r="R37" i="12"/>
  <c r="L43" i="12"/>
  <c r="T43" i="12"/>
  <c r="F44" i="12"/>
  <c r="N44" i="12"/>
  <c r="V44" i="12"/>
  <c r="H45" i="12"/>
  <c r="P45" i="12"/>
  <c r="X45" i="12"/>
  <c r="G47" i="12"/>
  <c r="O47" i="12"/>
  <c r="W47" i="12"/>
  <c r="I48" i="12"/>
  <c r="Q48" i="12"/>
  <c r="K49" i="12"/>
  <c r="S49" i="12"/>
  <c r="Q23" i="12"/>
  <c r="E25" i="12"/>
  <c r="U25" i="12"/>
  <c r="G35" i="12"/>
  <c r="O35" i="12"/>
  <c r="W35" i="12"/>
  <c r="I36" i="12"/>
  <c r="Q36" i="12"/>
  <c r="K37" i="12"/>
  <c r="S37" i="12"/>
  <c r="E43" i="12"/>
  <c r="M43" i="12"/>
  <c r="U43" i="12"/>
  <c r="G44" i="12"/>
  <c r="O44" i="12"/>
  <c r="W44" i="12"/>
  <c r="I45" i="12"/>
  <c r="Q45" i="12"/>
  <c r="H47" i="12"/>
  <c r="P47" i="12"/>
  <c r="X47" i="12"/>
  <c r="J48" i="12"/>
  <c r="R48" i="12"/>
  <c r="L49" i="12"/>
  <c r="T49" i="12"/>
  <c r="S23" i="12"/>
  <c r="M24" i="12"/>
  <c r="G25" i="12"/>
  <c r="W25" i="12"/>
  <c r="E31" i="12"/>
  <c r="M31" i="12"/>
  <c r="U31" i="12"/>
  <c r="G32" i="12"/>
  <c r="O32" i="12"/>
  <c r="W32" i="12"/>
  <c r="I33" i="12"/>
  <c r="Q33" i="12"/>
  <c r="H35" i="12"/>
  <c r="P35" i="12"/>
  <c r="X35" i="12"/>
  <c r="J36" i="12"/>
  <c r="R36" i="12"/>
  <c r="L37" i="12"/>
  <c r="T37" i="12"/>
  <c r="F43" i="12"/>
  <c r="N43" i="12"/>
  <c r="V43" i="12"/>
  <c r="H44" i="12"/>
  <c r="P44" i="12"/>
  <c r="X44" i="12"/>
  <c r="J45" i="12"/>
  <c r="R45" i="12"/>
  <c r="I47" i="12"/>
  <c r="Q47" i="12"/>
  <c r="K48" i="12"/>
  <c r="S48" i="12"/>
  <c r="E49" i="12"/>
  <c r="M49" i="12"/>
  <c r="U49" i="12"/>
  <c r="M23" i="12"/>
  <c r="W24" i="12"/>
  <c r="O24" i="12"/>
  <c r="I35" i="12"/>
  <c r="S36" i="12"/>
  <c r="M37" i="12"/>
  <c r="G43" i="12"/>
  <c r="O43" i="12"/>
  <c r="W43" i="12"/>
  <c r="I44" i="12"/>
  <c r="Q44" i="12"/>
  <c r="K45" i="12"/>
  <c r="S45" i="12"/>
  <c r="J47" i="12"/>
  <c r="R47" i="12"/>
  <c r="L48" i="12"/>
  <c r="T48" i="12"/>
  <c r="F49" i="12"/>
  <c r="N49" i="12"/>
  <c r="V49" i="12"/>
  <c r="G24" i="12"/>
  <c r="E23" i="12"/>
  <c r="U23" i="12"/>
  <c r="I25" i="12"/>
  <c r="Q35" i="12"/>
  <c r="K36" i="12"/>
  <c r="E37" i="12"/>
  <c r="U37" i="12"/>
  <c r="G23" i="12"/>
  <c r="W23" i="12"/>
  <c r="Q24" i="12"/>
  <c r="K25" i="12"/>
  <c r="K47" i="12"/>
  <c r="S47" i="12"/>
  <c r="E48" i="12"/>
  <c r="M48" i="12"/>
  <c r="U48" i="12"/>
  <c r="G49" i="12"/>
  <c r="O49" i="12"/>
  <c r="W49" i="12"/>
  <c r="I23" i="12"/>
  <c r="M25" i="12"/>
  <c r="K35" i="12"/>
  <c r="S35" i="12"/>
  <c r="E36" i="12"/>
  <c r="M36" i="12"/>
  <c r="U36" i="12"/>
  <c r="G37" i="12"/>
  <c r="O37" i="12"/>
  <c r="W37" i="12"/>
  <c r="I43" i="12"/>
  <c r="Q43" i="12"/>
  <c r="K44" i="12"/>
  <c r="S44" i="12"/>
  <c r="E45" i="12"/>
  <c r="M45" i="12"/>
  <c r="U45" i="12"/>
  <c r="L47" i="12"/>
  <c r="T47" i="12"/>
  <c r="F48" i="12"/>
  <c r="N48" i="12"/>
  <c r="V48" i="12"/>
  <c r="H49" i="12"/>
  <c r="P49" i="12"/>
  <c r="X49" i="12"/>
  <c r="K23" i="12"/>
  <c r="E24" i="12"/>
  <c r="U24" i="12"/>
  <c r="O25" i="12"/>
  <c r="S49" i="11"/>
  <c r="K49" i="11"/>
  <c r="Q48" i="11"/>
  <c r="I48" i="11"/>
  <c r="W47" i="11"/>
  <c r="O47" i="11"/>
  <c r="G47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R37" i="11"/>
  <c r="J37" i="11"/>
  <c r="X36" i="11"/>
  <c r="P36" i="11"/>
  <c r="H36" i="11"/>
  <c r="V35" i="11"/>
  <c r="N35" i="11"/>
  <c r="F35" i="11"/>
  <c r="W33" i="11"/>
  <c r="O33" i="11"/>
  <c r="G33" i="11"/>
  <c r="U32" i="11"/>
  <c r="M32" i="11"/>
  <c r="E32" i="11"/>
  <c r="S31" i="11"/>
  <c r="K31" i="11"/>
  <c r="Z29" i="11"/>
  <c r="Y29" i="11"/>
  <c r="Z28" i="11"/>
  <c r="Y28" i="11"/>
  <c r="Z27" i="11"/>
  <c r="Y27" i="11"/>
  <c r="I24" i="11"/>
  <c r="O23" i="11"/>
  <c r="O46" i="11" s="1"/>
  <c r="X22" i="11"/>
  <c r="W24" i="11" s="1"/>
  <c r="W22" i="11"/>
  <c r="W45" i="11" s="1"/>
  <c r="V22" i="11"/>
  <c r="V33" i="11" s="1"/>
  <c r="U22" i="11"/>
  <c r="U33" i="11" s="1"/>
  <c r="T22" i="11"/>
  <c r="T33" i="11" s="1"/>
  <c r="S22" i="11"/>
  <c r="S24" i="11" s="1"/>
  <c r="R22" i="11"/>
  <c r="R49" i="11" s="1"/>
  <c r="Q22" i="11"/>
  <c r="Q37" i="11" s="1"/>
  <c r="P22" i="11"/>
  <c r="P37" i="11" s="1"/>
  <c r="O22" i="11"/>
  <c r="O45" i="11" s="1"/>
  <c r="N22" i="11"/>
  <c r="N33" i="11" s="1"/>
  <c r="M22" i="11"/>
  <c r="M33" i="11" s="1"/>
  <c r="L22" i="11"/>
  <c r="L33" i="11" s="1"/>
  <c r="K22" i="11"/>
  <c r="K33" i="11" s="1"/>
  <c r="J22" i="11"/>
  <c r="J49" i="11" s="1"/>
  <c r="I22" i="11"/>
  <c r="I37" i="11" s="1"/>
  <c r="H22" i="11"/>
  <c r="G24" i="11" s="1"/>
  <c r="G22" i="11"/>
  <c r="G45" i="11" s="1"/>
  <c r="F22" i="11"/>
  <c r="F33" i="11" s="1"/>
  <c r="E22" i="11"/>
  <c r="E33" i="11" s="1"/>
  <c r="X21" i="11"/>
  <c r="X48" i="11" s="1"/>
  <c r="W21" i="11"/>
  <c r="W36" i="11" s="1"/>
  <c r="V21" i="11"/>
  <c r="V36" i="11" s="1"/>
  <c r="U21" i="11"/>
  <c r="U44" i="11" s="1"/>
  <c r="T21" i="11"/>
  <c r="T32" i="11" s="1"/>
  <c r="S21" i="11"/>
  <c r="S32" i="11" s="1"/>
  <c r="R21" i="11"/>
  <c r="R32" i="11" s="1"/>
  <c r="Q21" i="11"/>
  <c r="Q32" i="11" s="1"/>
  <c r="P21" i="11"/>
  <c r="P48" i="11" s="1"/>
  <c r="O21" i="11"/>
  <c r="O36" i="11" s="1"/>
  <c r="N21" i="11"/>
  <c r="N44" i="11" s="1"/>
  <c r="M21" i="11"/>
  <c r="M44" i="11" s="1"/>
  <c r="L21" i="11"/>
  <c r="L32" i="11" s="1"/>
  <c r="K21" i="11"/>
  <c r="K32" i="11" s="1"/>
  <c r="J21" i="11"/>
  <c r="J32" i="11" s="1"/>
  <c r="I21" i="11"/>
  <c r="I32" i="11" s="1"/>
  <c r="H21" i="11"/>
  <c r="H48" i="11" s="1"/>
  <c r="G21" i="11"/>
  <c r="G36" i="11" s="1"/>
  <c r="F21" i="11"/>
  <c r="F36" i="11" s="1"/>
  <c r="E21" i="11"/>
  <c r="E44" i="11" s="1"/>
  <c r="X20" i="11"/>
  <c r="X31" i="11" s="1"/>
  <c r="W20" i="11"/>
  <c r="W31" i="11" s="1"/>
  <c r="V20" i="11"/>
  <c r="V47" i="11" s="1"/>
  <c r="U20" i="11"/>
  <c r="U35" i="11" s="1"/>
  <c r="T20" i="11"/>
  <c r="T35" i="11" s="1"/>
  <c r="S20" i="11"/>
  <c r="S43" i="11" s="1"/>
  <c r="R20" i="11"/>
  <c r="R31" i="11" s="1"/>
  <c r="Q20" i="11"/>
  <c r="Q31" i="11" s="1"/>
  <c r="P20" i="11"/>
  <c r="P31" i="11" s="1"/>
  <c r="O20" i="11"/>
  <c r="O31" i="11" s="1"/>
  <c r="N20" i="11"/>
  <c r="N47" i="11" s="1"/>
  <c r="M20" i="11"/>
  <c r="M35" i="11" s="1"/>
  <c r="L20" i="11"/>
  <c r="L35" i="11" s="1"/>
  <c r="K20" i="11"/>
  <c r="K43" i="11" s="1"/>
  <c r="J20" i="11"/>
  <c r="J31" i="11" s="1"/>
  <c r="I20" i="11"/>
  <c r="I31" i="11" s="1"/>
  <c r="H20" i="11"/>
  <c r="H31" i="11" s="1"/>
  <c r="G20" i="11"/>
  <c r="G31" i="11" s="1"/>
  <c r="F20" i="11"/>
  <c r="F47" i="11" s="1"/>
  <c r="E20" i="11"/>
  <c r="E35" i="11" s="1"/>
  <c r="Z19" i="11"/>
  <c r="Z22" i="11" s="1"/>
  <c r="Y19" i="11"/>
  <c r="Y22" i="11" s="1"/>
  <c r="Z18" i="11"/>
  <c r="Z21" i="11" s="1"/>
  <c r="Y18" i="11"/>
  <c r="Y21" i="11" s="1"/>
  <c r="Z17" i="11"/>
  <c r="Z20" i="11" s="1"/>
  <c r="Y17" i="11"/>
  <c r="Y20" i="11" s="1"/>
  <c r="Z16" i="11"/>
  <c r="Y16" i="11"/>
  <c r="Z15" i="11"/>
  <c r="Y15" i="11"/>
  <c r="Z14" i="11"/>
  <c r="Y14" i="11"/>
  <c r="Z13" i="11"/>
  <c r="Y13" i="11"/>
  <c r="Z12" i="11"/>
  <c r="Y12" i="11"/>
  <c r="Z11" i="11"/>
  <c r="Y11" i="11"/>
  <c r="Z10" i="11"/>
  <c r="Y10" i="11"/>
  <c r="Z9" i="11"/>
  <c r="Y9" i="11"/>
  <c r="Z8" i="11"/>
  <c r="Y8" i="11"/>
  <c r="Z7" i="11"/>
  <c r="Y7" i="11"/>
  <c r="Z6" i="11"/>
  <c r="Y6" i="11"/>
  <c r="Z5" i="11"/>
  <c r="Y5" i="11"/>
  <c r="U34" i="12" l="1"/>
  <c r="U46" i="12"/>
  <c r="S34" i="12"/>
  <c r="S46" i="12"/>
  <c r="Y25" i="12"/>
  <c r="Y34" i="12"/>
  <c r="Y46" i="12"/>
  <c r="W34" i="12"/>
  <c r="W46" i="12"/>
  <c r="E34" i="12"/>
  <c r="E46" i="12"/>
  <c r="Q34" i="12"/>
  <c r="Q46" i="12"/>
  <c r="G34" i="12"/>
  <c r="G46" i="12"/>
  <c r="O34" i="12"/>
  <c r="O46" i="12"/>
  <c r="K46" i="12"/>
  <c r="K34" i="12"/>
  <c r="I34" i="12"/>
  <c r="I46" i="12"/>
  <c r="M46" i="12"/>
  <c r="M34" i="12"/>
  <c r="Y32" i="11"/>
  <c r="Y44" i="11"/>
  <c r="Y36" i="11"/>
  <c r="Y48" i="11"/>
  <c r="Y37" i="11"/>
  <c r="Y49" i="11"/>
  <c r="Y33" i="11"/>
  <c r="Y45" i="11"/>
  <c r="S25" i="11"/>
  <c r="Z31" i="11"/>
  <c r="Z43" i="11"/>
  <c r="Z35" i="11"/>
  <c r="Z47" i="11"/>
  <c r="Z32" i="11"/>
  <c r="Z44" i="11"/>
  <c r="Z36" i="11"/>
  <c r="Z48" i="11"/>
  <c r="Z49" i="11"/>
  <c r="Y24" i="11"/>
  <c r="Z33" i="11"/>
  <c r="Z45" i="11"/>
  <c r="Z37" i="11"/>
  <c r="Y31" i="11"/>
  <c r="Y43" i="11"/>
  <c r="Y23" i="11"/>
  <c r="Y35" i="11"/>
  <c r="Y47" i="11"/>
  <c r="T43" i="11"/>
  <c r="H45" i="11"/>
  <c r="Q23" i="11"/>
  <c r="K24" i="11"/>
  <c r="E25" i="11"/>
  <c r="U25" i="11"/>
  <c r="L31" i="11"/>
  <c r="T31" i="11"/>
  <c r="F32" i="11"/>
  <c r="N32" i="11"/>
  <c r="V32" i="11"/>
  <c r="H33" i="11"/>
  <c r="P33" i="11"/>
  <c r="X33" i="11"/>
  <c r="O34" i="11"/>
  <c r="G35" i="11"/>
  <c r="O35" i="11"/>
  <c r="W35" i="11"/>
  <c r="I36" i="11"/>
  <c r="Q36" i="11"/>
  <c r="K37" i="11"/>
  <c r="S37" i="11"/>
  <c r="E43" i="11"/>
  <c r="M43" i="11"/>
  <c r="U43" i="11"/>
  <c r="G44" i="11"/>
  <c r="O44" i="11"/>
  <c r="W44" i="11"/>
  <c r="I45" i="11"/>
  <c r="Q45" i="11"/>
  <c r="H47" i="11"/>
  <c r="P47" i="11"/>
  <c r="X47" i="11"/>
  <c r="J48" i="11"/>
  <c r="R48" i="11"/>
  <c r="L49" i="11"/>
  <c r="T49" i="11"/>
  <c r="L43" i="11"/>
  <c r="X45" i="11"/>
  <c r="S23" i="11"/>
  <c r="M24" i="11"/>
  <c r="G25" i="11"/>
  <c r="W25" i="11"/>
  <c r="E31" i="11"/>
  <c r="M31" i="11"/>
  <c r="U31" i="11"/>
  <c r="G32" i="11"/>
  <c r="O32" i="11"/>
  <c r="W32" i="11"/>
  <c r="I33" i="11"/>
  <c r="Q33" i="11"/>
  <c r="H35" i="11"/>
  <c r="P35" i="11"/>
  <c r="X35" i="11"/>
  <c r="J36" i="11"/>
  <c r="R36" i="11"/>
  <c r="L37" i="11"/>
  <c r="T37" i="11"/>
  <c r="F43" i="11"/>
  <c r="N43" i="11"/>
  <c r="V43" i="11"/>
  <c r="H44" i="11"/>
  <c r="P44" i="11"/>
  <c r="X44" i="11"/>
  <c r="J45" i="11"/>
  <c r="R45" i="11"/>
  <c r="I47" i="11"/>
  <c r="Q47" i="11"/>
  <c r="K48" i="11"/>
  <c r="S48" i="11"/>
  <c r="E49" i="11"/>
  <c r="M49" i="11"/>
  <c r="U49" i="11"/>
  <c r="F44" i="11"/>
  <c r="E23" i="11"/>
  <c r="U23" i="11"/>
  <c r="O24" i="11"/>
  <c r="I25" i="11"/>
  <c r="F31" i="11"/>
  <c r="N31" i="11"/>
  <c r="V31" i="11"/>
  <c r="H32" i="11"/>
  <c r="P32" i="11"/>
  <c r="X32" i="11"/>
  <c r="J33" i="11"/>
  <c r="R33" i="11"/>
  <c r="I35" i="11"/>
  <c r="Q35" i="11"/>
  <c r="K36" i="11"/>
  <c r="S36" i="11"/>
  <c r="E37" i="11"/>
  <c r="M37" i="11"/>
  <c r="U37" i="11"/>
  <c r="G43" i="11"/>
  <c r="O43" i="11"/>
  <c r="W43" i="11"/>
  <c r="I44" i="11"/>
  <c r="Q44" i="11"/>
  <c r="K45" i="11"/>
  <c r="S45" i="11"/>
  <c r="J47" i="11"/>
  <c r="R47" i="11"/>
  <c r="L48" i="11"/>
  <c r="T48" i="11"/>
  <c r="F49" i="11"/>
  <c r="N49" i="11"/>
  <c r="V49" i="11"/>
  <c r="G23" i="11"/>
  <c r="W23" i="11"/>
  <c r="Q24" i="11"/>
  <c r="K25" i="11"/>
  <c r="S33" i="11"/>
  <c r="J35" i="11"/>
  <c r="R35" i="11"/>
  <c r="L36" i="11"/>
  <c r="T36" i="11"/>
  <c r="F37" i="11"/>
  <c r="N37" i="11"/>
  <c r="V37" i="11"/>
  <c r="H43" i="11"/>
  <c r="P43" i="11"/>
  <c r="X43" i="11"/>
  <c r="J44" i="11"/>
  <c r="R44" i="11"/>
  <c r="L45" i="11"/>
  <c r="T45" i="11"/>
  <c r="K47" i="11"/>
  <c r="S47" i="11"/>
  <c r="E48" i="11"/>
  <c r="M48" i="11"/>
  <c r="U48" i="11"/>
  <c r="G49" i="11"/>
  <c r="O49" i="11"/>
  <c r="W49" i="11"/>
  <c r="V44" i="11"/>
  <c r="I23" i="11"/>
  <c r="M25" i="11"/>
  <c r="K35" i="11"/>
  <c r="S35" i="11"/>
  <c r="E36" i="11"/>
  <c r="M36" i="11"/>
  <c r="U36" i="11"/>
  <c r="G37" i="11"/>
  <c r="O37" i="11"/>
  <c r="W37" i="11"/>
  <c r="I43" i="11"/>
  <c r="Q43" i="11"/>
  <c r="K44" i="11"/>
  <c r="S44" i="11"/>
  <c r="E45" i="11"/>
  <c r="M45" i="11"/>
  <c r="U45" i="11"/>
  <c r="L47" i="11"/>
  <c r="T47" i="11"/>
  <c r="F48" i="11"/>
  <c r="N48" i="11"/>
  <c r="V48" i="11"/>
  <c r="H49" i="11"/>
  <c r="P49" i="11"/>
  <c r="X49" i="11"/>
  <c r="P45" i="11"/>
  <c r="K23" i="11"/>
  <c r="E24" i="11"/>
  <c r="U24" i="11"/>
  <c r="O25" i="11"/>
  <c r="N36" i="11"/>
  <c r="H37" i="11"/>
  <c r="X37" i="11"/>
  <c r="J43" i="11"/>
  <c r="R43" i="11"/>
  <c r="L44" i="11"/>
  <c r="T44" i="11"/>
  <c r="F45" i="11"/>
  <c r="N45" i="11"/>
  <c r="V45" i="11"/>
  <c r="E47" i="11"/>
  <c r="M47" i="11"/>
  <c r="U47" i="11"/>
  <c r="G48" i="11"/>
  <c r="O48" i="11"/>
  <c r="W48" i="11"/>
  <c r="I49" i="11"/>
  <c r="Q49" i="11"/>
  <c r="M23" i="11"/>
  <c r="Q25" i="11"/>
  <c r="Z42" i="10"/>
  <c r="X42" i="10"/>
  <c r="V42" i="10"/>
  <c r="T42" i="10"/>
  <c r="R42" i="10"/>
  <c r="P42" i="10"/>
  <c r="N42" i="10"/>
  <c r="L42" i="10"/>
  <c r="J42" i="10"/>
  <c r="H42" i="10"/>
  <c r="F42" i="10"/>
  <c r="R37" i="10"/>
  <c r="J37" i="10"/>
  <c r="V35" i="10"/>
  <c r="F35" i="10"/>
  <c r="Z29" i="10"/>
  <c r="Y29" i="10"/>
  <c r="Z28" i="10"/>
  <c r="Y28" i="10"/>
  <c r="Z27" i="10"/>
  <c r="Y27" i="10"/>
  <c r="X22" i="10"/>
  <c r="W22" i="10"/>
  <c r="V22" i="10"/>
  <c r="V33" i="10" s="1"/>
  <c r="U22" i="10"/>
  <c r="U33" i="10" s="1"/>
  <c r="T22" i="10"/>
  <c r="T33" i="10" s="1"/>
  <c r="S22" i="10"/>
  <c r="S33" i="10" s="1"/>
  <c r="R22" i="10"/>
  <c r="Q22" i="10"/>
  <c r="Q37" i="10" s="1"/>
  <c r="P22" i="10"/>
  <c r="P37" i="10" s="1"/>
  <c r="O22" i="10"/>
  <c r="N22" i="10"/>
  <c r="N33" i="10" s="1"/>
  <c r="M22" i="10"/>
  <c r="M33" i="10" s="1"/>
  <c r="L22" i="10"/>
  <c r="L33" i="10" s="1"/>
  <c r="K22" i="10"/>
  <c r="K33" i="10" s="1"/>
  <c r="J22" i="10"/>
  <c r="I22" i="10"/>
  <c r="I37" i="10" s="1"/>
  <c r="H22" i="10"/>
  <c r="G22" i="10"/>
  <c r="G33" i="10" s="1"/>
  <c r="F22" i="10"/>
  <c r="F33" i="10" s="1"/>
  <c r="E22" i="10"/>
  <c r="E33" i="10" s="1"/>
  <c r="X21" i="10"/>
  <c r="W21" i="10"/>
  <c r="W36" i="10" s="1"/>
  <c r="V21" i="10"/>
  <c r="V36" i="10" s="1"/>
  <c r="U21" i="10"/>
  <c r="T21" i="10"/>
  <c r="T32" i="10" s="1"/>
  <c r="S21" i="10"/>
  <c r="S32" i="10" s="1"/>
  <c r="R21" i="10"/>
  <c r="R32" i="10" s="1"/>
  <c r="Q21" i="10"/>
  <c r="Q32" i="10" s="1"/>
  <c r="P21" i="10"/>
  <c r="O21" i="10"/>
  <c r="O36" i="10" s="1"/>
  <c r="N21" i="10"/>
  <c r="N36" i="10" s="1"/>
  <c r="M21" i="10"/>
  <c r="L21" i="10"/>
  <c r="L32" i="10" s="1"/>
  <c r="K21" i="10"/>
  <c r="K32" i="10" s="1"/>
  <c r="J21" i="10"/>
  <c r="J32" i="10" s="1"/>
  <c r="I21" i="10"/>
  <c r="I32" i="10" s="1"/>
  <c r="H21" i="10"/>
  <c r="G21" i="10"/>
  <c r="G36" i="10" s="1"/>
  <c r="F21" i="10"/>
  <c r="F36" i="10" s="1"/>
  <c r="E21" i="10"/>
  <c r="X20" i="10"/>
  <c r="X31" i="10" s="1"/>
  <c r="W20" i="10"/>
  <c r="W31" i="10" s="1"/>
  <c r="V20" i="10"/>
  <c r="U20" i="10"/>
  <c r="U35" i="10" s="1"/>
  <c r="T20" i="10"/>
  <c r="T35" i="10" s="1"/>
  <c r="S20" i="10"/>
  <c r="S31" i="10" s="1"/>
  <c r="R20" i="10"/>
  <c r="R31" i="10" s="1"/>
  <c r="Q20" i="10"/>
  <c r="Q31" i="10" s="1"/>
  <c r="P20" i="10"/>
  <c r="P31" i="10" s="1"/>
  <c r="O20" i="10"/>
  <c r="O31" i="10" s="1"/>
  <c r="N20" i="10"/>
  <c r="N35" i="10" s="1"/>
  <c r="M20" i="10"/>
  <c r="M35" i="10" s="1"/>
  <c r="L20" i="10"/>
  <c r="K20" i="10"/>
  <c r="K31" i="10" s="1"/>
  <c r="J20" i="10"/>
  <c r="J31" i="10" s="1"/>
  <c r="I20" i="10"/>
  <c r="I31" i="10" s="1"/>
  <c r="H20" i="10"/>
  <c r="H31" i="10" s="1"/>
  <c r="G20" i="10"/>
  <c r="G31" i="10" s="1"/>
  <c r="F20" i="10"/>
  <c r="E20" i="10"/>
  <c r="E35" i="10" s="1"/>
  <c r="Z19" i="10"/>
  <c r="Y19" i="10"/>
  <c r="Z18" i="10"/>
  <c r="Y18" i="10"/>
  <c r="Y21" i="10" s="1"/>
  <c r="Z17" i="10"/>
  <c r="Y17" i="10"/>
  <c r="Z16" i="10"/>
  <c r="Y16" i="10"/>
  <c r="Z15" i="10"/>
  <c r="Y15" i="10"/>
  <c r="Z14" i="10"/>
  <c r="Y14" i="10"/>
  <c r="Z13" i="10"/>
  <c r="Y13" i="10"/>
  <c r="Z12" i="10"/>
  <c r="Y12" i="10"/>
  <c r="Z11" i="10"/>
  <c r="Y11" i="10"/>
  <c r="Z10" i="10"/>
  <c r="Y10" i="10"/>
  <c r="Z9" i="10"/>
  <c r="Y9" i="10"/>
  <c r="Z8" i="10"/>
  <c r="Y8" i="10"/>
  <c r="Z7" i="10"/>
  <c r="Y7" i="10"/>
  <c r="Z6" i="10"/>
  <c r="Y6" i="10"/>
  <c r="Z5" i="10"/>
  <c r="Y5" i="10"/>
  <c r="U34" i="11" l="1"/>
  <c r="U46" i="11"/>
  <c r="E34" i="11"/>
  <c r="E46" i="11"/>
  <c r="Q34" i="11"/>
  <c r="Q46" i="11"/>
  <c r="G34" i="11"/>
  <c r="G46" i="11"/>
  <c r="K34" i="11"/>
  <c r="K46" i="11"/>
  <c r="Y25" i="11"/>
  <c r="I34" i="11"/>
  <c r="I46" i="11"/>
  <c r="S34" i="11"/>
  <c r="S46" i="11"/>
  <c r="M46" i="11"/>
  <c r="M34" i="11"/>
  <c r="W34" i="11"/>
  <c r="W46" i="11"/>
  <c r="Y34" i="11"/>
  <c r="Y46" i="11"/>
  <c r="Z21" i="10"/>
  <c r="I24" i="10"/>
  <c r="Y22" i="10"/>
  <c r="S25" i="10" s="1"/>
  <c r="E32" i="10"/>
  <c r="M32" i="10"/>
  <c r="H36" i="10"/>
  <c r="Z22" i="10"/>
  <c r="U32" i="10"/>
  <c r="P36" i="10"/>
  <c r="X36" i="10"/>
  <c r="Y20" i="10"/>
  <c r="O33" i="10"/>
  <c r="Z20" i="10"/>
  <c r="Z31" i="10" s="1"/>
  <c r="G24" i="10"/>
  <c r="W24" i="10"/>
  <c r="W33" i="10"/>
  <c r="Y32" i="10"/>
  <c r="Y36" i="10"/>
  <c r="Y37" i="10"/>
  <c r="Z37" i="10"/>
  <c r="Z33" i="10"/>
  <c r="Y24" i="10"/>
  <c r="Z32" i="10"/>
  <c r="Z36" i="10"/>
  <c r="Y31" i="10"/>
  <c r="Y35" i="10"/>
  <c r="K24" i="10"/>
  <c r="E25" i="10"/>
  <c r="L31" i="10"/>
  <c r="T31" i="10"/>
  <c r="F32" i="10"/>
  <c r="N32" i="10"/>
  <c r="V32" i="10"/>
  <c r="H33" i="10"/>
  <c r="P33" i="10"/>
  <c r="X33" i="10"/>
  <c r="G35" i="10"/>
  <c r="O35" i="10"/>
  <c r="W35" i="10"/>
  <c r="I36" i="10"/>
  <c r="Q36" i="10"/>
  <c r="K37" i="10"/>
  <c r="S37" i="10"/>
  <c r="M24" i="10"/>
  <c r="E31" i="10"/>
  <c r="M31" i="10"/>
  <c r="U31" i="10"/>
  <c r="G32" i="10"/>
  <c r="O32" i="10"/>
  <c r="W32" i="10"/>
  <c r="I33" i="10"/>
  <c r="Q33" i="10"/>
  <c r="H35" i="10"/>
  <c r="P35" i="10"/>
  <c r="X35" i="10"/>
  <c r="J36" i="10"/>
  <c r="R36" i="10"/>
  <c r="L37" i="10"/>
  <c r="T37" i="10"/>
  <c r="O24" i="10"/>
  <c r="I25" i="10"/>
  <c r="F31" i="10"/>
  <c r="N31" i="10"/>
  <c r="V31" i="10"/>
  <c r="H32" i="10"/>
  <c r="P32" i="10"/>
  <c r="X32" i="10"/>
  <c r="J33" i="10"/>
  <c r="R33" i="10"/>
  <c r="I35" i="10"/>
  <c r="Q35" i="10"/>
  <c r="K36" i="10"/>
  <c r="S36" i="10"/>
  <c r="E37" i="10"/>
  <c r="M37" i="10"/>
  <c r="U37" i="10"/>
  <c r="Q24" i="10"/>
  <c r="J35" i="10"/>
  <c r="R35" i="10"/>
  <c r="L36" i="10"/>
  <c r="T36" i="10"/>
  <c r="F37" i="10"/>
  <c r="N37" i="10"/>
  <c r="V37" i="10"/>
  <c r="S24" i="10"/>
  <c r="K35" i="10"/>
  <c r="S35" i="10"/>
  <c r="E36" i="10"/>
  <c r="M36" i="10"/>
  <c r="U36" i="10"/>
  <c r="G37" i="10"/>
  <c r="O37" i="10"/>
  <c r="W37" i="10"/>
  <c r="E24" i="10"/>
  <c r="U24" i="10"/>
  <c r="L35" i="10"/>
  <c r="H37" i="10"/>
  <c r="X37" i="10"/>
  <c r="Z29" i="9"/>
  <c r="Y29" i="9"/>
  <c r="Z28" i="9"/>
  <c r="Y28" i="9"/>
  <c r="Z27" i="9"/>
  <c r="Y27" i="9"/>
  <c r="V33" i="9"/>
  <c r="U33" i="9"/>
  <c r="T33" i="9"/>
  <c r="S33" i="9"/>
  <c r="R49" i="9"/>
  <c r="Q37" i="9"/>
  <c r="P37" i="9"/>
  <c r="N33" i="9"/>
  <c r="M33" i="9"/>
  <c r="L33" i="9"/>
  <c r="K33" i="9"/>
  <c r="J49" i="9"/>
  <c r="I37" i="9"/>
  <c r="G33" i="9"/>
  <c r="F33" i="9"/>
  <c r="E33" i="9"/>
  <c r="X36" i="9"/>
  <c r="W36" i="9"/>
  <c r="V36" i="9"/>
  <c r="T32" i="9"/>
  <c r="S32" i="9"/>
  <c r="R32" i="9"/>
  <c r="Q32" i="9"/>
  <c r="O36" i="9"/>
  <c r="N36" i="9"/>
  <c r="L32" i="9"/>
  <c r="K32" i="9"/>
  <c r="J32" i="9"/>
  <c r="I32" i="9"/>
  <c r="G36" i="9"/>
  <c r="F44" i="9"/>
  <c r="E44" i="9"/>
  <c r="X31" i="9"/>
  <c r="W31" i="9"/>
  <c r="V47" i="9"/>
  <c r="U35" i="9"/>
  <c r="T35" i="9"/>
  <c r="S43" i="9"/>
  <c r="R31" i="9"/>
  <c r="Q31" i="9"/>
  <c r="P31" i="9"/>
  <c r="O31" i="9"/>
  <c r="N47" i="9"/>
  <c r="M35" i="9"/>
  <c r="L35" i="9"/>
  <c r="K43" i="9"/>
  <c r="J31" i="9"/>
  <c r="I31" i="9"/>
  <c r="H31" i="9"/>
  <c r="G31" i="9"/>
  <c r="F47" i="9"/>
  <c r="E35" i="9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Z6" i="9"/>
  <c r="Y6" i="9"/>
  <c r="Z5" i="9"/>
  <c r="Y5" i="9"/>
  <c r="Q25" i="10" l="1"/>
  <c r="W25" i="10"/>
  <c r="M44" i="9"/>
  <c r="U44" i="9"/>
  <c r="G25" i="10"/>
  <c r="M25" i="10"/>
  <c r="Z35" i="10"/>
  <c r="O25" i="10"/>
  <c r="K25" i="10"/>
  <c r="Y25" i="10" s="1"/>
  <c r="Y33" i="10"/>
  <c r="U25" i="10"/>
  <c r="S49" i="9"/>
  <c r="R37" i="9"/>
  <c r="K49" i="9"/>
  <c r="J37" i="9"/>
  <c r="G45" i="9"/>
  <c r="O45" i="9"/>
  <c r="W45" i="9"/>
  <c r="H48" i="9"/>
  <c r="P48" i="9"/>
  <c r="X48" i="9"/>
  <c r="Y20" i="9"/>
  <c r="Y31" i="9" s="1"/>
  <c r="W24" i="9"/>
  <c r="Y21" i="9"/>
  <c r="Y32" i="9" s="1"/>
  <c r="O23" i="9"/>
  <c r="K31" i="9"/>
  <c r="F35" i="9"/>
  <c r="G47" i="9"/>
  <c r="Z21" i="9"/>
  <c r="Z32" i="9" s="1"/>
  <c r="I24" i="9"/>
  <c r="S31" i="9"/>
  <c r="N35" i="9"/>
  <c r="O47" i="9"/>
  <c r="O33" i="9"/>
  <c r="G24" i="9"/>
  <c r="Y22" i="9"/>
  <c r="Y33" i="9" s="1"/>
  <c r="E32" i="9"/>
  <c r="Z22" i="9"/>
  <c r="M32" i="9"/>
  <c r="H36" i="9"/>
  <c r="I48" i="9"/>
  <c r="Z20" i="9"/>
  <c r="Z31" i="9" s="1"/>
  <c r="W33" i="9"/>
  <c r="V35" i="9"/>
  <c r="W47" i="9"/>
  <c r="U32" i="9"/>
  <c r="P36" i="9"/>
  <c r="Q48" i="9"/>
  <c r="P45" i="9"/>
  <c r="Q23" i="9"/>
  <c r="K24" i="9"/>
  <c r="L31" i="9"/>
  <c r="T31" i="9"/>
  <c r="F32" i="9"/>
  <c r="N32" i="9"/>
  <c r="V32" i="9"/>
  <c r="H33" i="9"/>
  <c r="P33" i="9"/>
  <c r="X33" i="9"/>
  <c r="G35" i="9"/>
  <c r="O35" i="9"/>
  <c r="W35" i="9"/>
  <c r="I36" i="9"/>
  <c r="Q36" i="9"/>
  <c r="K37" i="9"/>
  <c r="S37" i="9"/>
  <c r="E43" i="9"/>
  <c r="M43" i="9"/>
  <c r="U43" i="9"/>
  <c r="G44" i="9"/>
  <c r="O44" i="9"/>
  <c r="W44" i="9"/>
  <c r="I45" i="9"/>
  <c r="Q45" i="9"/>
  <c r="H47" i="9"/>
  <c r="P47" i="9"/>
  <c r="X47" i="9"/>
  <c r="J48" i="9"/>
  <c r="R48" i="9"/>
  <c r="L49" i="9"/>
  <c r="T49" i="9"/>
  <c r="S23" i="9"/>
  <c r="M24" i="9"/>
  <c r="E31" i="9"/>
  <c r="M31" i="9"/>
  <c r="U31" i="9"/>
  <c r="G32" i="9"/>
  <c r="O32" i="9"/>
  <c r="W32" i="9"/>
  <c r="I33" i="9"/>
  <c r="Q33" i="9"/>
  <c r="H35" i="9"/>
  <c r="P35" i="9"/>
  <c r="X35" i="9"/>
  <c r="J36" i="9"/>
  <c r="R36" i="9"/>
  <c r="L37" i="9"/>
  <c r="T37" i="9"/>
  <c r="F43" i="9"/>
  <c r="N43" i="9"/>
  <c r="V43" i="9"/>
  <c r="H44" i="9"/>
  <c r="P44" i="9"/>
  <c r="X44" i="9"/>
  <c r="J45" i="9"/>
  <c r="R45" i="9"/>
  <c r="I47" i="9"/>
  <c r="Q47" i="9"/>
  <c r="K48" i="9"/>
  <c r="S48" i="9"/>
  <c r="E49" i="9"/>
  <c r="M49" i="9"/>
  <c r="U49" i="9"/>
  <c r="T43" i="9"/>
  <c r="N44" i="9"/>
  <c r="H45" i="9"/>
  <c r="X45" i="9"/>
  <c r="E23" i="9"/>
  <c r="U23" i="9"/>
  <c r="O24" i="9"/>
  <c r="F31" i="9"/>
  <c r="N31" i="9"/>
  <c r="V31" i="9"/>
  <c r="H32" i="9"/>
  <c r="P32" i="9"/>
  <c r="X32" i="9"/>
  <c r="J33" i="9"/>
  <c r="R33" i="9"/>
  <c r="I35" i="9"/>
  <c r="Q35" i="9"/>
  <c r="K36" i="9"/>
  <c r="S36" i="9"/>
  <c r="E37" i="9"/>
  <c r="M37" i="9"/>
  <c r="U37" i="9"/>
  <c r="G43" i="9"/>
  <c r="O43" i="9"/>
  <c r="W43" i="9"/>
  <c r="I44" i="9"/>
  <c r="Q44" i="9"/>
  <c r="K45" i="9"/>
  <c r="S45" i="9"/>
  <c r="J47" i="9"/>
  <c r="R47" i="9"/>
  <c r="L48" i="9"/>
  <c r="T48" i="9"/>
  <c r="F49" i="9"/>
  <c r="N49" i="9"/>
  <c r="V49" i="9"/>
  <c r="G23" i="9"/>
  <c r="W23" i="9"/>
  <c r="Q24" i="9"/>
  <c r="J35" i="9"/>
  <c r="R35" i="9"/>
  <c r="L36" i="9"/>
  <c r="T36" i="9"/>
  <c r="F37" i="9"/>
  <c r="N37" i="9"/>
  <c r="V37" i="9"/>
  <c r="H43" i="9"/>
  <c r="P43" i="9"/>
  <c r="X43" i="9"/>
  <c r="J44" i="9"/>
  <c r="R44" i="9"/>
  <c r="L45" i="9"/>
  <c r="T45" i="9"/>
  <c r="K47" i="9"/>
  <c r="S47" i="9"/>
  <c r="E48" i="9"/>
  <c r="M48" i="9"/>
  <c r="U48" i="9"/>
  <c r="G49" i="9"/>
  <c r="O49" i="9"/>
  <c r="W49" i="9"/>
  <c r="L43" i="9"/>
  <c r="I23" i="9"/>
  <c r="S24" i="9"/>
  <c r="K35" i="9"/>
  <c r="S35" i="9"/>
  <c r="E36" i="9"/>
  <c r="M36" i="9"/>
  <c r="U36" i="9"/>
  <c r="G37" i="9"/>
  <c r="O37" i="9"/>
  <c r="W37" i="9"/>
  <c r="I43" i="9"/>
  <c r="Q43" i="9"/>
  <c r="K44" i="9"/>
  <c r="S44" i="9"/>
  <c r="E45" i="9"/>
  <c r="M45" i="9"/>
  <c r="U45" i="9"/>
  <c r="L47" i="9"/>
  <c r="T47" i="9"/>
  <c r="F48" i="9"/>
  <c r="N48" i="9"/>
  <c r="V48" i="9"/>
  <c r="H49" i="9"/>
  <c r="P49" i="9"/>
  <c r="X49" i="9"/>
  <c r="V44" i="9"/>
  <c r="K23" i="9"/>
  <c r="E24" i="9"/>
  <c r="U24" i="9"/>
  <c r="F36" i="9"/>
  <c r="H37" i="9"/>
  <c r="X37" i="9"/>
  <c r="J43" i="9"/>
  <c r="R43" i="9"/>
  <c r="L44" i="9"/>
  <c r="T44" i="9"/>
  <c r="F45" i="9"/>
  <c r="N45" i="9"/>
  <c r="V45" i="9"/>
  <c r="E47" i="9"/>
  <c r="M47" i="9"/>
  <c r="U47" i="9"/>
  <c r="G48" i="9"/>
  <c r="O48" i="9"/>
  <c r="W48" i="9"/>
  <c r="I49" i="9"/>
  <c r="Q49" i="9"/>
  <c r="M23" i="9"/>
  <c r="O34" i="9" l="1"/>
  <c r="M25" i="9"/>
  <c r="Y37" i="9"/>
  <c r="Z37" i="9"/>
  <c r="S25" i="9"/>
  <c r="Z36" i="9"/>
  <c r="Z35" i="9"/>
  <c r="E25" i="9"/>
  <c r="K25" i="9"/>
  <c r="I25" i="9"/>
  <c r="Q25" i="9"/>
  <c r="G25" i="9"/>
  <c r="W25" i="9"/>
  <c r="Y24" i="9"/>
  <c r="O25" i="9"/>
  <c r="U25" i="9"/>
  <c r="Y36" i="9"/>
  <c r="Z33" i="9"/>
  <c r="Y35" i="9"/>
  <c r="S34" i="9"/>
  <c r="G34" i="9"/>
  <c r="E34" i="9"/>
  <c r="K34" i="9"/>
  <c r="Q34" i="9"/>
  <c r="M34" i="9"/>
  <c r="U34" i="9"/>
  <c r="I34" i="9"/>
  <c r="W34" i="9"/>
  <c r="X42" i="5"/>
  <c r="V42" i="5"/>
  <c r="T42" i="5"/>
  <c r="R42" i="5"/>
  <c r="P42" i="5"/>
  <c r="N42" i="5"/>
  <c r="L42" i="5"/>
  <c r="J42" i="5"/>
  <c r="H42" i="5"/>
  <c r="Z42" i="8"/>
  <c r="X42" i="8"/>
  <c r="V42" i="8"/>
  <c r="T42" i="8"/>
  <c r="R42" i="8"/>
  <c r="P42" i="8"/>
  <c r="N42" i="8"/>
  <c r="L42" i="8"/>
  <c r="J42" i="8"/>
  <c r="H42" i="8"/>
  <c r="F42" i="8"/>
  <c r="Z41" i="8"/>
  <c r="Y41" i="8"/>
  <c r="Z40" i="8"/>
  <c r="Y40" i="8"/>
  <c r="Z39" i="8"/>
  <c r="Y39" i="8"/>
  <c r="V36" i="8"/>
  <c r="L35" i="8"/>
  <c r="F33" i="8"/>
  <c r="G32" i="8"/>
  <c r="Z29" i="8"/>
  <c r="Y29" i="8"/>
  <c r="Z28" i="8"/>
  <c r="Y28" i="8"/>
  <c r="Z27" i="8"/>
  <c r="Y27" i="8"/>
  <c r="X22" i="8"/>
  <c r="X41" i="5" s="1"/>
  <c r="W22" i="8"/>
  <c r="V22" i="8"/>
  <c r="V37" i="8" s="1"/>
  <c r="U22" i="8"/>
  <c r="T22" i="8"/>
  <c r="T33" i="8" s="1"/>
  <c r="S22" i="8"/>
  <c r="S33" i="8" s="1"/>
  <c r="R22" i="8"/>
  <c r="R33" i="8" s="1"/>
  <c r="Q22" i="8"/>
  <c r="P22" i="8"/>
  <c r="P41" i="5" s="1"/>
  <c r="O22" i="8"/>
  <c r="N22" i="8"/>
  <c r="N37" i="8" s="1"/>
  <c r="M22" i="8"/>
  <c r="L22" i="8"/>
  <c r="L33" i="8" s="1"/>
  <c r="K22" i="8"/>
  <c r="K33" i="8" s="1"/>
  <c r="J22" i="8"/>
  <c r="J33" i="8" s="1"/>
  <c r="I22" i="8"/>
  <c r="I37" i="8" s="1"/>
  <c r="H22" i="8"/>
  <c r="H41" i="5" s="1"/>
  <c r="G22" i="8"/>
  <c r="F22" i="8"/>
  <c r="F37" i="8" s="1"/>
  <c r="E22" i="8"/>
  <c r="X21" i="8"/>
  <c r="X32" i="8" s="1"/>
  <c r="W21" i="8"/>
  <c r="W36" i="8" s="1"/>
  <c r="V21" i="8"/>
  <c r="U21" i="8"/>
  <c r="U36" i="8" s="1"/>
  <c r="T21" i="8"/>
  <c r="T36" i="8" s="1"/>
  <c r="S21" i="8"/>
  <c r="S32" i="8" s="1"/>
  <c r="R21" i="8"/>
  <c r="R32" i="8" s="1"/>
  <c r="Q21" i="8"/>
  <c r="Q32" i="8" s="1"/>
  <c r="P21" i="8"/>
  <c r="P32" i="8" s="1"/>
  <c r="O21" i="8"/>
  <c r="N21" i="8"/>
  <c r="M21" i="8"/>
  <c r="M36" i="8" s="1"/>
  <c r="L21" i="8"/>
  <c r="L36" i="8" s="1"/>
  <c r="K21" i="8"/>
  <c r="J21" i="8"/>
  <c r="J32" i="8" s="1"/>
  <c r="I21" i="8"/>
  <c r="I32" i="8" s="1"/>
  <c r="H21" i="8"/>
  <c r="H32" i="8" s="1"/>
  <c r="G21" i="8"/>
  <c r="F21" i="8"/>
  <c r="E21" i="8"/>
  <c r="X20" i="8"/>
  <c r="X31" i="8" s="1"/>
  <c r="W20" i="8"/>
  <c r="V20" i="8"/>
  <c r="V31" i="8" s="1"/>
  <c r="U20" i="8"/>
  <c r="T20" i="8"/>
  <c r="T35" i="8" s="1"/>
  <c r="S20" i="8"/>
  <c r="R20" i="8"/>
  <c r="R35" i="8" s="1"/>
  <c r="Q20" i="8"/>
  <c r="P20" i="8"/>
  <c r="P31" i="8" s="1"/>
  <c r="O20" i="8"/>
  <c r="O31" i="8" s="1"/>
  <c r="N20" i="8"/>
  <c r="N31" i="8" s="1"/>
  <c r="M20" i="8"/>
  <c r="M31" i="8" s="1"/>
  <c r="L20" i="8"/>
  <c r="K20" i="8"/>
  <c r="K35" i="8" s="1"/>
  <c r="J20" i="8"/>
  <c r="J35" i="8" s="1"/>
  <c r="I20" i="8"/>
  <c r="H20" i="8"/>
  <c r="H31" i="8" s="1"/>
  <c r="G20" i="8"/>
  <c r="G31" i="8" s="1"/>
  <c r="F20" i="8"/>
  <c r="F31" i="8" s="1"/>
  <c r="E20" i="8"/>
  <c r="E31" i="8" s="1"/>
  <c r="Z19" i="8"/>
  <c r="Y19" i="8"/>
  <c r="Z18" i="8"/>
  <c r="Y18" i="8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Z21" i="8" s="1"/>
  <c r="Y9" i="8"/>
  <c r="Y21" i="8" s="1"/>
  <c r="Z8" i="8"/>
  <c r="Y8" i="8"/>
  <c r="Z7" i="8"/>
  <c r="Y7" i="8"/>
  <c r="Z6" i="8"/>
  <c r="Y6" i="8"/>
  <c r="Z5" i="8"/>
  <c r="Y5" i="8"/>
  <c r="L40" i="5" l="1"/>
  <c r="K32" i="8"/>
  <c r="I33" i="8"/>
  <c r="M35" i="8"/>
  <c r="I39" i="5"/>
  <c r="Q39" i="5"/>
  <c r="E40" i="5"/>
  <c r="M40" i="5"/>
  <c r="U40" i="5"/>
  <c r="I41" i="5"/>
  <c r="Q41" i="5"/>
  <c r="T40" i="5"/>
  <c r="I31" i="8"/>
  <c r="L32" i="8"/>
  <c r="M33" i="8"/>
  <c r="H37" i="8"/>
  <c r="J39" i="5"/>
  <c r="R39" i="5"/>
  <c r="F40" i="5"/>
  <c r="N40" i="5"/>
  <c r="V40" i="5"/>
  <c r="J41" i="5"/>
  <c r="R41" i="5"/>
  <c r="Y22" i="8"/>
  <c r="M25" i="8" s="1"/>
  <c r="J31" i="8"/>
  <c r="O32" i="8"/>
  <c r="N33" i="8"/>
  <c r="U35" i="8"/>
  <c r="K39" i="5"/>
  <c r="S39" i="5"/>
  <c r="G40" i="5"/>
  <c r="O40" i="5"/>
  <c r="W40" i="5"/>
  <c r="K41" i="5"/>
  <c r="S41" i="5"/>
  <c r="P39" i="5"/>
  <c r="Z22" i="8"/>
  <c r="Q33" i="8"/>
  <c r="F36" i="8"/>
  <c r="P37" i="8"/>
  <c r="L39" i="5"/>
  <c r="T39" i="5"/>
  <c r="H40" i="5"/>
  <c r="P40" i="5"/>
  <c r="X40" i="5"/>
  <c r="L41" i="5"/>
  <c r="T41" i="5"/>
  <c r="X39" i="5"/>
  <c r="E39" i="5"/>
  <c r="Q31" i="8"/>
  <c r="T32" i="8"/>
  <c r="U33" i="8"/>
  <c r="G36" i="8"/>
  <c r="Q37" i="8"/>
  <c r="M39" i="5"/>
  <c r="U39" i="5"/>
  <c r="I40" i="5"/>
  <c r="Q40" i="5"/>
  <c r="E41" i="5"/>
  <c r="M41" i="5"/>
  <c r="U41" i="5"/>
  <c r="H39" i="5"/>
  <c r="R31" i="8"/>
  <c r="W32" i="8"/>
  <c r="V33" i="8"/>
  <c r="N36" i="8"/>
  <c r="X37" i="8"/>
  <c r="F39" i="5"/>
  <c r="N39" i="5"/>
  <c r="V39" i="5"/>
  <c r="J40" i="5"/>
  <c r="R40" i="5"/>
  <c r="F41" i="5"/>
  <c r="N41" i="5"/>
  <c r="V41" i="5"/>
  <c r="Z20" i="8"/>
  <c r="Y20" i="8"/>
  <c r="Y23" i="8" s="1"/>
  <c r="Y42" i="5" s="1"/>
  <c r="U31" i="8"/>
  <c r="E33" i="8"/>
  <c r="E35" i="8"/>
  <c r="O36" i="8"/>
  <c r="G39" i="5"/>
  <c r="O39" i="5"/>
  <c r="W39" i="5"/>
  <c r="K40" i="5"/>
  <c r="S40" i="5"/>
  <c r="G41" i="5"/>
  <c r="O41" i="5"/>
  <c r="W41" i="5"/>
  <c r="Y25" i="9"/>
  <c r="Z43" i="8"/>
  <c r="Z35" i="8"/>
  <c r="Z47" i="8"/>
  <c r="Z31" i="8"/>
  <c r="Y32" i="8"/>
  <c r="Y44" i="8"/>
  <c r="Y36" i="8"/>
  <c r="Y48" i="8"/>
  <c r="Z32" i="8"/>
  <c r="Z36" i="8"/>
  <c r="Z44" i="8"/>
  <c r="Z48" i="8"/>
  <c r="O25" i="8"/>
  <c r="Z49" i="8"/>
  <c r="Z45" i="8"/>
  <c r="Z33" i="8"/>
  <c r="Z37" i="8"/>
  <c r="S25" i="8"/>
  <c r="K31" i="8"/>
  <c r="S31" i="8"/>
  <c r="E32" i="8"/>
  <c r="M32" i="8"/>
  <c r="U32" i="8"/>
  <c r="G33" i="8"/>
  <c r="O33" i="8"/>
  <c r="W33" i="8"/>
  <c r="F35" i="8"/>
  <c r="N35" i="8"/>
  <c r="V35" i="8"/>
  <c r="H36" i="8"/>
  <c r="P36" i="8"/>
  <c r="X36" i="8"/>
  <c r="J37" i="8"/>
  <c r="R37" i="8"/>
  <c r="L31" i="8"/>
  <c r="T31" i="8"/>
  <c r="F32" i="8"/>
  <c r="N32" i="8"/>
  <c r="V32" i="8"/>
  <c r="H33" i="8"/>
  <c r="P33" i="8"/>
  <c r="X33" i="8"/>
  <c r="G35" i="8"/>
  <c r="O35" i="8"/>
  <c r="W35" i="8"/>
  <c r="I36" i="8"/>
  <c r="Q36" i="8"/>
  <c r="K37" i="8"/>
  <c r="S37" i="8"/>
  <c r="R36" i="8"/>
  <c r="X35" i="8"/>
  <c r="I35" i="8"/>
  <c r="Q35" i="8"/>
  <c r="K36" i="8"/>
  <c r="S36" i="8"/>
  <c r="E37" i="8"/>
  <c r="M37" i="8"/>
  <c r="U37" i="8"/>
  <c r="H35" i="8"/>
  <c r="J36" i="8"/>
  <c r="L37" i="8"/>
  <c r="T37" i="8"/>
  <c r="W31" i="8"/>
  <c r="P35" i="8"/>
  <c r="S35" i="8"/>
  <c r="E36" i="8"/>
  <c r="G37" i="8"/>
  <c r="O37" i="8"/>
  <c r="W37" i="8"/>
  <c r="W20" i="5"/>
  <c r="W39" i="10" s="1"/>
  <c r="Q25" i="8" l="1"/>
  <c r="U25" i="8"/>
  <c r="Y37" i="8"/>
  <c r="Y43" i="8"/>
  <c r="G25" i="8"/>
  <c r="W25" i="8"/>
  <c r="E25" i="8"/>
  <c r="Y45" i="8"/>
  <c r="I25" i="8"/>
  <c r="Y25" i="8" s="1"/>
  <c r="Y33" i="8"/>
  <c r="W43" i="10"/>
  <c r="W47" i="10"/>
  <c r="Y49" i="8"/>
  <c r="Y47" i="8"/>
  <c r="Y35" i="8"/>
  <c r="K25" i="8"/>
  <c r="Y31" i="8"/>
  <c r="Y34" i="8"/>
  <c r="Z42" i="5"/>
  <c r="R48" i="7"/>
  <c r="H47" i="7"/>
  <c r="Z42" i="7"/>
  <c r="X42" i="7"/>
  <c r="V42" i="7"/>
  <c r="T42" i="7"/>
  <c r="R42" i="7"/>
  <c r="P42" i="7"/>
  <c r="N42" i="7"/>
  <c r="L42" i="7"/>
  <c r="J42" i="7"/>
  <c r="H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P36" i="7"/>
  <c r="I36" i="7"/>
  <c r="F35" i="7"/>
  <c r="X33" i="7"/>
  <c r="U32" i="7"/>
  <c r="N32" i="7"/>
  <c r="K31" i="7"/>
  <c r="Z29" i="7"/>
  <c r="Y29" i="7"/>
  <c r="Z28" i="7"/>
  <c r="Y28" i="7"/>
  <c r="Z27" i="7"/>
  <c r="Y27" i="7"/>
  <c r="X22" i="7"/>
  <c r="W22" i="7"/>
  <c r="W33" i="7" s="1"/>
  <c r="V22" i="7"/>
  <c r="U22" i="7"/>
  <c r="T22" i="7"/>
  <c r="T49" i="7" s="1"/>
  <c r="S22" i="7"/>
  <c r="S49" i="7" s="1"/>
  <c r="R22" i="7"/>
  <c r="Q22" i="7"/>
  <c r="P22" i="7"/>
  <c r="O22" i="7"/>
  <c r="N22" i="7"/>
  <c r="M22" i="7"/>
  <c r="L22" i="7"/>
  <c r="L49" i="7" s="1"/>
  <c r="K22" i="7"/>
  <c r="K49" i="7" s="1"/>
  <c r="J22" i="7"/>
  <c r="I22" i="7"/>
  <c r="H22" i="7"/>
  <c r="G22" i="7"/>
  <c r="G33" i="7" s="1"/>
  <c r="F22" i="7"/>
  <c r="E22" i="7"/>
  <c r="X21" i="7"/>
  <c r="X36" i="7" s="1"/>
  <c r="W21" i="7"/>
  <c r="V21" i="7"/>
  <c r="V32" i="7" s="1"/>
  <c r="U21" i="7"/>
  <c r="T21" i="7"/>
  <c r="S21" i="7"/>
  <c r="R21" i="7"/>
  <c r="Q21" i="7"/>
  <c r="Q36" i="7" s="1"/>
  <c r="P21" i="7"/>
  <c r="O21" i="7"/>
  <c r="N21" i="7"/>
  <c r="M21" i="7"/>
  <c r="L21" i="7"/>
  <c r="K21" i="7"/>
  <c r="J21" i="7"/>
  <c r="J48" i="7" s="1"/>
  <c r="I21" i="7"/>
  <c r="I48" i="7" s="1"/>
  <c r="H21" i="7"/>
  <c r="G21" i="7"/>
  <c r="F21" i="7"/>
  <c r="E21" i="7"/>
  <c r="X20" i="7"/>
  <c r="W20" i="7"/>
  <c r="W35" i="7" s="1"/>
  <c r="V20" i="7"/>
  <c r="V35" i="7" s="1"/>
  <c r="U20" i="7"/>
  <c r="T20" i="7"/>
  <c r="T31" i="7" s="1"/>
  <c r="S20" i="7"/>
  <c r="S31" i="7" s="1"/>
  <c r="R20" i="7"/>
  <c r="Q20" i="7"/>
  <c r="P20" i="7"/>
  <c r="O20" i="7"/>
  <c r="O47" i="7" s="1"/>
  <c r="N20" i="7"/>
  <c r="N35" i="7" s="1"/>
  <c r="M20" i="7"/>
  <c r="L20" i="7"/>
  <c r="L31" i="7" s="1"/>
  <c r="K20" i="7"/>
  <c r="J20" i="7"/>
  <c r="I20" i="7"/>
  <c r="H20" i="7"/>
  <c r="G20" i="7"/>
  <c r="G35" i="7" s="1"/>
  <c r="F20" i="7"/>
  <c r="E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K32" i="7" l="1"/>
  <c r="K40" i="8"/>
  <c r="H31" i="7"/>
  <c r="H39" i="8"/>
  <c r="P31" i="7"/>
  <c r="P39" i="8"/>
  <c r="X31" i="7"/>
  <c r="X39" i="8"/>
  <c r="L32" i="7"/>
  <c r="L40" i="8"/>
  <c r="T32" i="7"/>
  <c r="T40" i="8"/>
  <c r="H37" i="7"/>
  <c r="H41" i="8"/>
  <c r="P37" i="7"/>
  <c r="P41" i="8"/>
  <c r="X37" i="7"/>
  <c r="X41" i="8"/>
  <c r="O31" i="7"/>
  <c r="O39" i="8"/>
  <c r="Y20" i="7"/>
  <c r="Y21" i="7"/>
  <c r="I31" i="7"/>
  <c r="I39" i="8"/>
  <c r="Q31" i="7"/>
  <c r="Q39" i="8"/>
  <c r="E44" i="7"/>
  <c r="E40" i="8"/>
  <c r="M44" i="7"/>
  <c r="M40" i="8"/>
  <c r="U44" i="7"/>
  <c r="U40" i="8"/>
  <c r="I37" i="7"/>
  <c r="I41" i="8"/>
  <c r="Q37" i="7"/>
  <c r="Q41" i="8"/>
  <c r="P47" i="7"/>
  <c r="G23" i="7"/>
  <c r="G42" i="8" s="1"/>
  <c r="G39" i="8"/>
  <c r="O45" i="7"/>
  <c r="O41" i="8"/>
  <c r="Z20" i="7"/>
  <c r="Z21" i="7"/>
  <c r="J31" i="7"/>
  <c r="J39" i="8"/>
  <c r="R31" i="7"/>
  <c r="R39" i="8"/>
  <c r="F36" i="7"/>
  <c r="F40" i="8"/>
  <c r="N36" i="7"/>
  <c r="N40" i="8"/>
  <c r="V36" i="7"/>
  <c r="V40" i="8"/>
  <c r="J49" i="7"/>
  <c r="J41" i="8"/>
  <c r="R49" i="7"/>
  <c r="R41" i="8"/>
  <c r="H33" i="7"/>
  <c r="O35" i="7"/>
  <c r="J37" i="7"/>
  <c r="W47" i="7"/>
  <c r="S32" i="7"/>
  <c r="S40" i="8"/>
  <c r="Y22" i="7"/>
  <c r="Y37" i="7" s="1"/>
  <c r="K43" i="7"/>
  <c r="K39" i="8"/>
  <c r="S43" i="7"/>
  <c r="S39" i="8"/>
  <c r="G36" i="7"/>
  <c r="G40" i="8"/>
  <c r="O36" i="7"/>
  <c r="O40" i="8"/>
  <c r="W36" i="7"/>
  <c r="W40" i="8"/>
  <c r="K33" i="7"/>
  <c r="K41" i="8"/>
  <c r="S33" i="7"/>
  <c r="S41" i="8"/>
  <c r="E32" i="7"/>
  <c r="O33" i="7"/>
  <c r="K37" i="7"/>
  <c r="X47" i="7"/>
  <c r="G45" i="7"/>
  <c r="G41" i="8"/>
  <c r="Z22" i="7"/>
  <c r="L35" i="7"/>
  <c r="L39" i="8"/>
  <c r="T35" i="7"/>
  <c r="T39" i="8"/>
  <c r="H48" i="7"/>
  <c r="H40" i="8"/>
  <c r="P48" i="7"/>
  <c r="P40" i="8"/>
  <c r="X48" i="7"/>
  <c r="X40" i="8"/>
  <c r="L33" i="7"/>
  <c r="L41" i="8"/>
  <c r="T33" i="7"/>
  <c r="T41" i="8"/>
  <c r="F32" i="7"/>
  <c r="P33" i="7"/>
  <c r="R37" i="7"/>
  <c r="W23" i="7"/>
  <c r="W42" i="8" s="1"/>
  <c r="W39" i="8"/>
  <c r="E35" i="7"/>
  <c r="E39" i="8"/>
  <c r="M35" i="7"/>
  <c r="M39" i="8"/>
  <c r="U35" i="7"/>
  <c r="U39" i="8"/>
  <c r="I32" i="7"/>
  <c r="I40" i="8"/>
  <c r="Q32" i="7"/>
  <c r="Q40" i="8"/>
  <c r="E33" i="7"/>
  <c r="E41" i="8"/>
  <c r="M33" i="7"/>
  <c r="M41" i="8"/>
  <c r="U33" i="7"/>
  <c r="U41" i="8"/>
  <c r="M32" i="7"/>
  <c r="H36" i="7"/>
  <c r="S37" i="7"/>
  <c r="L43" i="7"/>
  <c r="T43" i="7"/>
  <c r="F44" i="7"/>
  <c r="N44" i="7"/>
  <c r="V44" i="7"/>
  <c r="H45" i="7"/>
  <c r="P45" i="7"/>
  <c r="X45" i="7"/>
  <c r="W45" i="7"/>
  <c r="W41" i="8"/>
  <c r="F47" i="7"/>
  <c r="F39" i="8"/>
  <c r="N47" i="7"/>
  <c r="N39" i="8"/>
  <c r="V47" i="7"/>
  <c r="V39" i="8"/>
  <c r="J32" i="7"/>
  <c r="J40" i="8"/>
  <c r="R32" i="7"/>
  <c r="R40" i="8"/>
  <c r="F33" i="7"/>
  <c r="F41" i="8"/>
  <c r="N33" i="7"/>
  <c r="N41" i="8"/>
  <c r="V33" i="7"/>
  <c r="V41" i="8"/>
  <c r="E43" i="7"/>
  <c r="M43" i="7"/>
  <c r="U43" i="7"/>
  <c r="G44" i="7"/>
  <c r="O44" i="7"/>
  <c r="W44" i="7"/>
  <c r="I45" i="7"/>
  <c r="Q45" i="7"/>
  <c r="G47" i="7"/>
  <c r="Q48" i="7"/>
  <c r="G34" i="7"/>
  <c r="Z49" i="7"/>
  <c r="Z37" i="7"/>
  <c r="Z33" i="7"/>
  <c r="Z45" i="7"/>
  <c r="Y31" i="7"/>
  <c r="Y43" i="7"/>
  <c r="Y35" i="7"/>
  <c r="Y47" i="7"/>
  <c r="Y48" i="7"/>
  <c r="Y32" i="7"/>
  <c r="Y36" i="7"/>
  <c r="Y44" i="7"/>
  <c r="W34" i="7"/>
  <c r="Z31" i="7"/>
  <c r="Z43" i="7"/>
  <c r="Z35" i="7"/>
  <c r="Z47" i="7"/>
  <c r="Z48" i="7"/>
  <c r="Z32" i="7"/>
  <c r="Z44" i="7"/>
  <c r="Z36" i="7"/>
  <c r="M23" i="7"/>
  <c r="M42" i="8" s="1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O42" i="8" s="1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I42" i="8" s="1"/>
  <c r="Q23" i="7"/>
  <c r="Q42" i="8" s="1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S23" i="7"/>
  <c r="S42" i="8" s="1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K42" i="8" s="1"/>
  <c r="E23" i="7"/>
  <c r="E42" i="8" s="1"/>
  <c r="U23" i="7"/>
  <c r="U42" i="8" s="1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Z10" i="5"/>
  <c r="Y10" i="5"/>
  <c r="Z9" i="5"/>
  <c r="Y9" i="5"/>
  <c r="Z8" i="5"/>
  <c r="Y8" i="5"/>
  <c r="Z7" i="5"/>
  <c r="Y7" i="5"/>
  <c r="Z6" i="5"/>
  <c r="Y6" i="5"/>
  <c r="Z5" i="5"/>
  <c r="Y5" i="5"/>
  <c r="W43" i="8" l="1"/>
  <c r="W47" i="8"/>
  <c r="O44" i="8"/>
  <c r="O48" i="8"/>
  <c r="O25" i="7"/>
  <c r="F47" i="8"/>
  <c r="F43" i="8"/>
  <c r="X44" i="8"/>
  <c r="X48" i="8"/>
  <c r="J45" i="8"/>
  <c r="J49" i="8"/>
  <c r="M49" i="8"/>
  <c r="M45" i="8"/>
  <c r="M23" i="8"/>
  <c r="U47" i="8"/>
  <c r="U43" i="8"/>
  <c r="S45" i="8"/>
  <c r="S49" i="8"/>
  <c r="S23" i="8"/>
  <c r="G48" i="8"/>
  <c r="G44" i="8"/>
  <c r="M48" i="8"/>
  <c r="M44" i="8"/>
  <c r="H49" i="8"/>
  <c r="H45" i="8"/>
  <c r="P47" i="8"/>
  <c r="P43" i="8"/>
  <c r="I44" i="8"/>
  <c r="I48" i="8"/>
  <c r="I47" i="8"/>
  <c r="I43" i="8"/>
  <c r="Q25" i="7"/>
  <c r="R43" i="8"/>
  <c r="R47" i="8"/>
  <c r="Y33" i="7"/>
  <c r="V45" i="8"/>
  <c r="V49" i="8"/>
  <c r="J44" i="8"/>
  <c r="J48" i="8"/>
  <c r="W23" i="8"/>
  <c r="W49" i="8"/>
  <c r="W45" i="8"/>
  <c r="P48" i="8"/>
  <c r="P44" i="8"/>
  <c r="V48" i="8"/>
  <c r="V44" i="8"/>
  <c r="J43" i="8"/>
  <c r="J47" i="8"/>
  <c r="M25" i="7"/>
  <c r="S25" i="7"/>
  <c r="Y25" i="7" s="1"/>
  <c r="E23" i="8"/>
  <c r="E49" i="8"/>
  <c r="E45" i="8"/>
  <c r="M43" i="8"/>
  <c r="M47" i="8"/>
  <c r="G49" i="8"/>
  <c r="G45" i="8"/>
  <c r="G23" i="8"/>
  <c r="K45" i="8"/>
  <c r="K23" i="8"/>
  <c r="K49" i="8"/>
  <c r="S43" i="8"/>
  <c r="S47" i="8"/>
  <c r="Q45" i="8"/>
  <c r="Q49" i="8"/>
  <c r="Q23" i="8"/>
  <c r="E48" i="8"/>
  <c r="E44" i="8"/>
  <c r="O47" i="8"/>
  <c r="O43" i="8"/>
  <c r="T44" i="8"/>
  <c r="T48" i="8"/>
  <c r="H47" i="8"/>
  <c r="H43" i="8"/>
  <c r="U23" i="8"/>
  <c r="U45" i="8"/>
  <c r="U49" i="8"/>
  <c r="P49" i="8"/>
  <c r="P45" i="8"/>
  <c r="U25" i="7"/>
  <c r="G47" i="8"/>
  <c r="G43" i="8"/>
  <c r="Y49" i="7"/>
  <c r="N45" i="8"/>
  <c r="N49" i="8"/>
  <c r="V47" i="8"/>
  <c r="V43" i="8"/>
  <c r="T45" i="8"/>
  <c r="T49" i="8"/>
  <c r="H48" i="8"/>
  <c r="H44" i="8"/>
  <c r="N48" i="8"/>
  <c r="N44" i="8"/>
  <c r="X47" i="8"/>
  <c r="X43" i="8"/>
  <c r="R44" i="8"/>
  <c r="R48" i="8"/>
  <c r="S44" i="8"/>
  <c r="S48" i="8"/>
  <c r="E25" i="7"/>
  <c r="Y45" i="7"/>
  <c r="Y23" i="7"/>
  <c r="Y42" i="8" s="1"/>
  <c r="Y46" i="8" s="1"/>
  <c r="Q44" i="8"/>
  <c r="Q48" i="8"/>
  <c r="E43" i="8"/>
  <c r="E47" i="8"/>
  <c r="W48" i="8"/>
  <c r="W44" i="8"/>
  <c r="K43" i="8"/>
  <c r="K47" i="8"/>
  <c r="I23" i="8"/>
  <c r="I49" i="8"/>
  <c r="I45" i="8"/>
  <c r="Q43" i="8"/>
  <c r="Q47" i="8"/>
  <c r="X45" i="8"/>
  <c r="X49" i="8"/>
  <c r="L44" i="8"/>
  <c r="L48" i="8"/>
  <c r="K44" i="8"/>
  <c r="K48" i="8"/>
  <c r="U48" i="8"/>
  <c r="U44" i="8"/>
  <c r="G25" i="7"/>
  <c r="L43" i="8"/>
  <c r="L47" i="8"/>
  <c r="K25" i="7"/>
  <c r="F45" i="8"/>
  <c r="F49" i="8"/>
  <c r="N47" i="8"/>
  <c r="N43" i="8"/>
  <c r="L49" i="8"/>
  <c r="L45" i="8"/>
  <c r="T43" i="8"/>
  <c r="T47" i="8"/>
  <c r="R49" i="8"/>
  <c r="R45" i="8"/>
  <c r="F44" i="8"/>
  <c r="F48" i="8"/>
  <c r="O49" i="8"/>
  <c r="O45" i="8"/>
  <c r="O23" i="8"/>
  <c r="U34" i="7"/>
  <c r="M34" i="7"/>
  <c r="K34" i="7"/>
  <c r="I34" i="7"/>
  <c r="S34" i="7"/>
  <c r="Y34" i="7"/>
  <c r="O34" i="7"/>
  <c r="E34" i="7"/>
  <c r="Q34" i="7"/>
  <c r="F20" i="5"/>
  <c r="F39" i="10" s="1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X41" i="10" s="1"/>
  <c r="W22" i="5"/>
  <c r="W41" i="10" s="1"/>
  <c r="V22" i="5"/>
  <c r="V41" i="10" s="1"/>
  <c r="U22" i="5"/>
  <c r="U41" i="10" s="1"/>
  <c r="T22" i="5"/>
  <c r="S22" i="5"/>
  <c r="S41" i="10" s="1"/>
  <c r="R22" i="5"/>
  <c r="R41" i="10" s="1"/>
  <c r="Q22" i="5"/>
  <c r="Q41" i="10" s="1"/>
  <c r="P22" i="5"/>
  <c r="P41" i="10" s="1"/>
  <c r="O22" i="5"/>
  <c r="O41" i="10" s="1"/>
  <c r="N22" i="5"/>
  <c r="N41" i="10" s="1"/>
  <c r="M22" i="5"/>
  <c r="M41" i="10" s="1"/>
  <c r="L22" i="5"/>
  <c r="K22" i="5"/>
  <c r="K41" i="10" s="1"/>
  <c r="J22" i="5"/>
  <c r="I22" i="5"/>
  <c r="I41" i="10" s="1"/>
  <c r="H22" i="5"/>
  <c r="H41" i="10" s="1"/>
  <c r="G22" i="5"/>
  <c r="G41" i="10" s="1"/>
  <c r="F22" i="5"/>
  <c r="F41" i="10" s="1"/>
  <c r="E22" i="5"/>
  <c r="E41" i="10" s="1"/>
  <c r="X21" i="5"/>
  <c r="X40" i="10" s="1"/>
  <c r="W21" i="5"/>
  <c r="W40" i="10" s="1"/>
  <c r="V21" i="5"/>
  <c r="V40" i="10" s="1"/>
  <c r="U21" i="5"/>
  <c r="U40" i="10" s="1"/>
  <c r="T21" i="5"/>
  <c r="T40" i="10" s="1"/>
  <c r="S21" i="5"/>
  <c r="S40" i="10" s="1"/>
  <c r="R21" i="5"/>
  <c r="R40" i="10" s="1"/>
  <c r="Q21" i="5"/>
  <c r="Q40" i="10" s="1"/>
  <c r="P21" i="5"/>
  <c r="P40" i="10" s="1"/>
  <c r="O21" i="5"/>
  <c r="O40" i="10" s="1"/>
  <c r="N21" i="5"/>
  <c r="N40" i="10" s="1"/>
  <c r="M21" i="5"/>
  <c r="M40" i="10" s="1"/>
  <c r="L21" i="5"/>
  <c r="L40" i="10" s="1"/>
  <c r="K21" i="5"/>
  <c r="K40" i="10" s="1"/>
  <c r="J21" i="5"/>
  <c r="J40" i="10" s="1"/>
  <c r="I21" i="5"/>
  <c r="I40" i="10" s="1"/>
  <c r="H21" i="5"/>
  <c r="H40" i="10" s="1"/>
  <c r="G21" i="5"/>
  <c r="G40" i="10" s="1"/>
  <c r="F21" i="5"/>
  <c r="F40" i="10" s="1"/>
  <c r="E21" i="5"/>
  <c r="E40" i="10" s="1"/>
  <c r="X20" i="5"/>
  <c r="X39" i="10" s="1"/>
  <c r="V20" i="5"/>
  <c r="V39" i="10" s="1"/>
  <c r="U20" i="5"/>
  <c r="U39" i="10" s="1"/>
  <c r="T20" i="5"/>
  <c r="T39" i="10" s="1"/>
  <c r="S20" i="5"/>
  <c r="S39" i="10" s="1"/>
  <c r="R20" i="5"/>
  <c r="R39" i="10" s="1"/>
  <c r="Q20" i="5"/>
  <c r="Q39" i="10" s="1"/>
  <c r="P20" i="5"/>
  <c r="P39" i="10" s="1"/>
  <c r="O20" i="5"/>
  <c r="O39" i="10" s="1"/>
  <c r="N20" i="5"/>
  <c r="N39" i="10" s="1"/>
  <c r="M20" i="5"/>
  <c r="M39" i="10" s="1"/>
  <c r="L20" i="5"/>
  <c r="L39" i="10" s="1"/>
  <c r="K20" i="5"/>
  <c r="K39" i="10" s="1"/>
  <c r="J20" i="5"/>
  <c r="J39" i="10" s="1"/>
  <c r="I20" i="5"/>
  <c r="I39" i="10" s="1"/>
  <c r="H20" i="5"/>
  <c r="H39" i="10" s="1"/>
  <c r="G20" i="5"/>
  <c r="G39" i="10" s="1"/>
  <c r="E20" i="5"/>
  <c r="E39" i="10" s="1"/>
  <c r="O48" i="10" l="1"/>
  <c r="O44" i="10"/>
  <c r="F47" i="10"/>
  <c r="F43" i="10"/>
  <c r="Q42" i="5"/>
  <c r="Q46" i="8"/>
  <c r="Q34" i="8"/>
  <c r="K43" i="10"/>
  <c r="K47" i="10"/>
  <c r="K24" i="5"/>
  <c r="L41" i="10"/>
  <c r="L43" i="10"/>
  <c r="L47" i="10"/>
  <c r="T43" i="10"/>
  <c r="T47" i="10"/>
  <c r="I48" i="10"/>
  <c r="I44" i="10"/>
  <c r="Q44" i="10"/>
  <c r="Q48" i="10"/>
  <c r="E49" i="10"/>
  <c r="E45" i="10"/>
  <c r="E23" i="10"/>
  <c r="M49" i="10"/>
  <c r="M45" i="10"/>
  <c r="M23" i="10"/>
  <c r="U49" i="10"/>
  <c r="U23" i="10"/>
  <c r="U45" i="10"/>
  <c r="W42" i="5"/>
  <c r="W34" i="8"/>
  <c r="W46" i="8"/>
  <c r="J43" i="10"/>
  <c r="J47" i="10"/>
  <c r="X48" i="10"/>
  <c r="X44" i="10"/>
  <c r="M43" i="10"/>
  <c r="M47" i="10"/>
  <c r="U47" i="10"/>
  <c r="U43" i="10"/>
  <c r="J48" i="10"/>
  <c r="J44" i="10"/>
  <c r="R48" i="10"/>
  <c r="R44" i="10"/>
  <c r="F49" i="10"/>
  <c r="F45" i="10"/>
  <c r="N49" i="10"/>
  <c r="N45" i="10"/>
  <c r="V49" i="10"/>
  <c r="V45" i="10"/>
  <c r="I42" i="5"/>
  <c r="I46" i="8"/>
  <c r="I34" i="8"/>
  <c r="W44" i="10"/>
  <c r="W48" i="10"/>
  <c r="P44" i="10"/>
  <c r="P48" i="10"/>
  <c r="S24" i="5"/>
  <c r="T41" i="10"/>
  <c r="E43" i="10"/>
  <c r="E47" i="10"/>
  <c r="S48" i="10"/>
  <c r="S44" i="10"/>
  <c r="O42" i="5"/>
  <c r="O34" i="8"/>
  <c r="O46" i="8"/>
  <c r="M42" i="5"/>
  <c r="M46" i="8"/>
  <c r="M34" i="8"/>
  <c r="R47" i="10"/>
  <c r="R43" i="10"/>
  <c r="S49" i="10"/>
  <c r="S23" i="10"/>
  <c r="S45" i="10"/>
  <c r="H44" i="10"/>
  <c r="H48" i="10"/>
  <c r="V47" i="10"/>
  <c r="V43" i="10"/>
  <c r="W23" i="10"/>
  <c r="W49" i="10"/>
  <c r="W45" i="10"/>
  <c r="G47" i="10"/>
  <c r="G43" i="10"/>
  <c r="O47" i="10"/>
  <c r="O43" i="10"/>
  <c r="X47" i="10"/>
  <c r="X43" i="10"/>
  <c r="L48" i="10"/>
  <c r="L44" i="10"/>
  <c r="T48" i="10"/>
  <c r="T44" i="10"/>
  <c r="H45" i="10"/>
  <c r="H49" i="10"/>
  <c r="P45" i="10"/>
  <c r="P49" i="10"/>
  <c r="X45" i="10"/>
  <c r="X49" i="10"/>
  <c r="G44" i="10"/>
  <c r="G48" i="10"/>
  <c r="S43" i="10"/>
  <c r="S47" i="10"/>
  <c r="K44" i="10"/>
  <c r="K48" i="10"/>
  <c r="O23" i="10"/>
  <c r="O45" i="10"/>
  <c r="O49" i="10"/>
  <c r="H47" i="10"/>
  <c r="H43" i="10"/>
  <c r="P47" i="10"/>
  <c r="P43" i="10"/>
  <c r="E44" i="10"/>
  <c r="E48" i="10"/>
  <c r="M44" i="10"/>
  <c r="M48" i="10"/>
  <c r="U44" i="10"/>
  <c r="U48" i="10"/>
  <c r="I45" i="10"/>
  <c r="I49" i="10"/>
  <c r="I23" i="10"/>
  <c r="Q45" i="10"/>
  <c r="Q49" i="10"/>
  <c r="Q23" i="10"/>
  <c r="K42" i="5"/>
  <c r="K34" i="8"/>
  <c r="K46" i="8"/>
  <c r="K49" i="10"/>
  <c r="K45" i="10"/>
  <c r="K23" i="10"/>
  <c r="G42" i="5"/>
  <c r="G46" i="8"/>
  <c r="G34" i="8"/>
  <c r="N47" i="10"/>
  <c r="N43" i="10"/>
  <c r="G23" i="10"/>
  <c r="G45" i="10"/>
  <c r="G49" i="10"/>
  <c r="I43" i="10"/>
  <c r="I47" i="10"/>
  <c r="Q43" i="10"/>
  <c r="Q47" i="10"/>
  <c r="F48" i="10"/>
  <c r="F44" i="10"/>
  <c r="N48" i="10"/>
  <c r="N44" i="10"/>
  <c r="V44" i="10"/>
  <c r="V48" i="10"/>
  <c r="I24" i="5"/>
  <c r="J41" i="10"/>
  <c r="R49" i="10"/>
  <c r="R45" i="10"/>
  <c r="U34" i="8"/>
  <c r="U42" i="5"/>
  <c r="U46" i="8"/>
  <c r="E34" i="8"/>
  <c r="E42" i="5"/>
  <c r="E46" i="8"/>
  <c r="S42" i="5"/>
  <c r="S34" i="8"/>
  <c r="S46" i="8"/>
  <c r="G24" i="5"/>
  <c r="O24" i="5"/>
  <c r="W24" i="5"/>
  <c r="Q24" i="5"/>
  <c r="E24" i="5"/>
  <c r="M24" i="5"/>
  <c r="U24" i="5"/>
  <c r="Y20" i="5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E25" i="6"/>
  <c r="U23" i="6"/>
  <c r="S23" i="6"/>
  <c r="M23" i="6"/>
  <c r="K23" i="6"/>
  <c r="E23" i="6"/>
  <c r="U46" i="6" l="1"/>
  <c r="U42" i="7"/>
  <c r="U46" i="7" s="1"/>
  <c r="S46" i="9"/>
  <c r="S34" i="10"/>
  <c r="I23" i="6"/>
  <c r="Y23" i="6"/>
  <c r="O47" i="6"/>
  <c r="Y39" i="10"/>
  <c r="K46" i="9"/>
  <c r="K34" i="10"/>
  <c r="O46" i="9"/>
  <c r="O34" i="10"/>
  <c r="W23" i="6"/>
  <c r="K46" i="6"/>
  <c r="K42" i="7"/>
  <c r="K46" i="7" s="1"/>
  <c r="W47" i="6"/>
  <c r="I46" i="9"/>
  <c r="I34" i="10"/>
  <c r="W46" i="9"/>
  <c r="W34" i="10"/>
  <c r="E46" i="9"/>
  <c r="E34" i="10"/>
  <c r="S46" i="6"/>
  <c r="S42" i="7"/>
  <c r="S46" i="7" s="1"/>
  <c r="M46" i="6"/>
  <c r="M42" i="7"/>
  <c r="M46" i="7" s="1"/>
  <c r="I48" i="6"/>
  <c r="G46" i="9"/>
  <c r="G34" i="10"/>
  <c r="E46" i="6"/>
  <c r="E42" i="7"/>
  <c r="E46" i="7" s="1"/>
  <c r="G23" i="6"/>
  <c r="Y41" i="10"/>
  <c r="Y25" i="6"/>
  <c r="O23" i="6"/>
  <c r="Q48" i="6"/>
  <c r="Z40" i="10"/>
  <c r="Y40" i="10"/>
  <c r="Q23" i="6"/>
  <c r="Y48" i="6"/>
  <c r="Z41" i="10"/>
  <c r="J45" i="10"/>
  <c r="J49" i="10"/>
  <c r="U46" i="9"/>
  <c r="U34" i="10"/>
  <c r="L45" i="10"/>
  <c r="L49" i="10"/>
  <c r="Z39" i="10"/>
  <c r="T49" i="10"/>
  <c r="T45" i="10"/>
  <c r="Q46" i="9"/>
  <c r="Q34" i="10"/>
  <c r="M46" i="9"/>
  <c r="M34" i="10"/>
  <c r="Y24" i="5"/>
  <c r="L43" i="6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W23" i="5"/>
  <c r="U23" i="5"/>
  <c r="S23" i="5"/>
  <c r="Q23" i="5"/>
  <c r="O23" i="5"/>
  <c r="M23" i="5"/>
  <c r="K23" i="5"/>
  <c r="I23" i="5"/>
  <c r="G23" i="5"/>
  <c r="E23" i="5"/>
  <c r="Y44" i="10" l="1"/>
  <c r="Y48" i="10"/>
  <c r="Y46" i="6"/>
  <c r="Y42" i="7"/>
  <c r="Y46" i="7" s="1"/>
  <c r="E34" i="5"/>
  <c r="E42" i="10"/>
  <c r="E46" i="10" s="1"/>
  <c r="U34" i="5"/>
  <c r="U42" i="10"/>
  <c r="U46" i="10" s="1"/>
  <c r="Z47" i="9"/>
  <c r="Z43" i="9"/>
  <c r="Z48" i="10"/>
  <c r="Z44" i="10"/>
  <c r="I46" i="6"/>
  <c r="I42" i="7"/>
  <c r="I46" i="7" s="1"/>
  <c r="G34" i="5"/>
  <c r="G42" i="10"/>
  <c r="G46" i="10" s="1"/>
  <c r="W34" i="5"/>
  <c r="W42" i="10"/>
  <c r="W46" i="10" s="1"/>
  <c r="Z43" i="10"/>
  <c r="Z47" i="10"/>
  <c r="Z45" i="9"/>
  <c r="Z49" i="9"/>
  <c r="G46" i="6"/>
  <c r="G42" i="7"/>
  <c r="G46" i="7" s="1"/>
  <c r="S34" i="5"/>
  <c r="S42" i="10"/>
  <c r="S46" i="10" s="1"/>
  <c r="I34" i="5"/>
  <c r="I42" i="10"/>
  <c r="I46" i="10" s="1"/>
  <c r="Y34" i="5"/>
  <c r="Y42" i="10"/>
  <c r="Z49" i="10"/>
  <c r="Z45" i="10"/>
  <c r="O46" i="6"/>
  <c r="O42" i="7"/>
  <c r="O46" i="7" s="1"/>
  <c r="K34" i="5"/>
  <c r="K42" i="10"/>
  <c r="K46" i="10" s="1"/>
  <c r="M34" i="5"/>
  <c r="M42" i="10"/>
  <c r="M46" i="10" s="1"/>
  <c r="Q46" i="6"/>
  <c r="Q42" i="7"/>
  <c r="Q46" i="7" s="1"/>
  <c r="Y49" i="9"/>
  <c r="Y45" i="9"/>
  <c r="Y23" i="9"/>
  <c r="Y47" i="9"/>
  <c r="Y43" i="9"/>
  <c r="Q34" i="5"/>
  <c r="Q42" i="10"/>
  <c r="Q46" i="10" s="1"/>
  <c r="Z44" i="9"/>
  <c r="Z48" i="9"/>
  <c r="O34" i="5"/>
  <c r="O42" i="10"/>
  <c r="O46" i="10" s="1"/>
  <c r="Y48" i="9"/>
  <c r="Y44" i="9"/>
  <c r="Y49" i="10"/>
  <c r="Y45" i="10"/>
  <c r="Y23" i="10"/>
  <c r="W46" i="6"/>
  <c r="W42" i="7"/>
  <c r="W46" i="7" s="1"/>
  <c r="Y43" i="10"/>
  <c r="Y47" i="10"/>
  <c r="Y25" i="5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34" i="10" l="1"/>
  <c r="Y46" i="10"/>
  <c r="Y34" i="9"/>
  <c r="Y46" i="9"/>
  <c r="Y48" i="5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V45" i="4" s="1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F45" i="4" s="1"/>
  <c r="E41" i="4"/>
  <c r="Z40" i="4"/>
  <c r="Z48" i="4" s="1"/>
  <c r="Y40" i="4"/>
  <c r="X40" i="4"/>
  <c r="W40" i="4"/>
  <c r="W48" i="4" s="1"/>
  <c r="V40" i="4"/>
  <c r="U40" i="4"/>
  <c r="T40" i="4"/>
  <c r="T44" i="4" s="1"/>
  <c r="S40" i="4"/>
  <c r="R40" i="4"/>
  <c r="R48" i="4" s="1"/>
  <c r="Q40" i="4"/>
  <c r="P40" i="4"/>
  <c r="O40" i="4"/>
  <c r="O48" i="4" s="1"/>
  <c r="N40" i="4"/>
  <c r="M40" i="4"/>
  <c r="L40" i="4"/>
  <c r="L44" i="4" s="1"/>
  <c r="K40" i="4"/>
  <c r="J40" i="4"/>
  <c r="J48" i="4" s="1"/>
  <c r="I40" i="4"/>
  <c r="H40" i="4"/>
  <c r="G40" i="4"/>
  <c r="G44" i="4" s="1"/>
  <c r="F40" i="4"/>
  <c r="E40" i="4"/>
  <c r="Z39" i="4"/>
  <c r="Z43" i="4" s="1"/>
  <c r="Y39" i="4"/>
  <c r="X39" i="4"/>
  <c r="X47" i="4" s="1"/>
  <c r="W39" i="4"/>
  <c r="V39" i="4"/>
  <c r="U39" i="4"/>
  <c r="U47" i="4" s="1"/>
  <c r="T39" i="4"/>
  <c r="S39" i="4"/>
  <c r="R39" i="4"/>
  <c r="R43" i="4" s="1"/>
  <c r="Q39" i="4"/>
  <c r="P39" i="4"/>
  <c r="P47" i="4" s="1"/>
  <c r="O39" i="4"/>
  <c r="N39" i="4"/>
  <c r="M39" i="4"/>
  <c r="M47" i="4" s="1"/>
  <c r="L39" i="4"/>
  <c r="K39" i="4"/>
  <c r="J39" i="4"/>
  <c r="J43" i="4" s="1"/>
  <c r="I39" i="4"/>
  <c r="H39" i="4"/>
  <c r="H47" i="4" s="1"/>
  <c r="G39" i="4"/>
  <c r="F39" i="4"/>
  <c r="E39" i="4"/>
  <c r="E47" i="4" s="1"/>
  <c r="Z49" i="4"/>
  <c r="X49" i="4"/>
  <c r="W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E45" i="4"/>
  <c r="Z44" i="4"/>
  <c r="Y44" i="4"/>
  <c r="X48" i="4"/>
  <c r="V48" i="4"/>
  <c r="U44" i="4"/>
  <c r="S44" i="4"/>
  <c r="R44" i="4"/>
  <c r="Q44" i="4"/>
  <c r="P48" i="4"/>
  <c r="N48" i="4"/>
  <c r="M44" i="4"/>
  <c r="K44" i="4"/>
  <c r="J44" i="4"/>
  <c r="I44" i="4"/>
  <c r="H48" i="4"/>
  <c r="F48" i="4"/>
  <c r="E44" i="4"/>
  <c r="Y43" i="4"/>
  <c r="X43" i="4"/>
  <c r="W43" i="4"/>
  <c r="V47" i="4"/>
  <c r="T47" i="4"/>
  <c r="S43" i="4"/>
  <c r="Q43" i="4"/>
  <c r="P43" i="4"/>
  <c r="O43" i="4"/>
  <c r="N47" i="4"/>
  <c r="L47" i="4"/>
  <c r="K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<sst xmlns="http://schemas.openxmlformats.org/spreadsheetml/2006/main" count="1408" uniqueCount="74">
  <si>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</si>
  <si>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</si>
  <si>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</si>
  <si>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</si>
  <si>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</si>
  <si>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</si>
  <si>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</si>
  <si>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</si>
  <si>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</si>
  <si>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</si>
  <si>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</si>
  <si>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</si>
  <si>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</si>
  <si>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</si>
  <si>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</si>
  <si>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</si>
  <si>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</si>
  <si>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</si>
  <si>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</si>
  <si>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</si>
  <si>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</si>
  <si>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</si>
  <si>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</si>
  <si>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</si>
  <si>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</si>
  <si>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</si>
  <si>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</si>
  <si>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</si>
  <si>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</si>
  <si>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</si>
  <si>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</si>
  <si>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</si>
  <si>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</si>
  <si>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</si>
  <si>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</si>
  <si>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</si>
  <si>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</si>
  <si>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</si>
  <si>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</si>
  <si>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</si>
  <si>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</si>
  <si>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</si>
  <si>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</si>
  <si>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</si>
  <si>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</si>
  <si>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</si>
  <si>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</si>
  <si>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</si>
  <si>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</si>
  <si>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</si>
  <si>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</si>
  <si>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</si>
  <si>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</si>
  <si>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</si>
  <si>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</si>
  <si>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</si>
  <si>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</si>
  <si>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</si>
  <si>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</si>
  <si>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</si>
  <si>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</si>
  <si>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</si>
  <si>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</si>
  <si>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</si>
  <si>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</si>
  <si>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</si>
  <si>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</si>
  <si>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</si>
  <si>
    <t>令和3年7月</t>
    <phoneticPr fontId="9"/>
  </si>
  <si>
    <t>令和3年8月</t>
    <phoneticPr fontId="9"/>
  </si>
  <si>
    <t>令和3年9月</t>
    <phoneticPr fontId="9"/>
  </si>
  <si>
    <t>令和3年10月</t>
    <phoneticPr fontId="9"/>
  </si>
  <si>
    <t>令和3年11月</t>
    <phoneticPr fontId="9"/>
  </si>
  <si>
    <t>令和3年12月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</si>
</sst>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178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29" xfId="3" applyNumberFormat="1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8D6EAF-A07B-4038-BA17-BA76084E30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1155EE7-E736-41AD-92D5-44242A221D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0B35DB-83C3-4D9E-94DB-B0E66E8C34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59AFF43-D9C5-4BB1-B3C7-5C2ADBB30E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5AD397E-A7C8-420C-8FD6-55744E92F6B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0CA2FD2-B249-464A-8880-F642209968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18D7981-78E9-48C8-B4A7-777133F46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C4071357-C6A5-4F53-8CCC-06A0BFF44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734C930-DF0F-49E9-B76F-75AF786867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8FE6923C-AB92-4F07-B30F-C9DD9A527F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CB0F670B-CF7D-4F53-8765-F2BD4CA2F7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47C4CC-EF49-43C1-AEDA-11F5A9C1F5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BDAC4D-92E0-409E-8471-BCB5E70DAF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33B74CB-52C7-4D5B-82C9-099F14A2B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7BDD3DC-A12F-4028-969C-092C441FC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A3930154-768B-4F0F-9C50-700EC10C1D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053AA2B-F255-4408-BCC5-5B7AB6632F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93BA3FE-9362-4884-81A9-74AA7168B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B40EF4C-6263-4FB0-B35F-E1A2969BE0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843300-DC98-4CF4-B53B-DB415660F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3662F8F4-AE9C-43CD-BF70-B18E847448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AC71D84-F358-4B93-979C-013D7A6E3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AB6F6DD-DAD2-4CF1-91C3-BBD9D1EC31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9641EE1-C05C-4F63-A7E2-B8CACF5F6C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CD32DA8-0EEB-4DA6-AFAA-9EF957CB59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88AF05AE-1DF8-4F2E-8B1F-571C17D9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9EFB5AA-0F44-4A9F-8536-578876366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05E84-A14A-4E10-804F-2C86C278A1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DCB38B9C-44C3-4C93-AE5F-8B3780B6ED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2B9A6A2-E67A-4781-941F-9805D2CF63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624D2FC-7F65-461A-8C13-77776D13C4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CE73CDA-FEB1-436A-BE41-FC7152B578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595AC8D-CB01-4C85-A284-06C6F058D9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7DBF3A9-F5ED-4F45-8653-92DCC3B093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7370FF0-B6C9-4207-BEA8-1046C7347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3A01C2CD-F558-47DC-8082-F5C7704C4F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845B3FD-0CB0-4B83-8C28-45ECB7AFD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06B232D-9987-4D0A-B58A-3BE9A4BE5F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7F462F55-1AE8-4D92-8A97-B841247BE9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2487911-9239-47FF-ACBD-A8AF25DAB3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10D2BB93-A8F8-4E2D-9752-5659E4034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C4B8009C-1F26-4A3A-A017-52D200D57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461A83BF-C8E4-412B-A0ED-610DC6C3FA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D46BC41-3B01-498F-A763-19776B7B86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992E284E-DA3C-46AE-B75B-BB3F6E6B4A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E96DF89C-C6BA-48E0-A561-9EF3C2FF3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1A0C5C9C-FF56-4004-AC69-B6001504F0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A69853D-3DF7-41BF-AAC4-AFE64921A1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5C74036-1EF2-4109-818B-53C87A1722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8F064C38-3519-435E-90D2-C46B14EB52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631B3715-9062-40D0-A0A5-A5F0F875FD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FE85F2D-C6CE-427A-AE76-16EC70F60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95AA6AA-C1A8-43D8-B760-3287679BBB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B4F75FB-0630-4A24-A849-C8A70CFB4A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D75EF596-B230-48E7-85B9-B0B0B67E1C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C5EBAEE2-CEF0-40EA-91F0-D7EF4E75EB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139D1A42-9F49-40A3-88A6-48B5E8187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82CA8F9-B320-4975-9DF6-5BF4D92761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543C8170-0F76-451E-BCE9-5063786FF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B9957BF-FD43-45ED-946B-297F620A91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F9D98A2-259B-4875-B56A-7A93687CBC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B0142D1-765C-424C-8294-D1CB82EB8F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D3C75C04-480F-46F3-8266-807497D216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62CE22C9-285F-4664-A25E-F7FAC2BBA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46F08ECD-AB3A-4DFE-AAAA-177E6DD188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978EB797-7377-424F-B5D6-6A93F4030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DFA0A42-D642-44A6-9C8C-04F41007C3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C79A4DE1-8BA6-43D4-92D1-DDC7647323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E88E41E9-7593-4802-9963-8607D2BAFE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EA33C9C-2646-4A71-89A2-C1FF0D250B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D671D45-19DD-4313-9AF1-61B42C044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E74D6B3A-5D8C-4402-8CC9-03C268387A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5D47E88A-0421-495E-B37F-BBE3607DE6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A8C33A1A-A74D-4165-821F-178E0F379E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2AF842D6-7F23-43D9-ACEB-F0582638EF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4E9E49FA-C282-4939-829A-CDF570ACB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4275C5F1-AFD3-4732-9144-E5C36548AB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EA16788-EFB9-44E9-8370-C06597A51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B39261B4-318C-4607-AB07-2D0312887D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C7E34F9-6DB2-47CD-8C25-EEA7A9CC71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83DD5733-0BE4-4AE5-9569-1F32CE18F6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AA1B1B6-EA6B-47A8-8833-692CE6A5F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394D9FE1-A12A-4BF9-9EB0-FB8F5F61C7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CA403E46-E946-4BAA-986B-DF81B0A1B5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FC8BFBC-B9B2-4854-858C-ADD7FE277D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AD6350C-BE9A-416C-AC38-5446F7FEB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FD07D2DB-3672-457A-A162-5868C549EC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9D10FCFF-BD67-45BE-BBD4-0FF1CA63F5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96668D79-431E-4931-B6D4-C4ACB9C6B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5E75E1F0-85DD-4629-82C6-0A94261BA6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054D790-9129-47B6-A063-84F3034941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C378D6-DF4F-46E3-9474-DB1A291D9E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C57735A5-505D-4D43-9101-0823EAED20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40D3973-919B-4FF1-8A34-BFB0C8E6AA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F414F51-0C53-4BB7-85DE-17D169056D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9CE51194-BC95-4B6C-9B92-1C78A37AC2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56747E1-B5E7-450C-A431-9AB2A01FE2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B8019FE-CFAC-48A1-88CD-5A8AE06B30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3B51F66B-DA4C-49BA-9C8F-07E9EBB55E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B72E586-EF64-4FFD-9576-CE7AA02769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7F62D440-AB81-4CDF-8DCB-6145FA3011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88FD220-AF86-4488-B800-99F97DE92E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B682D15-72B5-479F-A17A-023652C8E5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6DEB559C-724D-4B8B-BB42-F1D82D809D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36EF6E7-1C45-4C04-BFA9-A2902F33C0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828CD43-42B4-4BE9-89A2-373C721BE3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C0CB1F0B-3DE0-4DBB-9878-21C8D48BCD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EEF47859-E351-45D4-990A-B4CDCD31FA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4322BCDB-E0C1-4CC5-9DE7-CE8531C9ED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7664AE94-25AF-44E6-89D9-1D0E2FB812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CA8CAF7C-D516-4206-BF25-C6F692111D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9F86993-04A6-4376-BFE0-8EE9F4453A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1A432A8-D379-428B-B23A-2503CA70CE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C13FBE3-E611-4055-AE5D-C5EB129481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11A5A7B2-E08D-4EA8-9C83-8AB31679CD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0601CBE1-0131-4F6F-8A0A-5E084EFAC9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4C4D7229-30CF-4FA3-9F2A-718957109F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A19DE6E0-B57F-4943-8B9C-597AA27AD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BABE4E4-81BE-4CAD-92F8-A747F30D96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93A16666-E30B-4B52-8F14-1BF6BCF943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3EA175A-BB2C-4827-A9A2-51BCFA1946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E3149FBF-3694-429E-A142-A210DFA4B2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60C19FDD-A7CE-4341-80AF-FAD0A993F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192CAEDE-AA4B-4994-9893-596687C13E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59AAD6E2-62F3-4F9F-9159-6CF74AB981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B6EBDB2F-339D-4E8D-92C5-8E2B75679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56DCD140-7932-4CA7-899D-41232BA7C6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702EE203-27F7-4330-852C-7E53C86928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DC14347-0F5D-4A6E-B3CF-88C89F1A82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4EF9A1AC-EEBD-4715-8812-B3EFA21D0F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AF47DC93-2B86-499A-A528-5968978B8A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213001BE-DFBD-4BFB-9567-2B8C3285B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4E79E16-DE9C-48CF-9A3E-124BBAF318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74618B46-30C3-4C84-9257-D0C2B9B0D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0672997-2112-408E-A618-455FDE10F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C036958B-5E25-436B-9FB9-43F5EC64F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80E0E4F-E4CD-4EDB-8E52-0EC0807BC9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87CEDE8-133C-4C89-AF5C-6B3DE7C824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4572F0C-5327-4091-9BB1-C33FA588E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D1009D5-4384-44F8-9389-F1A2ADA627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66BD1296-E20F-4894-A3C9-4CDCF270D0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633AFC0-D3AE-446C-BE9A-DCE254F848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5880288E-243E-4A1E-B26D-346EC06688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C940FB61-5BCC-44AC-8C2C-092D4B7557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EA3311CB-7683-4B88-B6BA-BD5DB3CE0C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BF9F08DC-A09B-4D1A-A45E-50F9CC9D87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ACD68F58-6B25-4B96-BC08-94458A8B73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66D135CE-B045-44AC-B380-3BE1CB5DD8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CD05F461-2750-4A27-A384-DA8B76EF6C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0A9723F-7AE6-460C-BDF7-E91EA903DB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CBD5DB25-CF5A-4E7F-8A37-C2D4F632F8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8A1D82F7-05C2-47B7-A39A-CE0431A8B5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6125FBE7-0F61-428A-86B4-407A526D7D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A706FB81-A5A6-4B62-B935-3E7FF83DF4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90B90DAF-35DA-4D1A-84F0-198C7EDBD6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EC65A416-BEBC-411F-B9C2-DBD2F11D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0194ABE-4AB4-43DF-951B-739FE8A2C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4A462A9B-50F2-4189-949E-3517B3422E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D18CDAE-E951-4A31-B075-D620CF52EA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707C523-CC4F-44D7-946E-8B6E9DD981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6CB18A2-BDB4-4C41-BF14-5313F96440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561F09-E6F0-4AC9-AD1E-30899CA0CE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E5AE68A6-FFEC-4B45-BED0-2AED19CC40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AAA44FB8-6960-48B7-BA8B-BD19A875BD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BE48D2C7-B312-4915-81F8-FC6A57775B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009AA4F-1C43-43DB-ADA9-2D0629960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5EA4B0F-B0E3-44D7-854E-D035745B81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4F34E080-AF74-4191-85D7-71919067F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559D13F8-8393-4E05-97EC-7E9061EC7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2F2597E1-69D9-4D7C-896A-275E361046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DDE0169-23BB-42D6-B510-C0370D95B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08F0B47-653C-4766-8ACE-5E8C527551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331E12B-D2C4-4323-A6FF-F5BA55F4D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DE85065-FB56-47F5-A561-5563721F74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9200168-2B0F-4BA7-9081-B12110D436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8C555FE-9CC5-4C42-A434-75E3F2046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C6737E81-0C1E-44E1-8AD3-FF5C28B0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FAFB47D-9485-4C9D-B162-544DAE6545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B2A8CCC-56CD-470E-9CF8-717E39DF1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CA9875C-D406-4AE0-88EE-95895B490D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512E381-8771-4411-9DDB-63CC382D97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33B0527-7D89-4B99-A611-5C816D62F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AEBBADB1-5EF5-433B-AA75-09FFDF91E1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3C03177-0603-4542-8F24-3B3EA617D8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3A39616C-4707-4AED-B387-3D9DE99C9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6B55CF1-4D45-43A3-B0F1-A86B11E06A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52975ECF-21C5-4052-9DDF-7107E2B26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5098E6E9-A6BF-4D23-A55B-2311839D06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9A8605C5-A1D6-4F41-BD31-5216489B4D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C970C0CE-10A4-4C40-A73B-C70B37B036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C8EB9AF-9CD8-427D-B7C9-ADF52A0C4D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7DC5E3CD-3CF0-427C-A70F-E51E3579F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9478588-44AE-47E4-8FC4-4B032083A1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E21C246-2FEC-4949-B145-7A4DEFD6ED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952E6A2-C08B-45BA-A74D-310CF2A08C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13DCEB6C-FBF0-496F-AA5D-482AA0A738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4CDF592-F380-4963-9715-D0E93FF19B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122CF52D-31EC-43D3-9C31-EEF7C369B0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0B59C022-B04B-4892-9001-A10361340D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E99BF474-84F6-4459-BBB1-7175ADC622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6C05B8C-4DAA-4229-809F-938F1618B2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DF4BB2C-C6EF-400B-BED3-32E88AC7ED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4AC4FD8E-E99A-440F-ADB0-75D0807E96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6FD568A-EE8A-46AC-8C2B-93B5076764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6F70618C-D022-4417-8633-440C13B381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5C0850AB-B133-4EE3-8C53-49613DA28A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BCEB3BC6-9DEE-416C-B192-DCEAC3FEE0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0D30F0B-F324-48A4-98D5-5A1F914E80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BB09BF4C-058B-41D9-986D-0B426BCDEB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5143F52-0957-4521-ACB2-A6523777C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C48B8CAB-8EEC-4AB3-B79B-3A1E04875A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2A0A704-AD88-4C33-9D8D-B8869AD719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96B03F-3DA7-43CE-BD0B-EBC079128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E53A84DA-B112-4E7F-AA61-DDC2D63AC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0E9CEF7B-93EE-4D82-9102-51779B38CF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0986E304-D28E-4D16-AFEC-D391914B9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EA52792D-7D1B-4082-BC60-DA0092C4C2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9A434523-6939-49EE-9809-DDE91B1B03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CE927022-7B8D-499A-9A44-C628B472BB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1B2C9293-28B4-41C2-AAF9-E602612643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258F582A-0914-4021-A114-B00321D872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A047AEF2-28DA-4EA1-9814-FC5397B34DA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0A0E74-DD6C-4F38-88CF-C4743C701B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A8B04B5-93BF-4668-9E0E-A1918ECD8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DC10742-C48E-4DA9-ADD1-0D09375407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219E3ED-4BDD-4D4F-8E7B-327D537CA3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F5E54D56-CD01-4778-A6BD-8101B4CEC0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045AB909-F474-4A71-A7CF-F869693062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7862A967-FC1D-4EA9-81A1-3674D8D259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1D1D5E14-D762-451F-B010-35442965F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2C8AB501-CD6F-4F76-B7D3-74F42ABC41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04156426-0E3D-4DB3-9034-8FA80BBC97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BD6ECCF-400A-4D29-9043-E2491CBD53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D3B3E9B0-D73C-416D-A906-66F9009729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53155E3D-FCF4-4A77-A68F-0FDEA26CF4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45DF4BC-9275-4E86-945E-A7B970210E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CB9E934C-92E1-40C2-9E1C-917D05106A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101EAE0B-2433-4C03-82D5-1A8FFC5B14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263AF64-B195-4D2D-B0A0-F87126F08D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E1588F4D-8D62-48EE-85B7-6A471C4F9E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1358E26-4C84-400A-A1D8-D9BFFC213E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E89CF207-2E12-44AE-B93F-3CA3A9D5FF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64481FD9-4095-4847-A520-4F14BB0705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7873309-8724-454E-AFA7-0A5D953909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15942D9E-8103-40EE-9DA3-1B5A783F4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D4A29AA-A309-416A-BDD2-B7F16DEE19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C3167A4-35C8-4B3F-BBDB-460ABB7FCD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5F3B18D-A885-412A-A833-DC9BC6EDDF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540FD46-5E1A-4308-A5AC-ADFED7A74E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97E76D6D-DB6A-42F0-A273-312ABC068D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39715AD8-9AB7-4BD7-BD8A-4778F89A1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E6D03B81-D4E5-4CFE-904C-9B5DD2EA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26CD69FC-2694-4AC5-B38B-6E03A14ED3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B7A2E8CF-5F81-4727-9352-E43D09B0CE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0DEEDF1C-BBE4-47A8-A798-99493F602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A223EEF-27DF-4D8D-BC65-4997C88CE0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4A51ABBC-6869-43BF-B521-5BEE1940D8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2910EBE-6775-4ECB-ABAF-5418DBA3D8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738FD50-9AA8-458E-B55A-93F1B356A2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F58FAADA-9484-4DEF-9B39-FE6ADDD0C3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80BEABD-BE56-4A73-807A-81CBF91382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5662F592-0089-4526-92ED-2F883B401A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12CCCD2A-A488-4DD2-9E96-E60233D8E7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5909CD89-D8DB-48A0-83AD-0EC21D559D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8405D8A-A218-4234-BF0A-63010AFB41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9A51FEE7-725D-4089-9ADD-7809601AC9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87F8E7A1-D6F2-4C91-9947-F88089BAF3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47FD8BD-8846-4032-BCEF-A86546397A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C4BEA047-D6C1-425F-94CB-8B5DEB6F85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F7A54C0-EECD-49A5-B6E4-E985B7B8B4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911972-16F3-4880-BE0D-BD582C3C65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CD63175-5F79-4354-9464-C66F39756A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E02B7920-98CA-4F77-A06C-8E036D7141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32156E92-8858-44CB-B784-E86A47F047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B366AE0A-949A-4D22-A6F2-91DBA9EC81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3E7BABFC-6852-43D8-A70F-64A6BB2730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A997056D-0027-410C-B0F2-86804B20BF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1DE9EEA-4CD4-4EFD-9526-80624B86A8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FA12BA6E-217E-4359-8A7B-6387E8CA4D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3E59D254-CEDC-4AB6-B1BE-69AF2FF2DC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A95722E0-257F-4712-990A-D6DE804651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09C899A-9986-49E5-ABC3-5285277C4D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E1DC23E9-7278-4249-BCFA-51340E1076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3D4029-3A7E-4464-8928-4A86568ABE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B93F25D-341F-4DAF-BD17-75D32570CD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E6AD85E-671E-4D3A-8EA2-372307D2BE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CEE527DF-544D-4E9F-A932-0864E21CA1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3EDD862-5C8C-46D9-9DC1-E61DA85805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6AAA40-BDBF-46E1-B220-094503EBA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79CE10C-B45C-449C-914D-65C8E9ACC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BD255009-F844-4CB7-BECF-3C2302237E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3AAA1CC-A677-4FBC-AF78-18154849C2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C0FD2A4-7AE4-4460-8C50-C4BCFCD1F3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57E47EE5-1D7E-47E3-8947-1B0464F76E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FADD813-E2E8-4746-A3E7-111A6066E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8BE4AF1-D604-4186-8D1B-1197EF27D2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A1557CF-8997-455D-B376-C1F2E679B1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E8AC0A-BDF7-4CF1-9109-B9588214F2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C5202C17-0785-441C-AB07-CF6E04ECBA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7878CF24-376F-4C7C-ADE9-A7547C3C89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239D38A-6AE8-45CC-8D12-F28D311133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883226B-4686-4F63-B93B-6DDB40BF85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FF52165-D07A-4BB9-9795-9543BFA3DF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57EB479-27D3-46F4-B52B-9C78F385B7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81AFFC5-E36B-49FB-9BC5-ABC27A5EE0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817B020-6796-418A-88EB-5817E1AE6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C60563CD-5C85-4C94-BE2D-171B19FA80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D43A1EA-6369-4CC5-9702-20656C6FDE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D64FF25-21D6-4204-8A66-426F10476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DDA60B8-6C97-4AAD-BD80-2503E6E3893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435DC157-FCC7-409E-9E97-56BAB592DD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2962DD0A-56A7-4965-A83E-4EBD999BA6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C5920AA-0213-4D09-91A8-C05D32E389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3540DCA4-5E48-4B36-A795-830468CC6A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8F5CD44-EB4F-4DC1-A4A6-7DF745AE426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7BD9753E-7C50-4B9B-8DF3-B5F311223A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7879ABBD-8984-4D57-BDEE-4CD20B48B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552257F-2938-4E4E-B5C9-A31166F742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5D1A2CB-0987-4540-AD9F-F792ADC576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26B117B2-BF03-4E74-8E11-1CC7673B1C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C1067339-CF90-4500-BE4F-E1B8EDE712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561C0A7F-62FE-4174-B64C-0C4B171E08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1864457D-8DEB-412C-BF1D-100585D6C8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72B2E78C-64B2-47C4-8504-6B194815228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FB020EE1-ED7A-4DF9-B9B5-66B87D7AE3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90F3786D-FEA0-402A-808B-464245EB7C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9BB817E-142B-45C7-A767-087FDA70EE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50F4E4D-2C81-43B0-9707-DF073DDE3E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DFF36ED-DB30-46D1-B99B-8574445C933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9BBB5F8-0FC4-4C43-8E36-CCD15ED875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C6D44EBE-1E7E-4B19-B8F0-AAE27D3A3B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FD0798EB-D8D7-49FC-BB3A-04E0F25CAD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954AA255-8F68-4776-9ACE-31A153CDB0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BB7C769-A00E-4872-8004-7BE7DFC52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09BA5C9-A3D8-4861-896B-320240D95C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B3BFE5A-07F0-4DC0-9142-093BCE1E14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EF4BAFC2-6FC1-43D2-8203-9E0A7266DB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365E3C4D-82CD-42FF-830E-28142282E7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33181E0F-0E51-41A1-8351-864270441B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102ADF0B-5D4C-482F-A742-DF7551595A8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9FAE1870-9443-455E-90B2-FF6D9A81C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DA15B9B-3437-4C13-950D-FEBD895411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468FCD7A-D862-4C3D-86EA-1B6D9B61A0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2EB719CD-BFC3-4B46-A195-14FC596A0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5B5158B9-BA59-4265-9745-177A22D6B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3349E32-8843-4BF8-859D-990E4CEEC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B946D8AB-E176-433C-B696-FEB054DE63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A183AE81-7EC2-4D8B-8CFE-AA6F5333FA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9C89CE3-B0FE-43B5-91DD-15BF30A80B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3873497-B8FC-4D2F-AE83-BB6BB705B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90C7D635-5B9D-459E-8505-E41DBD8AB0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0CE9DA5E-A927-457F-B405-8F6B0349EB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6EAABBAF-77B2-4F98-ACCE-2281B5EC36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E1DF28AF-CD00-478B-887F-0F6698288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7C35F039-4ED4-40D1-947A-C84DA739FC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B4A255-9563-4DFC-A52F-5B84580247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C8D10735-CCB2-4F11-9C07-CFC90A9479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E38B9380-3C9A-4B78-8C03-00E879223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967C4255-F34B-49DD-BEFE-69DBE7572B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28DE117A-E5FE-4641-9A0D-96825B1F02A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B0A1870F-5F4E-42F8-B108-8D235530C9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AEA3EAF-9F64-491D-968A-F4E7E4BC448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44C59329-BE8D-457A-A3AE-0F6195A7F5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5738C6F-BBFA-4222-B1A9-2735A0F622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93A1DC44-A84F-4315-A1CF-897DE78E5D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B7933AD-86E7-4946-9CB1-993EB239BF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69F8A326-01CE-437B-9105-5EBA1A0C1F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5A31EBFC-2778-487F-9BA4-B33A7A772E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09F7258-B0C9-4C8D-8399-FDEF25B739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1ECEF5C-E72D-40BD-B46C-B987CDEE98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3ACF5465-1414-4877-B2A4-F7D4BAF995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7333DDE3-67EF-4EF6-95C1-50D998E104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CEF66BFC-506F-4C46-91E0-71A1CC74B3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36D0CA30-F4F6-46DA-B03F-39AAA111C2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5E32820-AF0C-4067-B58C-002B059E36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6132BC2D-C74A-4587-8C37-9DB82E902B8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231D37B1-27B6-4923-9576-928BC5B52D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380CDA85-B4F7-4987-AFB5-A9CFCA84E8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52B26FAE-46B0-4763-B8A5-4CDAEB3D8A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0D5ABC5E-D7B2-45E1-8210-398C47971F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A35CA29-5125-43E2-B27F-FB02966494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7334A6E8-92B7-4C3D-91B4-0C04900D98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16E86045-F280-486F-94C8-B1EB003306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E1C4022B-04CA-479B-8880-C07757F2EE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27CE190-DD4D-41EF-B217-3276BAD33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3A997E9-0711-4566-8527-C6F15AE9AC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53C213DC-78B6-4542-98C8-6A06F6A6F5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6A89F598-88B1-4F05-83FD-04CC6E1191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312A9B61-4982-4EDD-A451-6F8149D016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182779BA-747A-4657-B506-DD19B1B1B6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B409CE79-E1F9-43E3-9EA5-5C506D7170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8A68803C-94F0-4914-9786-0C788E69DD0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DF5B994A-F424-4BED-9BA9-E611868E95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D681F4F-247F-48B4-86B9-7EC2AAE3B1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E9796877-A0A4-4E89-A8BD-2DAC40A4AF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3E1E0CE9-421E-43DA-8C57-DF5B3E6E33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34155FF-462A-4B3A-AEEF-9FF3DDDB66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CAFAECE5-3BE3-404F-9201-AC8ED7B203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9244CCB8-9948-4F0F-86B5-E48BE48D9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6DDDFF56-202D-4C2A-A868-C46A6BD862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72690222-43FD-4D1F-B828-CB149E5E04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1A52F0E-5013-4C0D-8499-E567B3BF0A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B49C5F08-E114-47CB-BF77-2B97B6A48B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D90C0F62-74F8-46C3-BA8D-FCDFFEE2FB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68DFB4F-15BC-41EA-9C8F-8E94FEDA3B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6240182-9684-42F2-864C-0CB3C081B3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831F2511-9B0A-4775-AC32-EB51C1F671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97EA345-D293-4079-B0CE-EE7F3B3401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73BDEAD4-B8BA-478B-BA62-F8472D0081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A3D19B35-B016-4FB1-AD71-F018AFA95B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0C36A0EB-8FE8-457D-8CD3-FE4D3EBB0C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56D428-073A-4172-B8F0-2654770B3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F8D6B687-38B4-448B-8983-1AFDF80A4B5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6F614EBC-E373-4549-8D9F-76F01E4219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6C1768E-5204-46EE-B437-C9FFD01057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A029CD1B-60C0-4C51-BC54-0330868C99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3F0329F5-73AC-4DE8-B0BD-CEDB13F85F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BC346-C65C-496D-B2F5-A3916D4400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904BEFC-14D7-4FD5-82D2-9545AC7D90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C4CAF926-02BC-4193-BB79-3228845A84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AFA505EF-115F-4B43-B72C-4CD0245C22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B6C3A0D9-F875-4E6E-AA66-0372D849A0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E7A7FC21-472F-4057-9D81-D775A9878E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AAB86F45-3D13-4ACE-8C94-939049B416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FD7493B-A33C-463C-8CF2-FA996D7BD4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5494EA9-3260-435C-967C-0DAA1C1F51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A4B98B93-14CE-437F-998D-51597F0DF6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758DBB6-2473-406D-B170-14F05134AE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0BD16264-32E9-4FF2-83AC-248D487B97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36706852-534A-41F3-BB44-DC1EDE14BF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9B1C2A2-7A2F-4C11-93E0-4FDF7CB482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AD71587-10D3-4ED4-AA26-CC51D1363B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0490616C-25B8-4042-919F-F583D73578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0319ED80-2E5C-4A49-86B5-B7A2628A1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0A130051-B9E2-4BEB-B0FF-83638DAB05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FDF6FD9-0B87-48D0-9568-41FF088CB0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DFFB7B3-6626-4164-BB6D-ED00E9889D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B761DA7C-931C-4F78-92C2-5699C1EDE5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3DA38266-4E64-4650-BF28-27252693C7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4C69A3E-B685-4196-9FF3-8DF824705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C7817BE5-7EE7-49E1-B496-DCDD0204A0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149F414C-451F-4677-BFEE-E74E68139E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CFE570C-60F2-483C-9B60-4689745666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401327CA-D26A-409C-A6AF-EC835565BF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237159D6-31F4-4AE1-AA38-4F4B4D1282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5A18D0E1-C91C-49B5-9B41-121693CABA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792E1B03-F22D-4F21-8AA1-C6A941388B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93019073-8712-4690-8119-D382B718F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285110E-DCAA-4323-B4FE-2DC7811C7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9765887D-B3EA-4EDE-86C7-ABC0489FA2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F0F76DA0-5908-4D42-8D73-48D71F5A6A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E4073B0-7187-4D41-972A-AAF9DDB3A3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2315A444-351B-40FD-A8FB-6278CF7CE7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3D8EDA31-0EDE-49B2-A191-B984677529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FFE20B1-5CB4-4859-8189-75C3C65607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A7A30552-BD15-44CE-B0F9-553388A840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33722964-D71C-42D2-BFD0-AE760315AC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117C27DA-8B90-4FA4-9DDF-B7DB8DB668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6C4B1F21-B168-4F2A-B2A2-62BA20D1F0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E315CA1-B327-49CD-9785-2F59A6BD4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EB6CCEDA-7900-45C0-88D0-0BA4A41077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8D7B168F-3953-464D-8866-B210146F4E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14DC6288-B129-4B6D-88EB-F2DBCE30979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2F831684-9C69-4F18-82B5-D8BF63EA53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F9AD20FF-8DD1-4426-9D53-7E2F04D545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2D82EF3-0C6A-4DE2-B8BF-E3886B1953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2A543563-88ED-49BA-ADC1-1441058C69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7E52333-4167-4532-9344-5A3F093561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FA84AD48-ACDC-4894-A479-58E0606F37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48D6FF9-D87E-4929-B5BD-8785517EFD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BC2C8DF-D658-446A-9C06-936008EB726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0650A35-5CCF-4A81-B629-1659B60982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BE1C5BE-A333-449A-8A77-2B788CE63C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E414B25E-C3D6-4529-B782-A963356873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459FC172-171A-48C0-9723-073EAA24438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61ECA8EF-4A93-4F1E-AB15-DF17DED6E4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3B95B5F7-EAC1-4346-ADBF-79F229ED23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706F8744-16B0-4A5E-BF71-14A4149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C0806E43-7535-4E98-8FEC-E80BFED49E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B14F0B0-15E8-4C66-97EA-E2F57E5E5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8BF64BE4-1E8E-4390-8ACF-A2442FAC84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F469CDCC-367D-4F20-822C-171FAFC899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4B3AA1AD-9E6E-47F5-8C5A-A62FC30C58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E8E3ACA6-FCAB-48D0-ABF2-3363905493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01BBC0B8-4308-4D4F-8807-6D35473D9A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24D348FD-4E95-424F-BF07-7A48076A7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6D3DF7FC-3670-4CC2-976E-1CCC241B40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DE0B5F18-0273-4D1D-B791-C68387E415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7E39253C-F068-4B17-B2A1-2C8D543902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0B20B90-379B-460D-9BC3-92A4DA9D34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3357D2D-1564-4EAC-B2FC-1ACE728F52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58C3804F-0641-45F7-8132-32E1E548BB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AEF4899-5FE5-4C9B-83A2-A608D2CDC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EEEC391-03F0-48ED-9941-9317F8A2B3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75CED7C5-B9D0-4F3D-A95D-EF02CA5138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7182EFE-11E0-4BB3-843C-2F26497562D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2354B825-9142-4C40-9618-C194269014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D48B2DE-8A83-437D-8314-07A733051B1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BCEDF842-B2AD-4AB3-8416-E67FE5EFEA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5D5A312D-4213-43E7-BD4F-EE7A67B9F7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0ADC3086-A12C-4B41-AAC3-B721BD8183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629AD5EF-9FD2-45D2-B532-6C37C45517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1BEA3077-90E0-421B-B3E3-1CC41367A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905E5AA-3305-4CFC-B7B2-FBCF618DF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EA303B-D22C-4BED-B145-0C2D2B4BE7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0ACD0B6-E221-4BBD-866B-E335FF367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4B458E4-FCD0-44D3-8440-94E5C1C0AA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DB51907-2CCC-4682-8671-96F600F9ED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C5A68061-257A-498A-8CA8-022C70D6D8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ADFF3BCC-3706-4984-8BC6-56B37F8AEE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EFE45333-0306-4718-A19F-85D33C6081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7A639918-B9A3-40BF-A075-7B3CC78BD3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7D64066D-4AF4-47AD-8064-3149890946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D691D305-E3CF-44B4-B72F-A235A15509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FF6EE8C7-98A3-45D6-8203-1EF26653F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711DD6D-66AC-4301-A7ED-F6EE0E54EA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66CE102E-4924-45B5-A28F-1E8AF42CC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2F8403E4-562B-46E3-BB03-A2329C084A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6DF288F8-3227-4C1E-816B-917431CF96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ECBC85A9-323D-4BA4-8858-8456CAB40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EAA25F93-8961-463F-B6B0-980BB71F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AF7F7128-F3F7-44BB-A119-C11FE198CC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8C1ED1F3-BA66-47AF-BABF-A3171E7817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B52562B4-10E6-41F4-BAE9-B72FA65FA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4AD94A0D-E067-44B3-AD82-29328FBC29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0880D8FF-5ABE-4DFD-91F9-30AB78CC3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8AF05144-8E79-4A62-8D8E-6B4467BBEA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490F95F2-4777-45A4-BDCA-B94940ACEC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94AD4A0D-2DF0-4ADF-80CB-D705AD42C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8D0BCEE-C144-404B-A6A0-FC8C8A0F8D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146B8F0E-88D6-4A04-9B60-8BA9B7FF98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55CFD02-64DB-4EDB-86EF-EF23E0254F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E08BAA6D-BF53-490F-BA75-C89F3C5DF8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CECA406B-CC6A-4400-B021-8BDA5A625A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E1A4C330-A86B-4C06-8C5A-CC09466C3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33B244C-88A9-446D-B59D-A161BB13A4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85DF9CA-B3B5-4607-9BB6-6615E4CBA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81719888-9A52-4F08-B357-74A4B6375C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0E5C440C-8EAD-4C51-8FB5-8373360790E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2EC9113E-369B-4D76-9A80-7507CA36AA1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3F6EB590-AF96-4C6E-A999-0C15478EF7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163157E-9D5A-41C9-9AF7-28C2086C4A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FA1671B7-2D66-4950-9D7A-329531D951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537BE0C-FDDD-4152-9329-580C349A2F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A8D53A30-9A1B-4336-B899-B657610CD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4F5D4EA-38AD-449E-BA95-D759AE883E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BC7F88A-ADD6-4207-B87E-EC1C43C35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1AB75C5-07D4-40FD-BF77-16B1E064E3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6F5D2A2-59D3-457D-81D7-8121773A34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DB80D870-6EF7-4027-8650-F6B821285C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2172A52B-F1BD-4966-8768-D7B9DFF8F8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0635BF6-B2F1-469B-AF44-A6001BD9EF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7064FF90-0B5D-4FB3-8C3D-C4B50313E5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9C898E5-E1F4-41C5-9C06-4FB3ADC7F2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A87874A5-477F-4E9E-8FCA-54A931561C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91522C58-BDEC-40F4-8669-EDE59C7088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5A7EF359-B9A6-4DBA-8A6D-14099D727F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10063129-ED80-4B60-86B6-E9971B02D3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BB68FC2-4EFC-4EA2-A66C-4D36F930D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15E572E-4B16-4E2E-8D06-5F93077C8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C5E56DEE-20CD-4255-923E-364B41EC12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84C179ED-9529-47B3-B6BB-F69053EDDA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5B32FC25-22D1-4D01-94C9-03F1DB7E4F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55ECB5B8-1C38-49B0-8207-2A30CF645C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4E82EEB-F4E7-452E-9B6B-6336024D70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FF71351-F87A-40E0-B111-2D830B176D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31A71E0B-DB37-4B4A-9A6D-84C8CEEAEF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A96B4B35-E96C-45F5-8609-3C549AC9CF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D080FC52-C2CB-432E-9255-5E404F8809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FC50008B-F9AD-416B-85B3-5DD472B699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3C0A29F-3346-4E52-BD8F-42F3EBBDB07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368965B6-C961-40EF-B2B5-607D94E309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452D70DD-0E10-4B8E-9957-DFFE495CE8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9DEB76A3-43F1-4280-A165-06AF5D3512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F217CA0-6016-444C-9A3D-2BBF1A9FD1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D8CF4FC1-DA70-415F-A557-3D58E72C7B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109606AE-F889-4CEC-9A20-43D73323A1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5258574-FC18-4501-8E7F-3D091FE96E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1303E4C-5304-4730-9C9F-25D0BD74F3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0D009C03-0412-4FBD-9410-A47D1B34DC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AB441915-3C73-4F4C-8F02-4AE0BE978A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0EFC9572-BA0F-4AC3-BD22-5AF2718DAC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8455A18E-E818-486B-9470-8E25D2C59C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6E3639B-DC35-4F39-864E-F769DDBD56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D81A40B-0E4E-483E-B00D-842B117763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27017223-A38A-496A-96EC-BF61C1A3BD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4264EA97-A9F6-4666-90CB-973A9C1B70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478A211-CD38-4371-872D-6A43A48845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642D98E3-53DF-4B8A-BE7E-91A4011769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43C82505-56CB-4002-B8A5-C25670832D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89BF9FDB-9260-45C9-889A-5DA4BFE91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995AD57A-B499-4546-ACF8-66ED72C4CF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F3B985BB-5AB6-40C2-A7EF-30E9CDB31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D3EB511D-B2A8-4435-89FB-B5C5144B19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094C41-7399-4205-BD6B-2F7A7572A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E8B7D714-5FD5-4859-99C5-26DDD1C58C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DF5D7E3E-528E-4D4B-A6E8-77A63CFB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3CB63D2C-CC6F-4FE6-965F-B3EFA7A58E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C41573C1-9B23-491B-85CC-3C90F51A93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8553F894-EC8A-4434-B290-1AEE76925B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0DD0BF4-CA51-456D-A89E-654A1242CBE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EABA024-C84D-440D-8595-1C944E938B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62FF731-ACED-453B-ABFB-48200B2C9F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2046D44-6D2D-4B40-ACE0-57A8964F8D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4B088F1-9AC6-4D43-8C8D-5A8DCA14E9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515B3F-B1BD-454F-893A-EFBC04E7DC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40C7FE1-2F26-4776-8A31-4887E59034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8C3AFA95-76A3-4A90-B8B8-A057C8498D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2938B0-6116-4DDC-B062-FF7C5F5B3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6D7CD324-420D-499B-B38A-D1DD0DDB37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673C3AEB-DA57-41A8-8E5F-81B21304D0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D01FB9C-B0C3-473A-98BB-1B3547EA51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F4D3FD67-81D5-46A1-AED1-1AAC4C5050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1A6F6AAD-AD77-41B5-AB0F-7424DB04DB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8BE0B041-9B3A-4036-B77A-A50C59C0A53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40AFFCFA-9675-48A4-A34E-B59EFC6F46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7B45F79D-53F7-436A-965A-E0E0FD4C2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7D76DAF3-67B7-4D2A-8B42-6F93743521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C5A03BE-FFEF-46C7-A2C9-71E46528B6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C283E4-1F3C-4AA8-97A0-AB9EA9180F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9903064-4485-409C-BEF9-EC87CFF32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71312BB5-BBE7-4BD7-B56D-FA29B7E40D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0DFCDD8-832C-4533-8064-D69291873A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4DB5FE5-42C3-4D8F-B6D2-1C8647BCA4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1641364C-A183-46D6-8320-C20E4349F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203E8C5-62E0-4A69-8803-12CFBC7217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2BAE6E67-821A-4D0E-86B1-4E6FDAA97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A384453-69D6-438D-A19D-496F77D8F7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9260B0A-DDA6-47B1-85C3-8EE9F2F44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49CC123E-E3B4-4005-8BFE-9CD87BA7B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A1337D09-D69E-4AE5-BEA6-DBD7E6F2E3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2111E36F-B08C-46EE-A03D-2B6673F680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1E3F854-D550-473C-B28E-168928FDE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3F72F8-6545-4A67-B57F-50020CFB24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3C672CC-A748-4DCE-87DB-1FF3991142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ABE58983-555A-420A-89B7-E6C0E9DBBB1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B442553B-5CB1-4F04-B290-19C2D7794E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86BD39C-CBC6-44DB-9294-D328EC4ED6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88A4FDF-0DBF-4F72-AF47-A8E3A0E61F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A76F3B65-75EE-4E64-BD09-96F81BE951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D8C7D4F9-B740-47B9-B999-1E3AAC33D5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FFA365F-89F6-4AF3-8E62-B0BF496D88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D846118-11CF-43FB-AEAB-7AD03EFBF7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F8C003B-50B4-4855-9CA1-54164A287E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5139C83B-C811-4DE9-A0DF-D0A0B1F13D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ADAC144C-DA66-4044-8E61-FEAB7F2327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0CE58D56-5CA2-4BC0-A01F-4C9A1640C8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0B220CE-0E72-4E6A-89D5-2B1E36400E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A55004F-E39A-4AD1-B186-0C85A46693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A58A2FC-CDF2-48DF-8B3C-EBF598809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3F1FC55C-E2EA-4EFC-851A-EA32246B46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51D278E-3B92-4FA6-A11F-C385352E98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904BD7F0-F923-4F7A-AD29-B05794AF5D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71B75CC-4232-4100-B6AD-356E7DA431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5C2DC653-8E2E-49AD-9EC7-1AF0C64CD7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130B79-48EA-4654-B600-F9A26C6B9C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BABD5B33-3FAC-4CA5-A58C-DF8ECF3DF0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EC149D25-1F0C-4751-A2A2-2C804058BE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11D2D31-366A-4507-B365-DACF669A0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BD5FE7C-1576-46DC-8592-13C64B51C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5AE6E6C-C75E-4E31-824B-0DDDF62720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BB34646-9DFF-4155-8AE6-384ECC8987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F22F5B3-4C20-4197-A0F2-21822368FC3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D1C421D2-54E9-402E-BBFF-2241378599D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FB13038-C057-4782-9F57-89044BAA88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C8FD0D5-1047-49DB-84BB-426E68F79C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68026EEA-F0E1-43ED-9FBA-D5C7E8CE15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E549D4D9-49DE-401E-A857-02383A1C2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5546F6E-065E-4F48-BA40-4BB2E028D9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8D64247-8A30-4DF4-BD15-F18AF41392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A6E9C613-4B4F-4993-B5C4-90EE4F1049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6582AF4-88D1-4F11-B2E4-4597E1D8C4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7807F0E2-8D2E-42D6-A475-F558E5A1B3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7AC854AB-88E0-4B8C-A6FD-901C17AE9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A36B63E6-427C-4D8E-96AC-EC871F9332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CB68534-8C27-4FE3-A255-08C237CB14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F40B429-0C00-4A41-A238-E7431DD83C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F11C3ED-9BB9-47D5-9D1C-64C57BE627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102016A-4C5A-47AD-94DD-7911FECA17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621CD12F-B48E-454B-87ED-ED5E6A4137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FD250A6-26DB-42C0-8079-8ADB05D24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558BCE7-FF64-46D7-98E9-3767591F35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49E588E-EA93-4C42-A38F-9097DA7680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7AD7CB2D-CE45-4843-BF5B-2357DA10F6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964AACC3-F599-4DFA-A0E8-E64EA4B7B2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E7403DE-A010-4CF0-AD09-71E51DC724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55603A90-23C4-4578-9D80-8B7FF2DE23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B54A8883-F584-44AA-B1D7-4DBA827425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2AC94EA-1960-4B32-BF0B-62406B7942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EAF1D63-589C-4E34-A5E9-E7B198D449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23330AC9-2A36-4337-99A2-9C3A3FEDF8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6529C914-3A26-4DD4-B47E-24D49BE7B9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737A396C-B800-4DB7-9BE8-6775C09102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37021FB-65A6-4DAA-88F9-F203224A5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418156C-1DC3-441B-8CC8-B6CA6E079A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41C600F-CDC5-43CF-A519-2DC25CBDE35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00FFE879-7EE9-496D-A286-2E57555C1F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1B1D691-3C3C-4F6C-ACEE-709CA3B581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E8C89974-D742-4FB4-8606-61520BB786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11318566-1C55-4CA4-BDF4-710473586C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0C1E1193-D18A-47AD-9A2F-4F1063CFE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9524703-3957-4D15-A768-62990B97C9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10B16D0-3A8D-4694-BBAF-26A14028F5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47B9BA46-3BD6-4382-A528-D0218D3152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7D12012C-EEC7-458B-9D28-1D99D7FE61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A7938CA-ED96-413D-B179-38C2841B4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3A43A9B1-544D-4A5B-B639-238811A4B5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A9727290-9CFA-4C11-A4DF-ABE6878632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274CD514-9D54-4C6D-8022-AA8F4AFB58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00015357-49CA-44C4-8B26-FC6FC48A10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4B5C884-C893-479C-85DE-22252733ED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CCCEA78F-E043-4E1B-BDD3-5E700304AC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4D3B4A4E-5DA7-43F6-81AD-771E102E44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2E2B9E-6009-4903-8FD5-549230F599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2DA62F9-4887-4037-9BA5-AF8EBADA25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A33CA8D2-CBCC-45B9-BBA5-3106319765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1291D5A-FBDC-43DC-ADB0-8C181C99A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31D51B0E-6FFA-4D0F-8373-CF91212F070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E89301CE-BEE0-49BA-9F26-9DBB650E62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4CF68FEA-4106-4F3E-AD4B-F8634F232F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4E813B50-56DF-47E4-AED3-931136C2DA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441A6E1-7D99-4429-82CF-6C7B6833C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F7D681C-07DE-4BBD-BDA9-3D96825C18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52827DA-0998-448D-BE56-C2D7BCF835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2CC68E93-CA2C-49AE-BBA8-43FB3909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4BC475EC-A8E3-48EC-B3A8-5FE525C9C9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B62D821-8A94-43B2-8A33-F0F981D82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3D25CC60-ABCA-4B52-B607-FA07F44A09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4CB2B597-37ED-4522-A382-D704E59EC2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F394B5A-4B59-4E22-A1EB-48B56FE957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4B553153-A8CD-4E9C-AD7A-83196F2380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A136E5C8-C223-4C36-87C6-AFF83104499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4E3C0BF4-C10A-443B-BB32-1DEE892AE5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1B5D466-3253-4131-9973-A065B934FF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C637BF0-99AD-4DD4-8F12-A388C6D2AC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339AEDF1-076D-4003-9EDE-6B35D2CCC2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70B2B7FC-4C9F-40E2-8FB7-5BA0BC343A3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1EED2FA-92B1-4471-A372-BFA6E5F7D7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BFA676E-7F23-4B6C-83F9-9F6BF1E15F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ACDCD7C-47C3-4CFF-B458-A8C509F786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6C9FDFE-E02F-4122-93A0-1907B9BC14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6598BFCC-2266-41B2-8A65-925972A52B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D1261C8B-AEAE-4204-9F70-DDA779BB0E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4B0403A3-B710-4B5E-92AC-D8763DF4E9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3DD82A25-D737-4BC0-BED6-3FDCD653D46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AE49CEAE-280D-4B8D-BB62-037CA088A0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17D1DC41-971A-4C7F-87A8-A5A81A75A3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A1CB23B-1D01-427E-B657-E6ECB7C1AF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16F3E29-1BE7-4362-9A7B-F642F0AE04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FB1C7D44-4EEF-46D9-8853-B9F3EB426A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EB50070-2881-4753-9788-1F316664AB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7FBA2B5-BF7D-4F05-B3B3-CB3AC22B97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7F468777-60FC-4102-9267-FCEE8341D9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5FBA99DC-D51D-4F19-A443-F51344B96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338F8F59-0CB1-42B1-BAEF-7523179954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9BB394E7-64F5-4AED-B7B4-C74A1A011D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998866D0-A889-4E96-94E3-06C2A056AA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9D30BC8D-1EDC-4B38-9CD9-D1401E8B7C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32BF9B03-FD00-46B4-981D-B35611EA32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17018A07-A9B5-4BC6-BF31-88D8F7A232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990CBF9D-FDC4-435E-A256-26633F4F99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BACA7A31-D055-496E-8E50-6A80269589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47F8C7BB-F9C0-4D24-A930-2B4828F7FA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9338A3-ECD1-4B80-86F3-1AA9ADA3AD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7379EC11-8DB7-4839-ABE8-B80049D148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5923A45-E36B-4757-ABBC-F070CBA1CA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C73F67D-D852-4B0A-9850-9F7DB539A2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BB0456DB-8D1C-4748-A43F-2B426DCEB0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BEA8888-E8BD-4222-8885-DFDED3D01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295A01F-B90E-4264-8C01-20C868B9DB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FBCED9C-288F-4FD1-ABD3-A57FE939A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E07A002-405A-46EF-813C-251A51BED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ECB7F65-F4BB-44B9-956B-2255A00AC6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E90F871-FAD5-4434-A179-2BD58182BA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F84F70D-1A6C-44A9-8372-2F04B1A22E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3C04EF2D-41FF-4919-9BF8-99180A53AC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2968887-FFC1-4AA2-B3DB-EA2BC7E82B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B4654FE5-DDBA-4FD0-9351-C22AC049DD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DE06100-56FB-41FD-939D-B5CF1A6ACE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4C911B7-6C98-4F2C-8D92-EEF82AD1CD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9096845B-DC51-4055-B1EB-73414B773D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6173E3CB-2C73-4451-AA36-0A59357AC2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709195E-B5F7-4B16-9CAF-B8816A59C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E92148C2-B4A4-40F2-9DBD-13A2FB22D9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A475B8A-D9EF-4AB2-9026-990ABFC5BD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A6645FA2-2AD8-472D-B732-D91292F7C1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61AE67E0-AAB4-41F6-B71E-12812DA64B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E6CAD14-F0E1-4FE3-B608-601E8B1DA0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B9A4CF12-CB15-4250-B5D4-BF2C2E609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A996015A-FB53-44B8-9CAC-900B67BCFA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1DCEA5D4-E160-4477-8D63-B82D4CE113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E4CB5B61-85F3-4F08-BCF1-8BBBAE1B2E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3818722C-C1B6-4629-833B-599FB5EEED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B2CEDEE-7FFF-457C-BC98-7426F79278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2A4976EF-F750-4460-8DE4-0800B5335C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3CDB98D-357B-42C8-BC24-2D2D033995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3539A53F-6A11-440E-B980-BD5C1A31AC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2919D35-AA01-441B-B9D2-3D9175927A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AC8F551F-C986-4C61-84B1-636530809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521AEBE-0447-41D3-9C75-4E91A6F765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6C39F1C-6026-42AB-9A49-627B334FCF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D39BE052-5263-497D-86C5-B61FA94698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39884436-36A3-42B7-9B93-5B6584F17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7925A7F-AA66-482E-BD81-B6E238B38E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0FDE491-7ED4-4DC3-8814-F9F224206F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CFABCF6D-44AA-4CBD-A59C-9EF68767B8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19A4022C-0AA4-48C8-86A1-02902D0D27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9481D024-4750-4109-9CD7-11ACB4F77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E8AA0F7C-6371-40A0-B22C-519CE181C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BCD4083C-A2C1-4F87-A86B-E820BD7838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66D4783C-5AF8-47D8-A5D3-DADE7A91DF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D6894D6-B35D-40B0-8DD2-7BDCC89979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3FA0525B-FE2E-4094-B61E-243E2AF2D5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FC2070AF-E219-443E-84E6-9904B4996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7624E64F-2A18-469D-82DC-25C99DF354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622654D-EF50-42EC-A2EE-1C8D50BFA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A8F929B7-BA11-421B-A1AF-EAE45CFF48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E9A02FF-27C3-41E6-AA6F-42EF8475D8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E3026D8-BD0C-42A0-B602-49A059C2F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66CB8AC3-D245-47C9-870A-1D233642C3C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96F18CBD-6F45-489E-9D06-F370FDA23F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BE007E77-3B10-45CC-ABE6-F69458A3D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0B8A1F-4CDF-4CB6-8F95-F7E324BCF9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1A9F478-B2B8-4157-BE5F-FEBD74C4FB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A9AEDF4C-1AB5-487B-B17C-F9B970C6C9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4B4A3B6D-FA08-48AF-8BF9-5C02A88CA1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5EE65074-BD37-4A35-A195-12921F48C5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37A45DB-3CEE-43F7-981F-92D3A49633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5B9076B7-459F-4C5D-B570-E9E22589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C98AE8D-B27B-44CB-85AC-FB2CB5A568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80F805A3-52EB-42F5-BF12-77562DE71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4076168-3721-4E06-8817-0BB3A45375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48EFC46E-758A-44DD-8821-71BBD73D7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3FE82224-77D2-4236-8F2A-82035A218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AECEB4B-B2E8-4E2E-B55D-907594298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28AA8BD2-2ECF-40B6-A0D8-DF020B0767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2986E46-D509-4DFC-A8CB-619F25BCCC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FFA1AE80-0D59-4B0B-A9CE-5141D57B10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6D44177A-9DA3-4B36-A938-E96424EC3A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6A54CE1F-3617-47FD-BAA0-008F9A1433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E2A8C67-A2F3-4212-B528-1AD6F5AA5B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8817C804-04D7-4F48-82CD-F5955E5C2D4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E31E7EBA-D114-48A7-9407-A8B50E4EA7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9A16421-06EC-4613-9BBE-BD7FAFA241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07476849-EE5C-4C19-9F81-8E7C7EB39F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15083563-074A-4829-9565-6A1EDADA0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C611D6A-78C1-42FA-A4E7-E40AA1E8BA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7B78E845-4F0D-4D5E-B547-CE3DB88186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E408702-818F-441F-877B-07C61ABBEE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73271B39-F320-4B13-A77C-C2C5E761FD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D29AEAED-6E0B-4622-8132-DDE5AEF1CD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7ED65D2-3962-4989-9DF2-6BAAD54FE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6DEFF31D-D176-4F25-8A7E-73C65EBF40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E43D02DA-136A-4895-9C98-719FFAA80A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1128A14D-0E64-4B61-A7C4-A4358AC551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16B601A6-8180-4534-A640-35F787FE09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0D6687F-3E44-4F7C-99FD-1871A32712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9E099A5-14FE-4010-A30E-C112837571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8F63536-CD0A-41AB-BF85-D26A301E0C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33F4B4A-43B5-497F-B383-E156247B91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643FA9F6-8978-4BD3-BEF5-09A06ED386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9CCBC7DF-5675-4CB8-8145-8A58D82EF2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86D569EB-1DDC-4C9E-B66C-B9CC2CAB1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0CF6DED-8D05-494F-ABE1-67AA085E89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8E6B91BD-2A56-4F98-9F84-F29B37931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38D7FA9-0206-4686-BFFB-4A1F22A2CB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D0D29B6-F3EC-40F1-B1B0-8C53231C02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A47F5C7-9EE6-4247-9CBD-9793C616D4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E8AEF7FA-5D53-4CF9-89D3-A38B5378C5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CC161243-2C6A-4F96-941C-DF90788471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EB399C0-5237-462F-A4D6-119EAC4E94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A543F71E-A4F8-45D8-B1FE-8E8A6D8DC3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90F4D44E-8327-42A7-9192-B1681165E5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ABA49DAB-EB4F-49D3-8F5C-0EAB532266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1C26FA6-FB45-481D-A85E-DFC8EFA20D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D470BE93-81C0-499B-9BE6-A793E06E0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E622C33F-1E6A-4142-93C3-D795A33F9F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590DE732-0B73-4C01-B7E7-554939E104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5EE25418-17B6-4F23-809D-0B688FDCC2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DF6004A-928D-4AD2-8247-50CD7200AA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67B9557A-E213-44B9-9E63-717B078ED8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B8C33590-3BEC-44C9-A03C-CC3C28459F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4AF33CAD-34FC-48E8-846F-D91D76B713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2F604F9-562E-4585-A237-D1C57E2430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66310899-FC92-4EB7-8386-631D22A9FD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B03CB57F-9489-4725-BEE7-5A44B9D601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ADD1A07-C771-4635-BF4E-3BBBE0BB10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1F7B380-59AD-44D0-B621-8ADA31DD4A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3DB491-E47E-4A20-893E-F9EEC8311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44879097-FF10-4312-A848-B8FD259ACA0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1B9F2739-FC3A-4188-A6CC-FCD7F7AAD6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5560AC8-2794-45CB-886A-82F00900BA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DAE63D5-244B-4AA8-82CD-E3306D13B2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1D86F29D-0132-4D17-8CEB-A0E40C98C1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E37D568-7C0F-43DB-A174-82665624C8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164582C-A625-4A5F-8BE0-D279C9A98A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8FE112B-5188-47AE-A386-C4C1A885A2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60906C9-920B-4C49-BC40-2F2566E7F0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48476C3D-5BD0-42AC-AAB1-17AFE4145F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E7CA7D1-253B-4905-B182-7DC777DC65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E055CB-9302-4281-B6FA-A3C4EB8A06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E1C40CE-EAE4-435B-ACFB-B0BF6FC0DA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ADDAFF4-C5F9-4658-B90C-27512F2B90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54137C-6C98-4E25-90E7-AD714E2A8B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26ACFC0-C22D-4DAA-BB2A-18138FAB1D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B9B1BB24-E692-49C3-8E7C-07231DDBED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106AB5-BAA9-4D3C-AE42-0A67D244C5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4D3C7A4-C39D-451F-B2DF-D9C8B4058E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36BCD4EE-43B0-470D-81B6-8AB3E026AA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B1AC59-129B-4503-B740-2AE6E45D81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B62A6E0-D2D0-4020-8191-A26E2725AD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4EFFE1DD-3FBA-4592-9BA9-D59E63E64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837165C-6EE3-462C-90B3-EF750C64253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BFFB02D-18F2-44B6-A7B7-BEC0355352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B68B0825-4B48-44EA-823E-255455227C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9A94EA1-A3AC-4B50-8735-91D7A50DB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4865AF67-B39A-4664-96A5-620EDEF9C8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538D8583-8EEF-4494-A9E1-6F683B1E9B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87395189-9BFB-4C6C-A303-62E7F2F8BF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4496A409-10BA-4DF7-8BB2-61B7B9F87C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2770C2CE-7325-49D6-9178-38BAA6B5C3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6F46DD0-53E4-4C80-8708-9AF934333E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A0ACA03-FCA8-4287-983E-F9C22F1062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5736B80-3ED8-41BC-B578-2C97BC364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ED3E3AB5-F2A7-463B-858B-162841A650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9B1B6AF-229B-49DE-B5D6-068057C41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73F9A655-98BF-4192-A6E7-B007A8048A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F40DBFCF-A28A-454E-BBD7-9D70B7D222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1163162-77CE-41EA-99FC-30232B66484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BB95276A-7CAB-4DA2-B0B4-486B2F3643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F52F8FB-ABF4-44BA-8B8A-D9F4891C5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F7FD303-FA70-433E-AD10-E87F328A5DF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4DA83433-25E4-4FC5-AAEA-F093BC4513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5047920-EF91-4AE4-A1DD-357C27ACAD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FDC3F923-233E-4921-8E63-5EBA825CC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BB53963-F598-4C0F-B8FA-044FC9792D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7EEB3FC-957D-480E-A1F2-926D741515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97D2002D-DAC9-465D-B1A3-C3EB8B3625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D54861C9-5478-4D6A-B5FB-C2F556E950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3C255F7B-A5D2-42F0-B53C-0E4F2542DF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0FCF0D3F-AC82-4C85-B3E9-789E4B14CF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E24AEC01-C66A-4264-AE01-897E5664D2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ACE1CFF2-A4C1-4114-BA49-D12E2CE608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6CE7122-E1BE-4398-8299-1202B21CEF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1021D99-068B-45D4-AD72-20D72A5AB1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16768F2F-C887-4211-88C0-88815A2FC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64763F45-6951-4963-BF91-78E796AE5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AEB0BCE-4279-41A7-B95C-147B364D27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DD5EC0E4-4721-424C-8003-EDCA477EAE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B79A3D7D-CDB6-46B6-999E-00DE7CBDAB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8B039066-0ECE-47FD-9725-5675E28426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134351DA-6F00-40AF-A121-BE902DABD4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5BF6AE7C-7EBC-4C91-9588-538C89210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B255F566-7308-434A-8AB3-4A39CFD9D0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7AD7CD3B-8FE0-4C1E-B33C-910AAAB825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D8A8494-FF07-4864-8C76-A301F7797A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7D221871-8224-4E03-AE80-FD546187C0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8293C33B-599D-452A-90A7-4B64D61717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31C71717-FEE1-4C88-BF99-D12897E7B3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9C9F806-1119-4A29-B5C6-0B6A002780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E83D3E8-3282-4271-BA0C-FE8D5D0025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AC7C72E-B6B8-47E4-B179-AB6607A6BB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10C6536-2BF2-4A15-9FF4-87A611C3CF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7E4260E0-C77F-46CF-A770-4798FED91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1A0BC9B-58F1-4B5D-8808-5B72C3F13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AEA2234-E0B8-40B1-B129-662A8E7610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76F8C08-CCD5-4528-8443-D25BBF7651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9A77023-D74D-4FAC-9F3D-47349B0EBD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5EFD30F4-506E-4CC1-84B4-E7941A0BE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7D210A9-71C6-4205-8B84-CDAB0C26DB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093E503-E9A5-42C1-898C-59BD499E23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9351E3C3-6814-4DF2-B836-75820C3F74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E61021B-0D19-4263-A9DF-DBD74E9F0C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DC50A007-9EB6-4A70-AE12-B2B1ACB7AB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33E7DEFF-45F8-4A68-9904-FE385349FF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B47F714B-E045-4744-A0D4-5599CCF03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81598338-F2A2-419B-91D9-3262BE7A1C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60842B8-C1E5-4A5F-B43B-D36D0710D7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B5EF275-7C61-4CA1-A972-68B24AF61B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6E4187-3917-4FE1-8FCC-CC0ACCDF9F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DB01B67-0D0A-4DE6-BADD-A35DC664B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7DA2CDA4-9510-4503-B9AE-5B938DA708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F0A56175-C323-456C-BFDF-96CA1084EA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168BA5F1-C533-49B0-A7D7-3BEB3A3A63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71B6DB76-FA75-4BC7-8218-F6DF85F95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3BBA2F85-3134-4E3A-8580-66A00C5D7D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ABD64ADE-35B0-4978-8724-7BF550E721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272BAAA-05BE-4F2D-B700-AFD62154F3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4545751D-1E71-4419-A172-A61275AB2D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C59FBA60-7589-4833-8899-9AEDA227DB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1F2C4BC-9727-4F89-B67E-8F8930DCEC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8BEE8D43-99DC-42AE-B691-177331289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77BDB26B-F0A5-4A4B-98B4-68E690AC8A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4FED930C-8093-4FEF-A2C7-A8E94F4DE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BED11208-B774-4064-92A5-CEA7F8B456E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E29F2C0E-1EAE-43A6-8958-21B9F18EA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49B6B811-B9FE-4038-8E61-B951BE35C9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C725816A-7B50-4D59-A3BD-DEB17533D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E7D1B9CF-97AE-49A0-940A-82BB7A2B6B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20594249-24BC-460F-83FC-E5971B5705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B0EDCF15-C977-4E38-8D41-5577DC9846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6CC8F55E-F487-4519-A951-629B1B65DF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DCDA770-864F-4D26-8AB6-E93631C77A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56E3832-BC0A-4021-B913-80193B8BE2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8E3EC206-709A-4E38-96BF-920AA9A969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CBB049F9-F559-4973-ACC7-6DD4F7F74F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08230CAE-FEB6-47E9-909C-5582C101DA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AA6A936-F6CA-44E6-A02A-C6092517B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3440C86-489D-42B2-8DD6-FF7B9D6C815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CF6AAFC2-051A-45A5-AAA2-A9F5E2D8D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C61FC05-EBFE-45EC-BE09-ABD4238772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66B9F5B-B83C-42F5-B7A7-895BB641E9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2686A368-BFF2-4C8B-A936-4A0DCAC382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13167CF6-1E7D-4885-97D6-3D976EA50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2270AEF-0A3D-476B-B5A1-57F9E6260E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A14A5EC7-9D61-4C4E-BA52-D1FED64152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72B12F6-B9CE-4AB4-A0BA-803E674F95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8691F00-FCDE-4822-8F4B-917932BF62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6FECD0B-3FAF-4682-A14D-580F9ABB48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84258480-F1DF-49EF-BC62-FE1E57BC7C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BF41236-168F-4ED3-8B28-E17A5916FB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1ABB1F32-B73F-4D8F-A202-587F226361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C7A1F48-A305-4924-9BEB-2302DBD51A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ACB1F0CC-331A-487C-9629-7E1DD711E2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076629D0-756A-4630-9DD9-55788A862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55B11884-A2AA-4AAF-900D-FE3C11FD65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83FE4318-D4AE-4060-89BE-6B5F5E0FC0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CF5A9C6-BD51-43BB-A8DD-42CE4FD88A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E33A5FD-9884-45BD-A47C-D3240E0DC1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309F2B1-1C73-4A25-93CC-DCA93974DF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54B8290A-D824-4B75-872E-62C0033E0C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8C501A1-E4C8-4BD4-9762-7B02B21C7B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1AF34922-0EEC-4B4C-9878-E349EFB013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ED686A2C-0ACC-426C-B003-F1EEE15714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856F511-268F-4520-8F7F-D2367779C8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009E485-549B-4C18-9060-834C9DABBED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3EBD788-D7D6-48F1-8E7E-2E745565D7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EA371377-7B03-412A-8809-3971BBBD00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E33F2388-542F-4866-9360-CFCC56B35A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A6D31749-906E-4C57-B2EB-F0A952E588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4A40B820-AE27-4840-9BCC-1E3A097A95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94CD9E-3538-4B36-99B2-47CC00168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AF9902E-9FF7-4254-9856-5839100FE2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764ABBE-061E-498E-B37C-AB282F35E6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3D12D4F1-8806-48FF-A692-102F1AD6A4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910765CC-26E4-41D5-8348-C852F2A6E0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CF94D5B-4F4A-4360-AD83-D2D53E4423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F7EF2C11-0B65-4055-9409-7438469B98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3B8EC618-90FB-40DE-A7B3-5D57F2C335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8D67009-4672-4BD9-A43D-C076EBD18F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4BF2CC8-5D74-4079-AD01-56A61F62B6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16AD7589-C877-457F-AA6A-23798C141B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8006193-6835-43AA-9782-F29C850D62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639996C6-31EC-4170-952F-7F7F57F48D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C98ECF9-F660-423F-8ED7-27D3E4CB9D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4C790E5-6B82-4A13-B534-BBC7C15F4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1CAF2F2E-EA04-4662-9E8E-B1CD5275CC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53D632DE-3C4E-4FA1-A78A-2ED106A6DA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D04B88E0-D4BC-4A32-8DB3-EE17B7B9701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5267832-998E-4DC7-A83E-2508F50CDD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EF1778D-C949-4C01-BC67-A48923C9AE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57F1C5AA-75C5-4E0A-AE6E-A7E524C4E5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88F8FA19-41C1-44C0-A999-78FA22BFF0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598A4AB-5C35-4A47-BB59-EFD7C635A9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CFB9020-B3BC-4394-ACF8-33D7BAA0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6D4D56E4-81AF-422A-8861-8E6E2171A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5F62FB1-914F-4359-AD63-D761266B892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3946C4CB-6DFA-4266-943B-A67D8AC79B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C6836E74-1A2F-4519-AC9A-DFD0FA2E1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2E6B23-1DAE-40B6-BAB5-DABEEC8AC0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C7A99E7C-03B8-47EB-8D7C-4D37BD40CB1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F084D73-B420-481B-9CEA-8BABB0FE52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B9D1AE6E-D134-4943-807F-02E4B4F43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A104EB1-C825-47E5-9BB5-873A3F4725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FB085A69-96A0-48A5-88FB-11F03E9228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9653907-435C-4D17-8D4D-64CF445828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62D27456-3616-40B4-942A-90351A62EC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1C0EFD4B-2725-4E64-A715-AFB98297E1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565E603-687F-4350-A10E-43366BC0F0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4B0D327-1F7C-4B8C-860A-0CF778B656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5EE77CA-A60E-4426-B067-2B0006F195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83AEFBEE-C0D5-4C3E-9647-0AAEE699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079774F0-8BF7-4E48-A344-12BFA36EEA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2D99D92-A7A1-404B-83AC-9079B61C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27779F6-FB66-403B-BD63-00A4A3D1FB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233ADD27-C938-4B03-A70D-30EF572C4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D8CA65D-9AEA-4B0A-B206-4E8FE13649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3B08F24C-108F-4D77-960A-881FDCC1B8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27270A2-ECCB-40C8-BFF5-E7A7565860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6B02D7-1D67-4BEE-B16B-9F6CE7BC98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9B271A93-1F79-468B-91CC-984CE66D8D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59FC625-8365-467D-BBD7-BE9E5BDCAA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F554681F-5137-406E-8811-899B434C37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7321BF6A-ECCC-44C8-B21D-12881E92F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5801963-D880-4E29-B1C1-9B5EAA19A8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0836187-3F85-4E25-8585-1D5EDB3F07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27B780DC-426A-4D13-B24D-5E7FF0B436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4500D68-4931-4DDD-9408-86133FE984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F45B4E11-61CB-4B68-9648-2DD46E0DB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F970164-5545-4A39-9814-34F179370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F6898E6-8D93-434E-96F8-8D60FCBC07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F037E48-B2A5-436C-9C39-82AB57D17B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8911768-35A3-43E1-A7DC-E969EDCED3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B9A02C4-05E2-490B-BD6A-75C98AB028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1C956F54-2A58-4EE9-A026-149B796FA7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D1592349-8110-4FBA-B000-4D1890AB9F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BD62470-E211-46D4-9914-C560B852C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E65216D5-ABC5-4849-98FD-1CCE4C99E8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2B39EFF1-FAF4-4BE2-B061-63250D4F2B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7F150F2-35CA-4F5A-9492-3017175B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B2681C06-BA21-474B-A1E8-DBA393CAE6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36D95C82-6422-4EE3-80F9-693BEA251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3045625-76F3-41E9-B7CE-F33B3BC8C4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DDDDAE5-1FCF-49D4-A08F-01E1D35D16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8072FE33-FB62-4246-B902-7DD1FB480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4BEA7C0-77E6-43F7-8B3E-9F0C55A0DB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1593FE-110B-4206-A569-AFB72B5B0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482A536-A0D9-4B5B-962D-0F85F6D1AB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268E0BF-3C56-4964-A411-406B5582B6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01BA9B6D-5E2E-4408-923A-EEB0312CD8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1A08190-D9CD-434A-9039-ED57AF130C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EF4F033-D0B7-450D-88DF-92C41F9AE1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46C3B86-5C59-478F-98D3-C33CCF35D9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7E5C83C-6CF0-4001-B6D9-540DC9D05C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4EEAACE-4ACF-4C1A-AB3A-627E50FA7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B287DAB-16E6-4CA6-A160-8A11875DA0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8080FAB8-93C3-44DB-95D4-34B3527EB9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17E8B18D-1B5B-446F-B641-7E64682DBA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DA64E6E-1296-4B08-A584-0C93E0D1E7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FACC0D3D-3177-4403-94E6-2C4768ECDE0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9976B0E7-7320-4A6B-8E34-F4B50197E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7969295-1593-4B8B-BABA-F3CE1B9EC1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E6878381-FA96-41BD-A65C-E891F2FA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80BC89F9-DA3C-45EC-854B-1D3F69694C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877E198E-B70A-4685-AE3A-EB20F563F0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6CE3A4A5-C13F-40FF-87C8-FC582ED8F2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FB17C6B-9EC2-46C0-B781-7301C4893F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FC834BA2-C11F-47BB-9AB5-EA95365B45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44DE4D2A-BD39-4D62-9BF0-200FEF5366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9946585C-2AFE-4059-BA89-29FAFF6BF91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FE15BDA-C070-48D5-AEF8-0BD6AE3E81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250B99-A61A-4CB7-A9E1-00AEE5765E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0AA16F9-D2A5-4C6F-AE48-5F635DE0F9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7C31316-2E9F-4108-ACBB-12232D12CE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00D14FA-040F-4DC0-9850-E2193A152A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DE055521-4EFC-4E39-8FDC-7C446D2516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F9879E8-8551-4592-9483-47AD137EF7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F0B270C-EE82-4F1F-ABBD-2CD5FB40AC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BC83581F-30D7-4C8C-91AE-794AA109E2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2561579D-2176-4B76-A8E9-FA374F7825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3D6F2EB-E853-43FA-9975-CF7FC9118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8437C1CB-AD87-4CCE-BC9D-4BE2317081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547412DA-49CC-4632-B554-1BFF2EB69C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CDC67AD0-D8CD-478D-AB6E-86F240108A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B845C04C-0E7E-4696-9473-ED15C9B76C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E7617E0-F5B9-4DC1-9C52-2871A444E3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8EDB550C-2DC1-49C3-B751-B49FCD9C5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93D8FA7-19A9-4BA9-BCE9-E9F99BBC75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D79F9D3-72D5-4A12-A4DD-E2CB9985E7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66890BC8-9020-4409-AC6D-278C0D094F0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1F91C779-0F22-48DA-B9B5-CF76B9D953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0750BB9A-CC77-4B4C-938B-1B38922C81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1809EC8-14E3-454C-878A-B792CBA60F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DFB4DAC2-BC0F-450E-8A85-158535F8D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40405ED-0AF6-4C89-B750-BC5126D835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B198E2E-CF70-4876-B790-57DF83A2D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34D1509C-BAF3-4FBC-9D2E-6BD83F6BDA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DC1B253F-21E3-4773-B335-91C718C1BD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7DD3D55-5DE6-49C4-BE10-63456BC15E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230B3F5-B3FD-4921-8885-CC2AB9F6EE7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5D6CDBB2-7721-4A6E-A480-180984610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6E57D321-32C2-47C5-AFAB-99F9F1173C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F1E6166-43D8-495E-B42C-A13AC85C65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461A5C4C-714F-4D42-8699-AD2D070D6C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D1276BD0-BE37-4AF2-AB83-5188AFD9A6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E3518606-8BFB-4C97-9023-7267ADA984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B65D71A-9CD6-4A25-82D5-FB215CBC39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0537644-489F-429B-81B4-4501428736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EE50D2D-9F6E-4AF8-B226-5B91E27DD6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4BFEB52-A425-4CFB-B98E-286606B44C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E2B104E0-B4CC-4953-A689-52A2DB7F05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8DC521D1-3C85-47EB-A9ED-3B41E1FA95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40F1D9BD-7642-4D82-AFC0-1F37E06EF1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55C94ED-75D0-45BA-A0CC-3C6584C8FC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A1AB7CAC-C817-433C-A2A6-C92C869F4B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3736C7-C524-44E2-8E9B-84D81EB3FE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0EF7E08-9FFC-448D-B270-F3222EEFEE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65096D26-B6D8-4C7C-A831-DD0893D6EA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2C7C38-E927-4CF2-9E3B-E8556B4D12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092AD92D-5398-42A9-AE97-5F7074C091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CB8986E6-D3DF-4357-B77A-B3ADA2ABD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E88CA7DD-D8A2-4FF5-BF51-33D21E66CB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90128483-8CD2-4C7D-82EF-A72E09B55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BA55C2E9-18A1-41FC-85A1-928505E96D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EC4ED7AA-9181-4F6D-AFA0-91733FB827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55770252-D796-44E3-9BC7-BD9D8EFE9F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2F97E44-74F8-4BA3-BB10-727A289EBD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AF2EE0CC-E33E-4B68-9EB5-545AA9D666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C252B0F-82B1-4246-87BE-7EACDB878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50FD6831-BC51-47F0-9988-12BF68A394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A4213CE-C660-4630-B1DE-95891FA047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2587EC3-65AC-43F9-BB1A-D3205279A9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FDEB8C6-3DC9-4D2F-A674-233E709A1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B404E1C-9505-412E-80D2-48D3B15C43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C2B99B4-D683-4AF0-BFA5-A660E2CD0D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D2B4398-EE1F-44F4-B1EE-29D9F38FF1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9CEB53E-11AF-432F-8313-7FD2D57BBE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8723E55-B9DA-4D79-8F8B-9799BFD73F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B367C74-9B95-445D-BDA5-5251C6FF58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401C7E53-2B68-499B-88FB-CC0612C5A4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BE0211A-06FD-4B38-A488-AC889C49190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F96F4D-DF7A-45A7-BB85-D2841EE652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9540C52-F18D-4BE2-9E24-80CE1C643F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47636BA-B68F-4864-A675-B0BA053FD3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EF489F05-E77E-4573-AEF1-C9911EB96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18E7BFE-F10C-402A-9D14-568D7A980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C1B196F8-65E2-43FE-9B91-01DC5F205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72C1AF4-87D0-40B2-AAD8-CDE28B384F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FCBD1E13-C9E6-44AC-BFFF-930DF88B45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42B14C9-0D9F-4B06-AA9C-7D6B74C96B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45B44D48-A2A2-4F8E-B3DE-5B572E435E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3D365FD-2C0F-46B5-A0CA-CA79D36BC9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92937B3-5886-480A-8E26-E4745130C1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ED71BF39-EA9F-4D65-B992-2000E5541E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A5C9AC90-3401-414E-8B46-C452E15FB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B8AB448-D42B-4073-B9A7-D10D2D5C0F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0F35F353-387B-4174-8E04-4DAF7994AF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74475993-509F-4E85-9D46-11425AC2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805EF1A5-32C9-4CE7-8EBB-787709F093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D30EEF0-F1EC-4A91-9843-3B4A73CFF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9527B0F6-7F4E-4084-921D-2639FE6957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9A624381-CEED-49DD-8CB5-DFE633FE3C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36C6B59-1556-44D1-B55D-E06C29632E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C2723E8-D0D4-427A-8E62-C76E42EB94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4539C55-C946-4447-B25F-B514B4C472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C3749E4-2A23-46D8-9889-63E29F891D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E7D9A308-9082-461F-B36D-6308C894B4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83091A-3A0F-412E-A043-3F1ABF305E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82682184-4C9A-4FDE-A638-CAB55C796D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B81862B-7F9F-4545-8657-DCA80FEF07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1A093D6-DE25-4DD0-AE2D-8FC3A832D2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855594-E97A-4519-BE7D-AD3E326540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6CDBA4F0-5D0A-4CCC-AB04-60A1584E23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9DF263E4-2D27-427B-9E9F-058E702BAE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61D6369C-1435-478B-A607-3BBD2D55C0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77DEEF0-8666-485F-ABA1-67961342C9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7D552C33-D033-4AD1-AD8C-65FF7A7FF0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67F27FD2-A06D-47F6-BB6A-C4663DFFA4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A11B8C69-3CD3-4EDE-800B-272F841DCD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FF88302A-044D-4618-84E7-65A8364E7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E726605-3EA7-4F0F-A62B-8A8EE0CF1D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954B11ED-1404-473D-8D03-ACEFFC2270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FEBBFDCE-1D79-40AF-B08C-B75EAC5C84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5768B2A-5941-475A-9161-559807C62E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F02140E7-641D-49D3-BF78-ED6090E50D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18D5288-EB5C-480A-B25C-BB71409197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A9F546E-36D1-4681-947E-DF5CA70DC1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AC3FF764-8C8A-4232-918B-42900D2DD9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BE15FBDC-2DDC-48E7-8195-7462234994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91438973-AFA3-4AEC-8A66-7866B01DEF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6E0AEC1C-AD62-44C4-B1A1-F944BA903D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A2E147FD-9711-4DD1-A033-95F6E2B23D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4E8DCE88-AFAA-4B4D-BF06-46A6A27352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262663D-C8C4-4E66-8583-4A9F9C7AB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02FB37C-5AC7-4119-A7E2-CB04460E59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F1418F5-0FA7-460D-BF0B-E19D31BE04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C2433DBB-D017-4820-917A-B6AE4F9CA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E1F19122-1383-4C9B-85C0-8370AEC4F4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FEB54D8-167F-4484-9A3B-DA5F84A326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A0E98EC1-6A60-44D5-A2C8-2D39D2B33B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828FE47-4017-4E4D-8BEB-199E2F310F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0459A974-86DE-4296-A8D8-52D14AEBF4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6B6C9F-7F9C-45C8-B455-67782BF19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435C948C-008C-4E99-A258-9B45A3C7AA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E3CDC8D3-19D5-4CBD-A114-35E16C6C62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D8BADC5-ED85-4DBC-B07A-8426CE53F4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D998B33C-895D-43F1-B7D8-17FB8A3C2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B8605594-0008-4345-BB69-963AED7D24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55F5EE2-7530-4E9F-A68C-77301976F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8529244-4203-4046-B6C2-D37F80BF5A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B78B6E5E-8228-4B2C-9F4A-477F2D9B1F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B6D83C6F-0655-4BD5-B70E-34B8061359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00756967-3A80-4F15-BD51-6F678851B3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381B4A99-482F-451C-BD9E-25DEB22A04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A919E8E-D057-4DED-B55E-F7EE3E8FDF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1EFFE392-1E3F-4D56-9A00-0BD49EC79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C4E480D-9364-4422-9949-E874DD5E88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38AE453C-323B-46F1-809A-A946696144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6D78D004-AD46-4B0A-8EA0-361E4846AE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9DFAEA0-3B91-458F-A33E-D1B4F9432A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B26B293E-F029-492E-B68B-42117AF6DD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339B213B-0953-4BD8-BB93-6141C2D6AD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356D426A-8D75-47FF-894D-8CD98ED51C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3042BAC6-A123-4C2B-8360-0C8E82E9F5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0255C551-EDE7-4DDB-B479-CA220C4955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4303AEAB-DD24-49ED-BF41-E0C673372F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5514C44F-9FDA-431D-B092-9555266060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B11ADA96-431B-4E69-90D7-2ACEE2174A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B1FA0A0-EFC0-4F2B-8E1A-289560C8C0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818B673-D8B4-4A63-BAAD-148E428BF3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391EDE1-29C5-4701-8AD8-FAA99B2245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9A9911E-D497-4AC3-8448-20F837E3DC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C8844895-18E2-46E4-A038-132D682AB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82E5E10-1AE6-4A7D-99DE-5A981C2EDE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9BD3E217-56CC-4754-854A-51707D59F7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68F460B-6414-43B6-BDFB-18266121C7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91E38DA1-8EC1-42CC-A119-B2C4EC905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070D94A-8E84-4103-B06F-14F3BE186B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E5706169-B703-4297-8CA5-98097D37BA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35039315-612D-488E-9265-308A86E1F6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1B5F0697-E485-4636-A665-D67122D782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C1F6094C-F4E4-4DAF-BFEA-625D7595B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AFA5D896-6605-4E4C-AE4C-A79F01D83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3D187890-30F4-480D-98B1-779C357D22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5BB65FDF-D19A-4610-B036-2E600A4343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BB2BF3BF-D3C9-4559-B55D-29E5602408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07D86FD7-05C1-41B9-8BE9-D7212F512C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77139C86-29EC-4688-8999-AA5E2A0B89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7AF70F52-1706-46BA-8301-3A56C8B0A7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0CEE4E8-C6AA-47BE-AFE6-B1757D44E7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AE085C9-4AF7-4299-9C7F-D66465E1FA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3EB1A31-2A7C-40AC-970D-869D01D150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B945541-852E-47DC-A315-368B0E1EE9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6F3055C-6BAC-4817-8210-A791A73203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D24EFF9-DD35-45C1-BC02-C8F498FCA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581F7B9-79FF-4FAA-9B7E-C2AAED1004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7E0917C9-C8E1-4E4A-A008-51D6594978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4D31530-7D6E-43FA-9C4B-29BB086061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5D7AB87-1B9F-4EEF-A53E-4A1B8EF9B6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33F5A9F-B3FF-4B24-A601-8F8BB48929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FC23A57-AC5A-47EE-AC8D-89E162F3F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C747589-E971-4C39-B950-B705EABEB0A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867ACE83-907D-4DDD-93EF-6E97CDEFF8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7C01D10-EE8D-44DE-A090-3C688CEAA0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C3983643-9CFB-445C-8E9D-7EF42DD2F6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64EF9CD-0129-4479-BB2F-2430CECFB0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6FB70C1-73F9-472F-AD0A-9FEF070B73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30BB893-3166-497A-B0AA-6C6CF841CC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00DFBCFD-90D9-4CED-BF1C-9F37C6167B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019124BC-CAFC-4B0E-ACD8-FC06743BD3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529C217-7F53-4717-867F-481DCC026A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9941CDD3-FE68-4B1A-8C5E-D44650731B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F41343C-F5A0-4C49-9292-60BA06C4E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69EF2D80-9ADF-4252-9CC5-A38C53FD4F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4B3BDA0-FDAB-441D-94C5-017178C4CC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32B4475-BB9A-4087-81C4-EA5D29550A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716AAD4A-F797-4521-9C56-1C7776A44B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C9027E2-EEBE-48BA-9939-0B61E21398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6D9B59BF-012E-417E-9D28-4BC590FFCB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F0149CCF-63D4-448F-910C-408527FF0C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36910E5-6284-40F3-96D7-55C71264A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644DCF3-A817-4CF7-B0B7-DE25B40285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794FF4BF-9A46-4716-B604-E16CBF89C9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030D8882-FCC8-4A17-A78F-C46EB726C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6EC25FD-C515-4930-ACB2-F59ECE821A0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F9BABEB-8ACD-4841-B20A-CBCFFA5AE1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20EDF95-ABA7-4E68-8829-BD5CD5066F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F6633C6B-03F6-4926-B612-CEFEE874A5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92334CD-FA4E-4191-A585-FFC629D0C1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5DA26F27-E185-474B-AF2B-E26AA5D0F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BB626939-A896-4122-AA3C-AB3BB8F96F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221FA7E8-1BE8-41BA-98B3-614E2E38FC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71F3BFB6-4BBA-46EA-AB5D-FC642873D0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4E68D8F-791D-4742-B4AB-9BEAE3CF9A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10FC782-2744-46A7-B627-EC43599977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AEAAD4A-AF99-4184-B176-6BF3B05D899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872136EB-50E0-4B74-8DC6-30C91061C8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A7762F4B-21E7-4C73-BB15-5146AE7DA2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301D0924-D147-4E81-AACF-BB769E2650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E5A2EDAC-2E71-4C97-A472-32306D0A0E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10DFE7F6-2146-457A-A8D6-E177C254D0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3D6820D-51E5-4895-A246-AF355636EF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4878E39B-8FF1-4321-B0B2-17B9BDA76D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D0911210-0E3B-4F85-8806-1E050BF0B0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72B14BD-AA21-42DC-B7B6-EF5D827E8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E525FE58-BE74-466C-9CBB-8A7003371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2E3825B-36D4-4BD3-83D3-33A0F5265B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0FD3EE38-8247-4BC6-A105-0172B34968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493CC9C9-579A-48B6-803C-1441C85C75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3C2A5BE5-FA98-48D4-B183-17D6F55B69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CB9C4982-3FAF-4F46-A958-3ED6B78D9F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7400FA63-6352-46C0-AE6F-9CC2C43285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4A6AF7FC-1ABF-4E40-AA5B-7912C2A409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88CA9AC-AC31-4964-A63D-4E6EF5B101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A0F11981-56C3-4E4C-B1C9-25BCED1E8B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CB8556F-3A00-4E8D-9163-68375ECA71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C89BC4D-BD73-498C-85CD-C0E96E449F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CB746225-0ADD-4E6C-B909-5076E8A19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DAD02E2-BDCE-4A80-B6C3-39B66F35F9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3AE2A3E-AEC6-4157-B529-432AF3C5DF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FA21750-C034-40D5-8969-80272CD12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06F6233-AE87-4CDA-A66E-CC040950BE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AF074028-134D-476A-9999-344062796A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55A1827-EA0B-43B6-8F51-115E87E9B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F65C0FB3-57CD-437F-9074-6D22C0C46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773D51E8-C118-4F9A-9CA4-A0135F1A3E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CFEBA6ED-3788-43AE-8273-B9501B0233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73D53277-4EDB-4851-B4AE-CF217BFAB6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C9CE149F-1791-4673-BEFD-9AE91ADAD39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4EB8DD40-04C2-4279-B51C-5193B70FD6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04CE69EB-C34E-4910-8029-555D7D7F4A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1D1C7DC-B4DC-4A22-B63A-DFAA8F0B9B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0BB3E53-B66D-4474-8227-8E7CF34268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BD9B397-FACB-4CD0-82E5-D380BCAAF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726F37-B3F1-44AF-A8AC-287B0C8AF2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1C90994F-CF29-423C-9E80-2E501345AC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48E2F08E-D14D-457D-A7E5-E56EDD704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BFA6F42-A9E7-48D8-A731-62589557E5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0E4F997-FCA3-4172-B30E-083CA8431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69EC2A7B-58D0-4807-85DA-C647272346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53FD38D-2EDA-47E8-8A18-62285DF6AC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10AD6E77-1D01-441D-90FC-32308DADB9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3087A8-DB4A-4AB6-9CE5-EA36B07BB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18644F-6C99-4832-AF06-C3F6A3FD4F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6E623484-C5A7-40DA-AEDC-FAA3E3D0EB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783729B8-94BE-453C-AA74-AE848ED639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048F3F8-1ACD-42FB-826B-56A366F144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F7BB52A-166F-4AE8-9225-1FDD7BB862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59D00F34-E989-421F-956D-D2A8655FB7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CD090155-DE99-46ED-86E1-389DB65FB8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5DCABBAB-69BA-43B3-A51F-5703951312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035E3C46-443B-4C01-B019-63A3492C65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3E59C6C-8AD6-4CCB-A791-57D3007B15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878F7ECB-3C7B-422D-9238-349A0BB4F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A654C68A-683D-4EC7-8584-8AB851FAF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1CC7878-11D6-41F9-9A16-197F6E4FBE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08445664-DE08-48C0-8264-92046327F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965BBCB3-F122-4D99-9A84-222BA0C8B6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0405F77F-F4CC-42A8-87CC-5A107D5E91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88848F3C-4CE0-4180-880A-2D9AE3AC3A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B1C34B1D-2219-46AC-A680-02EFFFF0EF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E4CE1921-8CC1-4443-881E-5E3D964866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410E2CF-E410-49BD-83BE-D531CE134C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66AFC271-37D9-444D-A819-CF6DEECEDC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3B5076-6AC7-4A79-9F86-81408FE7F3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2279F62B-9888-4069-B2FF-D465040F28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289DD9DF-2704-4AAA-88C6-E2F9F2FB7D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0EE91E4C-B221-4D31-AA44-93E71DE548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FF7E025-FB70-44A5-B248-635D360C66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C3BA5E9F-D1D6-4FFD-A442-BBE2D8E9EE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27403E2D-F735-4395-A4CD-CECE492C01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1536A106-4888-4FB5-B573-356A0783CC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75E987A3-3547-4D87-AAA4-EC5E0AC31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D2ABD904-A5E0-4A10-A57B-46262A03A4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B465FFF-6206-4AE7-A454-21553231B3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1D14574-E7B5-4300-B7A2-3EC1120BBA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DDD354B0-AF2F-431A-A05E-568D9C9CEF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16EEDF6-6F26-4198-9E80-7F958B9F04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219E1985-B277-404A-A679-E2A818349A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6AB8AFF1-2192-48FA-A017-A56DD17417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8861ECD-A236-40B6-AFD9-784944A2BF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B016B99D-10D4-4C21-97CD-AE9FF8F81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BA247D5-F7DD-4A36-9D75-942DF8B734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A1CA3958-000C-4996-9579-208CE882C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C55E238-C14A-4C62-9282-BEF063419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F4FCF65-CC92-491A-B6E2-978A7BFCBD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5305E122-AFFD-47F0-A0B8-0C9C71E9FE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A025C4C3-A956-47ED-B4F8-172BDC78BC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C1CFBBD-5E5A-4868-AAB7-7C30DF359A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00C81E8-3F0D-4BC5-AB8E-0A73BD04D3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792058CA-9E8D-42B5-A391-353F069D48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8A7706D-9338-4633-B72B-71A3D26259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D6946175-2858-439F-806A-165ED578F0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E19134C-EF60-48AA-BD78-C6E8F0D988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425009CB-2A99-495F-8EDD-74CDC9C4F9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D4C1896A-D83E-4CD5-923D-02285FBEC6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B3CC1AA4-4C08-4FCF-8B21-CE58813A8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EB53DBF-3D87-4666-B5AA-7E89FB6A24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34855FC8-596A-4A6D-A084-6F6CA3EA67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F37663A6-B074-41B1-B9DE-E3F0DD46FC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1F956C-0A8D-4B47-A883-EEFFD3150F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AAD626E-E870-4AE5-BF0F-D96580D41A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550976D-8284-4861-AB2A-7E90F46D7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67E3B6F1-9A8F-466F-89D3-99BA7B99B5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249C1BBA-EA54-4CC9-81A3-56C8447BC5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80C04B83-C3DE-4B95-888C-232F6CA9C5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1160825-C86A-49E0-B7D7-024CD616B8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C0DF5EA-2FF8-4152-BEAF-AFFC9872D8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60844CD2-D530-4331-8B84-AEA1DBFBFD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F8252A9-9E06-491B-8881-3E1F36ADD6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CD41790-0781-4B6C-8874-946FC7C4AC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941E219D-8257-401E-B840-60F5898F613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DBFC3714-FA0A-49BD-8D4E-7F0ECB2898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9418AACB-4018-46AF-8D92-0ADB7666A2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947648CD-EEC5-4E4B-9463-83556D325A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7A9415A4-ED1C-4FE9-8898-5C22DAAF6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91141936-1B8B-4C79-9754-24722806F6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3BDDE5E-9FA8-4166-8AEF-5FD1972246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9732D3E-E8F5-42ED-9C94-E0712B5B90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27A466C3-9E77-4B56-B28C-5FBC948861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368A92A-E35D-4F59-B801-B2072E763A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580FD31-4795-4860-8C80-7CD89E6C2B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F48E8F3D-0926-4C18-87B3-DE15ACECE2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1BA092D6-94F3-4082-8B2C-7F53C7F6CC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7CDAED0-43EB-4AC1-9F13-94DEEFDCF8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CF04526C-4A74-406E-AED7-E3AE02035A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ED71859F-85EB-49CD-9B1A-4AC1A97BA9E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3CD85DB2-E3A2-4989-B0A4-16DE85B1FA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E53129-8539-4650-B889-E735C03E37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DAD004D6-8FEE-49BD-9EE3-4B4117A6D2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5E0780-7D92-424D-9254-86C3D8E114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F275F1-8857-4CC7-9806-351016AD436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E0A0242-C8CF-4BD1-9F07-F701B52A20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554DB6B-E5B9-45AD-BFAA-7082883920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2025A90-4BAC-466F-986A-B44020357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7D8F14F9-89A2-4ABC-A550-6CF87850C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75AAB5-F227-4F11-9AF6-CA0EFAAFA6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327DBB-6E91-4910-85A4-F2CB398098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B245142-55E7-42E9-B2B5-58A8220757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91AC1E1D-D234-4972-A461-7EA107836A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20303A9-D51A-4CBA-8DDE-BFF0193777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E2E8C090-4A31-496E-8AD7-581188DA89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71EDDCF-1F1F-46B7-B064-6ED57695C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8A78F45-35F9-40A8-ADD7-8F6A0CD282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696C6F85-3040-465E-9F2D-DF624C24C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1689E73-C3AB-4955-B820-BB2590A331B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E858245-E980-4E03-8D8B-50CAE345F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C86241F4-55C4-422E-B858-E38198DAB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B243E91-D102-4A51-8A9B-AF9D56FFD8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D072621-34EA-4DAE-BD3B-E1849421BC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E48E97-1D31-4403-B5E9-2FA8326BF4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CE28601-5305-4A61-A9A0-F80BF45A6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4BE8FAE-335E-471C-9143-07A9138E9C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A218DAF-F9DE-4E82-A6DF-71F71B7D5E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88DA3AF-FFE0-438F-95B7-97E5A0C65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0C35658-4C12-4634-9A37-31DE3661A2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100CE86-9D6F-4F3D-B1C6-F16E5B280D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4F2B6-9640-44B2-962D-82EAAC5B8B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64DB025B-E806-4C98-9C7B-B3C10A927A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C3CF3A3-F0B3-4EDC-919F-A7D30A53C4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60A0DF0B-B896-4CDD-AABE-881A317658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BEF8BE3-C7C4-46EB-9C1E-0EB26826AF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8490B68A-2951-4623-A444-808A1F79B8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B966814-89EB-43AC-9E94-EB795C07CB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DA6660E-E46A-4000-9678-7EB6920C0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2871DEF6-3399-4491-BDC9-FF1F454934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2EFD77A-89A7-4C40-8CC6-58047A829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126363A-8200-4BBF-B2B2-B3DBAE4F27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9ED1318-5A8A-497F-97B7-F9A278D6C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E414FA5-B48A-4AF2-938F-1944D247C3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99AD35A-26F2-4E9A-AFC3-836513D5D6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D86B7B1-DB94-4C9C-AAA6-5C2D11E9A1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0855D49-8828-4F89-B8D5-1A9983B0C2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758323B-9184-48CD-85E0-53E1270D4A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4E385F16-0C6F-4137-BAF1-5F7AEFF4D9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C2E59C3-BD31-4826-AB8D-CCD76D2A87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BEC71F3-E107-4DEB-A40A-B0A11D402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5D65587-79F5-44C3-A113-DA683C7DC2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4EFABF7-4602-4D99-89C8-361584BB1C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7E99472D-E8D6-4220-A8F1-5BEED6D92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5CD80F9-5F44-4771-B983-CD4E18DD3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EB232E94-66AE-442C-93CE-37D134FE21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E70E35B-3438-44D5-A390-893CD531FB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F6D73EA-6D22-4710-9CC1-C3685339E0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B0056F-E677-4A4C-9640-E41F16839E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8871AEC-8B6F-4B1E-8C58-C24738247C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C52FD9C-98B3-4484-823F-280C1EC2E1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BACE9A37-8D7B-4A78-8A93-DF873F0C39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15230FA7-A58F-4382-AD8B-A2F07E8B3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641F8EA-77A0-4A68-B64D-B944D8C61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8CAAE695-073C-46DB-91E0-A74496351E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F0BB885-6E73-471B-AF19-BD25C973F1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5A87802-ED6E-44DC-AAB3-244C0B0B4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5BB11A69-186A-42A7-A357-67F5D8A07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158C9348-F52E-4BF8-957B-4D788F776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62647E87-7146-4ED7-8CCD-7735137F28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738497C-788B-4161-A1BC-914E031CC0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41D5F81E-2C5B-40EC-BB33-5116D0513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E6FC689-8DAD-4377-A096-A7798FA0C7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6E3B5BC-636A-40EA-B676-78411420D6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C914BC41-7E53-4E89-AEDE-2EBD43CD37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CB3BB42-6CBD-471B-A632-FACF974177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554EC0-FAFF-40FD-B63A-1E1650B38F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6E8785BF-872D-4A01-87CC-CD0DA1A223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54239D8A-9591-4D51-9CFC-25296D3F4E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4460B4C-9092-4CDA-955D-98EF4C1F95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876C0AC-4C89-4A49-B3B9-666006BE5C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EAF8A72B-3B8F-487A-80F5-FFFD566F02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1ADA32F-5701-4C5C-8052-E92B9A8232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E2E368-3952-4ECC-B7BB-BEB7E011D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6570BC74-0472-4835-9F67-0118DD1BAD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CA14FE24-986D-462A-BB02-9DF0EF2461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8AD0164-0E22-4814-A948-FA20F736DE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1EA257D-DE21-4A5C-9CAA-CDCF9CED96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62895667-126B-472A-9C12-B151C0383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A012C4BB-3C5D-442B-A6AC-A3BDB028D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43EC694-C8A9-4E9E-B99B-96C486BAC6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FD9315A-3167-49C2-944F-3ABC262425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AEBF8EF-0B56-4CDE-8727-D4B5943D5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ACF07452-13A4-43DC-888E-E97D93A96F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F982B2B-D129-4D99-B4B7-9233011C16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B4C66C60-979D-4459-9335-24E45E605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18ED6DB-2AAE-404E-8990-52EE3C0335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611CF41-DDE8-407F-8CA4-8FACB4EAD5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F73FFE49-CD18-4E85-B81F-386C8D371C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8C231526-0412-4863-8369-45E0BDFB0C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EE818AD-27DE-427E-8D52-D5BDE2DFB2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794F75E-522B-407B-A88C-DE907A6D71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96BE06A-276B-4947-B21D-339F3BCEBB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D81E2E8-4E1F-4729-99BF-2C7CB8276E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9870D637-47C9-4DAC-82A9-BA56EC14D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82BF161F-1782-4BFD-A6AB-6458A7C470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848B8E2D-D90B-40D6-9C5B-74644B5511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1110837-DB6D-4922-B199-CDB5DF57D9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9801FD0-085D-4D24-8FFD-E3FFA4755D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BEA06B9-FC6E-4A56-9D99-75B7B3C433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A69B72F-D152-41F0-ABFB-7020279CAF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FEAEB03-EE61-412B-8022-F280F9A18E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31920B4A-AA9A-487E-B397-52A56127C5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B606192D-EC5F-4BF6-9A72-E56875F044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F4C08E7-D7DC-4132-9E8E-5D1A4AC9A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DD31BD-7238-4674-AD03-43A548495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58FD28-CFEF-43C8-A3A5-1956E6A2F9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0A453B5C-141F-4587-B319-B6E493288A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9C6B6E0-E477-4C9B-A636-B90F2258EF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60B40E90-9BD4-4824-A72C-B95448DE6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F71D965A-3237-4BFE-8E68-D9A63AADFB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5D3D79B-59CD-4E16-AF20-F461C88A3F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B0538A2F-79BE-4656-8EFA-3E8422F357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E51A6702-83EB-487C-B6DE-CCA0EDC1F2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3789730-F7E3-474C-9FC0-08A6DD3F4F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4FF9B72E-E560-4BF2-9D82-DD17653092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AF4D79D-4E38-4AB3-A909-E4731097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A4EE6AA-FB7B-4366-8A1A-8088C70016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B08FE18-D5D9-4EE8-A0C6-45338CA53A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9DA401B4-0E13-4E26-87C8-A22090260E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3CC3805-EDC6-490B-9C9B-3C7A7C039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9996DD0D-F64B-4F93-ABA6-B760C3CD58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C8BFC928-E1BB-40BB-9CE3-714A73E2A9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8AFCACF-5C04-4072-886C-85569C13DF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BF29D0FA-C66B-41DE-AF87-CC4BF22D90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A78B1A5-9DEF-4E8E-AC46-08BAC6E46C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D576C8D6-723E-482F-BA6F-F638FF07E2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C7DEB1D-70B5-4152-A952-FE3C1C1216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60B82F67-138C-4AE2-A372-D7135BAF8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474C018-BC70-4737-86E5-5D03CA2C60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B02C8FDC-9B9D-4E86-B9CA-4DB3FF3428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D9F268D0-930C-456F-9C08-4548805388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2D3F696-2A16-4D9A-BA92-E3351A970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4E96E63B-7050-456A-A0BD-AD69526AC2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5FB6AE57-1C0E-4DC5-AE33-A2F6AE5A28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0F38435-C34B-4461-B284-92FBD11104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EDB3AB58-3D9D-4756-A0F7-A799C24D59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AA4F5D74-820C-48FB-9FD3-4ED4C42CE6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2B14686-5678-4B77-8C84-AAEE536651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C18C6B57-353F-4E69-A62E-987111877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B6C075B5-7B48-43F5-A180-32623CB963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C33D3386-D036-4089-AAF8-E75D208F53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E1B226C5-5EF7-46A8-9072-88BA4E3E0C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6DA0C534-5B5E-47DC-A022-F5D2BF9C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995A847F-3C09-4319-B2C4-4EFB65051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93DE1674-F25C-401E-A495-1D45C40643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E4F6D417-3991-4BA7-AD13-A0D4BA79D0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4B7CAE2-8047-4167-ACF2-6320B3A961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17A839D-896A-47E6-B466-718F4750FE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A42381D-1716-4693-AE78-19E5B46C10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F1523C1D-97D7-4AFD-A855-E521D1E12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A0F40236-AA7B-4AC0-8F56-52ACBED15E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CABE3B8-47B5-4D5B-B228-8E566FF5A5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9BFD04-46B4-473B-8BE6-7C5720B8A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57940B11-4F18-45C5-AD6A-1B77F8B902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DEE4418-F82E-494E-9E88-2B528C9C7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D1095285-BC52-4AFA-90FD-FEE414C623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9AB4225-1CE9-405A-A599-5AD7E5E777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5092D008-D301-4E84-81FE-E9D73EC905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A147ADC-29F7-4A28-A486-DBD8264DB8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DDAAD729-2FC1-4381-8E9C-381CD763FF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F4E09AC-A238-4E1E-BCBD-5996633C4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9EF678E-98C2-408F-8666-BE9B50A305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6F8B6DC0-2141-4C19-8C78-1324C4B9BB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F3D43074-C6C7-4126-916C-B9D0AF3B3C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F9E881C-CD86-4859-9227-18991A8BA3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9A2D730-EDEA-4592-8E6E-40D5071815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F9ED6B7-2943-40EA-9221-3573E3C9D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6D84A04-D1FD-4276-AD2C-C36E06410F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FD9F011-60F1-47C6-851B-697C6F1C05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41403F47-C042-46E7-8249-F44A664846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3302F95-0D06-4A96-BFB9-89114303A5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406B0E9-D5E2-488A-A328-52A508BA18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863F44F-9820-4030-8977-B9D2EF9764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7BFC507-B3E4-406A-8D15-7F5EFE0F0B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6E010B7-4D3D-4C4D-9966-E5DAA2EAF2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55CE40B3-E56B-4070-9D40-E0E9C10C78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2B623F7-81A3-4058-B95F-4BD3A34E0D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F74F873-9113-46EB-9157-E770B71C6C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C17A2758-F79C-4352-87A0-7B614491C4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150818C2-AE74-4B45-9A6E-41D0B894D4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A4C815E7-65B8-4FE5-94C1-D2FEFF79AB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EC56EBBA-56F0-4016-936A-0BDF8F8773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EED0A52-BC9E-4994-8DFB-2F69DB49AC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A4C9D9F0-98AE-439A-BE89-1DD62F743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15AA90C0-1A0C-4E71-94D3-4D5029FC1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BDF878C-2ECA-4E09-8FF0-F1AFD63799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BF3C47E7-11F0-43CB-A9BC-3DAC6FBF3F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265F209-8FCB-45D3-A06F-E21EFBA838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B37C164-BC41-485E-AE7C-53EB7C19A6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28FFA1-E28A-403F-B1A9-EC1C70DA60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41AFE9E-FE15-4145-9D51-EBB2A5E3E6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4A9F57-AA64-43C8-82A6-0D3D32AE7B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4C48F19-4D89-475F-9493-CB1F0DF671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CB65220-E90D-479C-9E09-7AFA33AC4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5E92E801-B1E8-4779-93EE-120ADE3539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9F19FD29-0738-4F93-9E91-3675932ED5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F98BADB-C5D9-448F-8F29-D8E0B913A3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53E135C-D5D5-413F-B9FC-6CF6B85CD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AD6F866-107D-4AE6-9018-80270922D2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EA79ADA-7A3D-4F68-9CA4-C47A5FE348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FD6CE6C-C147-402C-B707-B618825D4B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4E87C3E9-67D8-41E1-AD3D-FFF44D8BB8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40462D7-5CEE-48CE-A48B-2B9E381DD4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CF35F45-0C3D-4B62-82FF-E5B483C9E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48BF997-5770-46B5-BDCD-404FCBAD10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46B02580-3041-42A5-A8B3-77E2041337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2BA81F3-AC63-45C2-A186-3EE924A6F47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46B5F65F-BDCF-41E4-88F6-587CEABE4F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6EF5F36B-7CA5-4727-8FC1-4A136FF502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4B3C9D-50A0-490A-89A9-53B448974C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2490046-80FE-4B6A-B6BE-3C3025FC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25325060-497D-4C41-9703-70C633D154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8BF67F25-2131-411C-BB52-195AF6D278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608BC42-2CF2-4DE3-B494-BC5F26186A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237E892-99D1-4855-A8A1-11FC82CD39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3FE3A8A-D10D-43BE-BDBE-32F42A5827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E0D063FF-9682-491C-BC38-B375E8B1DF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1119325-E76F-4071-BDDA-A9B7382530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DDE492C-800A-4857-AB53-38E3077CA3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D708225-ACA5-434B-8874-5C93DD3C83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6A1F512E-1C46-408C-8FF1-35D337ABF32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CAE4E672-F0FE-41E8-817C-8508011255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768BAD22-640F-4A49-A9F1-4538AD3766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7EB20FA-FF91-4812-9793-4D74374C65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67D28580-F264-4859-A08A-B4C8C7EB39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C410923C-D4ED-43C8-8681-85DD71A9BD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911762E2-D8F3-4BE6-8318-6390B921F1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FF82B0D-6683-4227-BD30-B0246B9351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9E676B2-FECE-455B-92B9-1F729A242A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BCBCD18-46FB-4998-B303-576226BBD3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2A3A73D-FC64-4830-B248-1BCF3BFA87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8E28A687-B694-4F6A-AB37-C04B6CEC4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8C3FA4EE-3EA2-438F-B081-3D1BC9026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98605D2-FB50-40F5-B55B-C58A6EE01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36B755DC-4DB7-48BF-A40D-EF3E7F5C8D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62395A5-C56A-4019-B9BA-81E22F7282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FAFD79B-316F-4ADA-9002-8D26FED96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514194E-2156-428F-BD59-46BE353B81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E940964-543E-4408-97A8-55761E9764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7785D4F3-FB8D-4A5C-8DA7-144D2C2E33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6479953-D061-4571-BC53-004DED3E0A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D7E2621-1ABB-47CD-A9AA-16BCE0E2A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9517029-F4EF-4B5E-B995-71F2B580FD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BCB5EAD8-EB5C-41DB-9719-F55C658EAC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15D3D7C-312D-4AC5-8DF0-8990CB05CE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77D1E0-7E2E-439D-8B81-F01B1B7F5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8E9AE908-65E6-4299-A19D-24B645936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3A343551-715A-4F34-9297-831762419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F248945D-7E82-4BE0-BDC5-A15815CACE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224F2AC-0F35-4954-9D34-F393443AF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A05629F-6FFB-4EA1-AE3F-921911040A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BAF2F8B-2186-492D-816D-945FC08945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722161C3-DABC-4910-8FE6-3F1C4D565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24EE35C-B1A5-4BC5-9E18-DC2DF007B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D84ED21F-6216-4CDF-9BCD-FE1931B8E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07EDF230-94BC-4C49-8E7D-7328D4238C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EB74FC8B-DDCB-4D3F-B020-2F73A8B96B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C26189ED-9B9E-470C-8667-4C628C10F2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2980C5EE-F1F2-47C2-BC3C-E566672F0F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456B6A7C-39F8-4F52-B770-0A51BD310F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C18FBEFD-0EE6-4ABD-99BB-702DC1B991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9754E2C1-756B-464C-B7F6-7F519D152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91608C6B-B0CA-4460-87E2-138EEC5D38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8B226BF-0675-483E-8F85-9C6A65EF26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26D872C-F6B4-41EF-9074-36992528C6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748CC694-A644-4C77-BED6-63BE420ADB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8A290261-9BB6-45DF-A8A6-3C68FC067A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C283CA1-E499-485E-8EBD-E22A0E859A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277C995E-EBE5-40AB-B85D-989A7435A0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32E803-66CD-47B7-94AC-35E69D6675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367BEDB6-6C8D-42C8-BB67-F541E13D15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4CB98FCC-58A2-40F7-A81E-8C1782CEEDD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151CDAA9-CE6A-405F-935E-FE00C861E4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0A474C4A-8CD1-4355-82E9-A08BB91890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DA76B580-F3F6-4CA3-8F11-300315D7FE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B84C88DE-8DB5-4DCB-B121-E56C9373D5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402B016-B155-453D-9035-124FBF4625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2CCD0094-E5BD-4222-9EE3-91598CE5CF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6E4CCBE-AE8C-49FE-AB2E-CA91A8AFE4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6F7C25C3-300D-4097-A057-7179B87FAF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29BC024-B76B-4657-BDFD-776A5A835D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8E1B73-3837-42E0-98C2-BDD78FBDFB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8119EEE6-3501-4538-AA67-0A1F922CF1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85A7514-8BC6-4DB0-BC25-F79A25BEC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9222FFA-1F0D-4987-81C1-B4E34F9D90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D781E4B4-9DE9-48F9-AD25-428FB81BAD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4F3D4678-3930-4C49-89BE-7AB276AE51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18EC293-2321-460C-917E-B6F2A40A38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D3394D2-A4B3-4128-8281-CBE1081529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6AA97811-BF76-420D-A734-B2FDE60E32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452FAF9-1DD8-4F2D-9738-3CA4A4C80F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A8EE7A7-FB1C-467F-BBA4-5D5A630E7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C80A2643-13DA-460A-B439-C3CC6CAD14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E45-7612-4CBA-B023-B960033E0F70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1055</v>
      </c>
      <c r="F5" s="14">
        <v>82229</v>
      </c>
      <c r="G5" s="15">
        <v>54</v>
      </c>
      <c r="H5" s="16">
        <v>10200</v>
      </c>
      <c r="I5" s="13">
        <v>1982</v>
      </c>
      <c r="J5" s="14">
        <v>7980592</v>
      </c>
      <c r="K5" s="17">
        <v>1203</v>
      </c>
      <c r="L5" s="18">
        <v>2839718</v>
      </c>
      <c r="M5" s="13">
        <v>592</v>
      </c>
      <c r="N5" s="87">
        <v>210422</v>
      </c>
      <c r="O5" s="19">
        <v>791</v>
      </c>
      <c r="P5" s="18">
        <v>45250</v>
      </c>
      <c r="Q5" s="13">
        <v>11850</v>
      </c>
      <c r="R5" s="14">
        <v>2008575</v>
      </c>
      <c r="S5" s="19">
        <v>13631</v>
      </c>
      <c r="T5" s="18">
        <v>7272950</v>
      </c>
      <c r="U5" s="13">
        <v>2486</v>
      </c>
      <c r="V5" s="14">
        <v>947820</v>
      </c>
      <c r="W5" s="13">
        <v>681</v>
      </c>
      <c r="X5" s="18">
        <v>131586</v>
      </c>
      <c r="Y5" s="20">
        <f t="shared" ref="Y5:Z19" si="0">+W5+U5+S5+Q5+O5+M5+K5+I5+G5+E5</f>
        <v>34325</v>
      </c>
      <c r="Z5" s="21">
        <f t="shared" si="0"/>
        <v>21529342</v>
      </c>
    </row>
    <row r="6" spans="1:26" ht="18.95" customHeight="1" x14ac:dyDescent="0.15">
      <c r="A6" s="7"/>
      <c r="B6" s="22"/>
      <c r="C6" s="91"/>
      <c r="D6" s="95" t="s">
        <v>22</v>
      </c>
      <c r="E6" s="23">
        <v>1342</v>
      </c>
      <c r="F6" s="24">
        <v>177768</v>
      </c>
      <c r="G6" s="25">
        <v>54</v>
      </c>
      <c r="H6" s="26">
        <v>10200</v>
      </c>
      <c r="I6" s="27">
        <v>1825</v>
      </c>
      <c r="J6" s="21">
        <v>6905732</v>
      </c>
      <c r="K6" s="25">
        <v>1035</v>
      </c>
      <c r="L6" s="26">
        <v>2402422</v>
      </c>
      <c r="M6" s="27">
        <v>629</v>
      </c>
      <c r="N6" s="88">
        <v>212439</v>
      </c>
      <c r="O6" s="25">
        <v>822</v>
      </c>
      <c r="P6" s="26">
        <v>41786</v>
      </c>
      <c r="Q6" s="27">
        <v>12613</v>
      </c>
      <c r="R6" s="21">
        <v>2214087</v>
      </c>
      <c r="S6" s="25">
        <v>13562</v>
      </c>
      <c r="T6" s="26">
        <v>7218669</v>
      </c>
      <c r="U6" s="27">
        <v>3020</v>
      </c>
      <c r="V6" s="21">
        <v>1030707</v>
      </c>
      <c r="W6" s="27">
        <v>448</v>
      </c>
      <c r="X6" s="26">
        <v>42386</v>
      </c>
      <c r="Y6" s="20">
        <f t="shared" si="0"/>
        <v>35350</v>
      </c>
      <c r="Z6" s="21">
        <f t="shared" si="0"/>
        <v>20256196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2307</v>
      </c>
      <c r="F7" s="36">
        <v>498591</v>
      </c>
      <c r="G7" s="29">
        <v>156</v>
      </c>
      <c r="H7" s="30">
        <v>75238</v>
      </c>
      <c r="I7" s="31">
        <v>1555</v>
      </c>
      <c r="J7" s="32">
        <v>1873446</v>
      </c>
      <c r="K7" s="89">
        <v>1534</v>
      </c>
      <c r="L7" s="30">
        <v>3019944</v>
      </c>
      <c r="M7" s="23">
        <v>1164</v>
      </c>
      <c r="N7" s="24">
        <v>265301</v>
      </c>
      <c r="O7" s="33">
        <v>2632</v>
      </c>
      <c r="P7" s="34">
        <v>473957</v>
      </c>
      <c r="Q7" s="23">
        <v>31260</v>
      </c>
      <c r="R7" s="24">
        <v>4687185</v>
      </c>
      <c r="S7" s="33">
        <v>24455</v>
      </c>
      <c r="T7" s="34">
        <v>1883199</v>
      </c>
      <c r="U7" s="23">
        <v>1450</v>
      </c>
      <c r="V7" s="24">
        <v>435628</v>
      </c>
      <c r="W7" s="23">
        <v>1630</v>
      </c>
      <c r="X7" s="34">
        <v>299301</v>
      </c>
      <c r="Y7" s="31">
        <f t="shared" si="0"/>
        <v>68143</v>
      </c>
      <c r="Z7" s="24">
        <f t="shared" si="0"/>
        <v>13511790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194</v>
      </c>
      <c r="J8" s="14">
        <v>124690</v>
      </c>
      <c r="K8" s="17">
        <v>284</v>
      </c>
      <c r="L8" s="18">
        <v>3947</v>
      </c>
      <c r="M8" s="13">
        <v>6470</v>
      </c>
      <c r="N8" s="87">
        <v>988611</v>
      </c>
      <c r="O8" s="19">
        <v>0</v>
      </c>
      <c r="P8" s="18">
        <v>0</v>
      </c>
      <c r="Q8" s="13">
        <v>8172</v>
      </c>
      <c r="R8" s="14">
        <v>1675629</v>
      </c>
      <c r="S8" s="19">
        <v>43742</v>
      </c>
      <c r="T8" s="18">
        <v>4843334</v>
      </c>
      <c r="U8" s="13">
        <v>623</v>
      </c>
      <c r="V8" s="14">
        <v>54270</v>
      </c>
      <c r="W8" s="13">
        <v>14</v>
      </c>
      <c r="X8" s="18">
        <v>700</v>
      </c>
      <c r="Y8" s="13">
        <f t="shared" si="0"/>
        <v>59629</v>
      </c>
      <c r="Z8" s="14">
        <f t="shared" si="0"/>
        <v>7710181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182</v>
      </c>
      <c r="F9" s="24">
        <v>31717</v>
      </c>
      <c r="G9" s="25">
        <v>0</v>
      </c>
      <c r="H9" s="26">
        <v>0</v>
      </c>
      <c r="I9" s="27">
        <v>225</v>
      </c>
      <c r="J9" s="21">
        <v>144335</v>
      </c>
      <c r="K9" s="25">
        <v>65</v>
      </c>
      <c r="L9" s="26">
        <v>1673</v>
      </c>
      <c r="M9" s="27">
        <v>6871</v>
      </c>
      <c r="N9" s="88">
        <v>1188395</v>
      </c>
      <c r="O9" s="25">
        <v>0</v>
      </c>
      <c r="P9" s="26">
        <v>0</v>
      </c>
      <c r="Q9" s="27">
        <v>7959</v>
      </c>
      <c r="R9" s="21">
        <v>1688917</v>
      </c>
      <c r="S9" s="25">
        <v>44052</v>
      </c>
      <c r="T9" s="26">
        <v>4915646</v>
      </c>
      <c r="U9" s="27">
        <v>427</v>
      </c>
      <c r="V9" s="21">
        <v>37210</v>
      </c>
      <c r="W9" s="27">
        <v>14</v>
      </c>
      <c r="X9" s="26">
        <v>700</v>
      </c>
      <c r="Y9" s="20">
        <f t="shared" si="0"/>
        <v>59795</v>
      </c>
      <c r="Z9" s="21">
        <f t="shared" si="0"/>
        <v>8008593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263</v>
      </c>
      <c r="F10" s="36">
        <v>48989</v>
      </c>
      <c r="G10" s="29">
        <v>0</v>
      </c>
      <c r="H10" s="30">
        <v>0</v>
      </c>
      <c r="I10" s="37">
        <v>158</v>
      </c>
      <c r="J10" s="38">
        <v>38108</v>
      </c>
      <c r="K10" s="89">
        <v>1050</v>
      </c>
      <c r="L10" s="30">
        <v>11592</v>
      </c>
      <c r="M10" s="35">
        <v>8418</v>
      </c>
      <c r="N10" s="36">
        <v>1525763</v>
      </c>
      <c r="O10" s="29">
        <v>0</v>
      </c>
      <c r="P10" s="30">
        <v>0</v>
      </c>
      <c r="Q10" s="35">
        <v>12043</v>
      </c>
      <c r="R10" s="36">
        <v>1341839</v>
      </c>
      <c r="S10" s="29">
        <v>7575</v>
      </c>
      <c r="T10" s="30">
        <v>807706</v>
      </c>
      <c r="U10" s="35">
        <v>1439</v>
      </c>
      <c r="V10" s="36">
        <v>96535</v>
      </c>
      <c r="W10" s="35">
        <v>11</v>
      </c>
      <c r="X10" s="30">
        <v>20</v>
      </c>
      <c r="Y10" s="37">
        <f t="shared" si="0"/>
        <v>30957</v>
      </c>
      <c r="Z10" s="36">
        <f t="shared" si="0"/>
        <v>3870552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163</v>
      </c>
      <c r="J11" s="14">
        <v>18435</v>
      </c>
      <c r="K11" s="17">
        <v>0</v>
      </c>
      <c r="L11" s="18">
        <v>0</v>
      </c>
      <c r="M11" s="13">
        <v>123</v>
      </c>
      <c r="N11" s="87">
        <v>31800</v>
      </c>
      <c r="O11" s="19">
        <v>0</v>
      </c>
      <c r="P11" s="18">
        <v>0</v>
      </c>
      <c r="Q11" s="13">
        <v>2175</v>
      </c>
      <c r="R11" s="14">
        <v>577463</v>
      </c>
      <c r="S11" s="19">
        <v>0</v>
      </c>
      <c r="T11" s="18">
        <v>0</v>
      </c>
      <c r="U11" s="13">
        <v>7</v>
      </c>
      <c r="V11" s="14">
        <v>840</v>
      </c>
      <c r="W11" s="13">
        <v>0</v>
      </c>
      <c r="X11" s="18">
        <v>0</v>
      </c>
      <c r="Y11" s="13">
        <f>+W11+U11+S11+Q11+O11+M11+K11+I11+G11+E11</f>
        <v>2543</v>
      </c>
      <c r="Z11" s="14">
        <f t="shared" si="0"/>
        <v>703538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7</v>
      </c>
      <c r="J12" s="21">
        <v>5405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2223</v>
      </c>
      <c r="R12" s="21">
        <v>596312</v>
      </c>
      <c r="S12" s="25">
        <v>0</v>
      </c>
      <c r="T12" s="26">
        <v>0</v>
      </c>
      <c r="U12" s="27">
        <v>5</v>
      </c>
      <c r="V12" s="21">
        <v>760</v>
      </c>
      <c r="W12" s="27">
        <v>0</v>
      </c>
      <c r="X12" s="26">
        <v>0</v>
      </c>
      <c r="Y12" s="20">
        <f t="shared" ref="Y12:Y19" si="1">+W12+U12+S12+Q12+O12+M12+K12+I12+G12+E12</f>
        <v>2325</v>
      </c>
      <c r="Z12" s="21">
        <f t="shared" si="0"/>
        <v>692477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179</v>
      </c>
      <c r="J13" s="38">
        <v>44113</v>
      </c>
      <c r="K13" s="89">
        <v>0</v>
      </c>
      <c r="L13" s="30">
        <v>0</v>
      </c>
      <c r="M13" s="35">
        <v>127</v>
      </c>
      <c r="N13" s="36">
        <v>35800</v>
      </c>
      <c r="O13" s="29">
        <v>0</v>
      </c>
      <c r="P13" s="30">
        <v>0</v>
      </c>
      <c r="Q13" s="35">
        <v>7056</v>
      </c>
      <c r="R13" s="36">
        <v>1959213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7590</v>
      </c>
      <c r="Z13" s="36">
        <f t="shared" si="0"/>
        <v>2237672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1788</v>
      </c>
      <c r="N14" s="87">
        <v>16718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1788</v>
      </c>
      <c r="Z14" s="14">
        <f t="shared" si="0"/>
        <v>16718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2253</v>
      </c>
      <c r="N15" s="88">
        <v>204941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2253</v>
      </c>
      <c r="Z15" s="24">
        <f t="shared" si="0"/>
        <v>204941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5365</v>
      </c>
      <c r="N16" s="36">
        <v>462124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5365</v>
      </c>
      <c r="Z16" s="36">
        <f t="shared" si="0"/>
        <v>462124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121</v>
      </c>
      <c r="F17" s="14">
        <v>19636</v>
      </c>
      <c r="G17" s="19">
        <v>775</v>
      </c>
      <c r="H17" s="18">
        <v>204867</v>
      </c>
      <c r="I17" s="13">
        <v>1390</v>
      </c>
      <c r="J17" s="14">
        <v>170689</v>
      </c>
      <c r="K17" s="19">
        <v>81</v>
      </c>
      <c r="L17" s="18">
        <v>61845</v>
      </c>
      <c r="M17" s="13">
        <v>1166</v>
      </c>
      <c r="N17" s="87">
        <v>298663</v>
      </c>
      <c r="O17" s="19">
        <v>4557</v>
      </c>
      <c r="P17" s="18">
        <v>1797592</v>
      </c>
      <c r="Q17" s="13">
        <v>5107</v>
      </c>
      <c r="R17" s="14">
        <v>1101369</v>
      </c>
      <c r="S17" s="19">
        <v>253</v>
      </c>
      <c r="T17" s="18">
        <v>57116</v>
      </c>
      <c r="U17" s="13">
        <v>0</v>
      </c>
      <c r="V17" s="14">
        <v>0</v>
      </c>
      <c r="W17" s="13">
        <v>8072</v>
      </c>
      <c r="X17" s="18">
        <v>1552204</v>
      </c>
      <c r="Y17" s="41">
        <f t="shared" si="1"/>
        <v>21522</v>
      </c>
      <c r="Z17" s="42">
        <f t="shared" si="0"/>
        <v>5263981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137</v>
      </c>
      <c r="F18" s="21">
        <v>33414</v>
      </c>
      <c r="G18" s="25">
        <v>720</v>
      </c>
      <c r="H18" s="26">
        <v>179330</v>
      </c>
      <c r="I18" s="27">
        <v>1334</v>
      </c>
      <c r="J18" s="21">
        <v>153533</v>
      </c>
      <c r="K18" s="25">
        <v>88</v>
      </c>
      <c r="L18" s="26">
        <v>62095</v>
      </c>
      <c r="M18" s="27">
        <v>1129</v>
      </c>
      <c r="N18" s="21">
        <v>297657</v>
      </c>
      <c r="O18" s="25">
        <v>4683</v>
      </c>
      <c r="P18" s="26">
        <v>1838695</v>
      </c>
      <c r="Q18" s="27">
        <v>5082</v>
      </c>
      <c r="R18" s="21">
        <v>1124559</v>
      </c>
      <c r="S18" s="25">
        <v>329</v>
      </c>
      <c r="T18" s="26">
        <v>73814</v>
      </c>
      <c r="U18" s="27">
        <v>8</v>
      </c>
      <c r="V18" s="21">
        <v>1760</v>
      </c>
      <c r="W18" s="27">
        <v>8246</v>
      </c>
      <c r="X18" s="26">
        <v>1613021</v>
      </c>
      <c r="Y18" s="23">
        <f t="shared" si="1"/>
        <v>21756</v>
      </c>
      <c r="Z18" s="24">
        <f t="shared" si="0"/>
        <v>5377878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691</v>
      </c>
      <c r="F19" s="24">
        <v>159125</v>
      </c>
      <c r="G19" s="33">
        <v>645</v>
      </c>
      <c r="H19" s="34">
        <v>171080</v>
      </c>
      <c r="I19" s="23">
        <v>437</v>
      </c>
      <c r="J19" s="24">
        <v>178342</v>
      </c>
      <c r="K19" s="90">
        <v>214</v>
      </c>
      <c r="L19" s="34">
        <v>169305</v>
      </c>
      <c r="M19" s="23">
        <v>1756</v>
      </c>
      <c r="N19" s="24">
        <v>483186</v>
      </c>
      <c r="O19" s="33">
        <v>1882</v>
      </c>
      <c r="P19" s="34">
        <v>748299</v>
      </c>
      <c r="Q19" s="23">
        <v>7691</v>
      </c>
      <c r="R19" s="24">
        <v>2007494</v>
      </c>
      <c r="S19" s="33">
        <v>75</v>
      </c>
      <c r="T19" s="34">
        <v>23586</v>
      </c>
      <c r="U19" s="23">
        <v>56</v>
      </c>
      <c r="V19" s="24">
        <v>12320</v>
      </c>
      <c r="W19" s="23">
        <v>7204</v>
      </c>
      <c r="X19" s="34">
        <v>1652686</v>
      </c>
      <c r="Y19" s="35">
        <f t="shared" si="1"/>
        <v>20651</v>
      </c>
      <c r="Z19" s="36">
        <f t="shared" si="0"/>
        <v>5605423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1306</v>
      </c>
      <c r="F20" s="14">
        <f t="shared" ref="F20:X20" si="2">+F17+F14+F11+F8+F5</f>
        <v>120865</v>
      </c>
      <c r="G20" s="19">
        <f t="shared" si="2"/>
        <v>904</v>
      </c>
      <c r="H20" s="18">
        <f t="shared" si="2"/>
        <v>290067</v>
      </c>
      <c r="I20" s="13">
        <f t="shared" si="2"/>
        <v>3729</v>
      </c>
      <c r="J20" s="14">
        <f t="shared" si="2"/>
        <v>8294406</v>
      </c>
      <c r="K20" s="19">
        <f t="shared" si="2"/>
        <v>1568</v>
      </c>
      <c r="L20" s="18">
        <f t="shared" si="2"/>
        <v>2905510</v>
      </c>
      <c r="M20" s="13">
        <f t="shared" si="2"/>
        <v>10139</v>
      </c>
      <c r="N20" s="14">
        <f t="shared" si="2"/>
        <v>1546214</v>
      </c>
      <c r="O20" s="19">
        <f t="shared" si="2"/>
        <v>5348</v>
      </c>
      <c r="P20" s="18">
        <f t="shared" si="2"/>
        <v>1842842</v>
      </c>
      <c r="Q20" s="13">
        <f t="shared" si="2"/>
        <v>27304</v>
      </c>
      <c r="R20" s="14">
        <f t="shared" si="2"/>
        <v>5363036</v>
      </c>
      <c r="S20" s="19">
        <f t="shared" si="2"/>
        <v>57626</v>
      </c>
      <c r="T20" s="18">
        <f t="shared" si="2"/>
        <v>12173400</v>
      </c>
      <c r="U20" s="13">
        <f t="shared" si="2"/>
        <v>3116</v>
      </c>
      <c r="V20" s="14">
        <f t="shared" si="2"/>
        <v>1002930</v>
      </c>
      <c r="W20" s="13">
        <f t="shared" si="2"/>
        <v>8767</v>
      </c>
      <c r="X20" s="18">
        <f t="shared" si="2"/>
        <v>1684490</v>
      </c>
      <c r="Y20" s="31">
        <f t="shared" ref="Y20:Z22" si="3">+Y17+Y14+Y11+Y8+Y5</f>
        <v>119807</v>
      </c>
      <c r="Z20" s="32">
        <f t="shared" si="3"/>
        <v>35223760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ref="E21:X21" si="4">+E18+E15+E12+E9+E6</f>
        <v>1661</v>
      </c>
      <c r="F21" s="21">
        <f t="shared" si="4"/>
        <v>242899</v>
      </c>
      <c r="G21" s="25">
        <f t="shared" si="4"/>
        <v>849</v>
      </c>
      <c r="H21" s="26">
        <f t="shared" si="4"/>
        <v>264530</v>
      </c>
      <c r="I21" s="27">
        <f t="shared" si="4"/>
        <v>3391</v>
      </c>
      <c r="J21" s="21">
        <f t="shared" si="4"/>
        <v>7209005</v>
      </c>
      <c r="K21" s="25">
        <f t="shared" si="4"/>
        <v>1188</v>
      </c>
      <c r="L21" s="26">
        <f t="shared" si="4"/>
        <v>2466190</v>
      </c>
      <c r="M21" s="27">
        <f t="shared" si="4"/>
        <v>10897</v>
      </c>
      <c r="N21" s="21">
        <f t="shared" si="4"/>
        <v>1918432</v>
      </c>
      <c r="O21" s="25">
        <f t="shared" si="4"/>
        <v>5505</v>
      </c>
      <c r="P21" s="26">
        <f t="shared" si="4"/>
        <v>1880481</v>
      </c>
      <c r="Q21" s="27">
        <f t="shared" si="4"/>
        <v>27877</v>
      </c>
      <c r="R21" s="21">
        <f t="shared" si="4"/>
        <v>5623875</v>
      </c>
      <c r="S21" s="25">
        <f t="shared" si="4"/>
        <v>57943</v>
      </c>
      <c r="T21" s="26">
        <f t="shared" si="4"/>
        <v>12208129</v>
      </c>
      <c r="U21" s="27">
        <f t="shared" si="4"/>
        <v>3460</v>
      </c>
      <c r="V21" s="21">
        <f t="shared" si="4"/>
        <v>1070437</v>
      </c>
      <c r="W21" s="27">
        <f t="shared" si="4"/>
        <v>8708</v>
      </c>
      <c r="X21" s="26">
        <f t="shared" si="4"/>
        <v>1656107</v>
      </c>
      <c r="Y21" s="23">
        <f t="shared" si="3"/>
        <v>121479</v>
      </c>
      <c r="Z21" s="24">
        <f t="shared" si="3"/>
        <v>34540085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X22" si="5">+E19+E16+E13+E10+E7</f>
        <v>3261</v>
      </c>
      <c r="F22" s="24">
        <f t="shared" si="5"/>
        <v>706705</v>
      </c>
      <c r="G22" s="33">
        <f t="shared" si="5"/>
        <v>996</v>
      </c>
      <c r="H22" s="34">
        <f t="shared" si="5"/>
        <v>441318</v>
      </c>
      <c r="I22" s="23">
        <f t="shared" si="5"/>
        <v>2329</v>
      </c>
      <c r="J22" s="24">
        <f t="shared" si="5"/>
        <v>2134009</v>
      </c>
      <c r="K22" s="33">
        <f t="shared" si="5"/>
        <v>2798</v>
      </c>
      <c r="L22" s="34">
        <f t="shared" si="5"/>
        <v>3200841</v>
      </c>
      <c r="M22" s="23">
        <f t="shared" si="5"/>
        <v>16830</v>
      </c>
      <c r="N22" s="24">
        <f t="shared" si="5"/>
        <v>2772174</v>
      </c>
      <c r="O22" s="33">
        <f t="shared" si="5"/>
        <v>4514</v>
      </c>
      <c r="P22" s="34">
        <f t="shared" si="5"/>
        <v>1222256</v>
      </c>
      <c r="Q22" s="23">
        <f t="shared" si="5"/>
        <v>58050</v>
      </c>
      <c r="R22" s="24">
        <f t="shared" si="5"/>
        <v>9995731</v>
      </c>
      <c r="S22" s="33">
        <f t="shared" si="5"/>
        <v>32105</v>
      </c>
      <c r="T22" s="34">
        <f t="shared" si="5"/>
        <v>2714491</v>
      </c>
      <c r="U22" s="23">
        <f t="shared" si="5"/>
        <v>2978</v>
      </c>
      <c r="V22" s="24">
        <f t="shared" si="5"/>
        <v>548029</v>
      </c>
      <c r="W22" s="23">
        <f t="shared" si="5"/>
        <v>8845</v>
      </c>
      <c r="X22" s="34">
        <f t="shared" si="5"/>
        <v>1952007</v>
      </c>
      <c r="Y22" s="23">
        <f t="shared" si="3"/>
        <v>132706</v>
      </c>
      <c r="Z22" s="24">
        <f t="shared" si="3"/>
        <v>25687561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43.143812709030101</v>
      </c>
      <c r="F23" s="130"/>
      <c r="G23" s="129">
        <f>(G20+G21)/(G22+G41)*100</f>
        <v>90.50077439339185</v>
      </c>
      <c r="H23" s="130"/>
      <c r="I23" s="129">
        <f>(I20+I21)/(I22+I41)*100</f>
        <v>164.81481481481481</v>
      </c>
      <c r="J23" s="130"/>
      <c r="K23" s="129">
        <f>(K20+K21)/(K22+K41)*100</f>
        <v>52.837423312883438</v>
      </c>
      <c r="L23" s="130"/>
      <c r="M23" s="129">
        <f>(M20+M21)/(M22+M41)*100</f>
        <v>61.119181823464466</v>
      </c>
      <c r="N23" s="130"/>
      <c r="O23" s="129">
        <f>(O20+O21)/(O22+O41)*100</f>
        <v>118.1600435492651</v>
      </c>
      <c r="P23" s="130"/>
      <c r="Q23" s="129">
        <f>(Q20+Q21)/(Q22+Q41)*100</f>
        <v>47.295432533662456</v>
      </c>
      <c r="R23" s="130"/>
      <c r="S23" s="129">
        <f>(S20+S21)/(S22+S41)*100</f>
        <v>179.10177135152728</v>
      </c>
      <c r="T23" s="130"/>
      <c r="U23" s="129">
        <f>(U20+U21)/(U22+U41)*100</f>
        <v>104.38095238095238</v>
      </c>
      <c r="V23" s="130"/>
      <c r="W23" s="129">
        <f>(W20+W21)/(W22+W41)*100</f>
        <v>99.115194827292839</v>
      </c>
      <c r="X23" s="130"/>
      <c r="Y23" s="129">
        <f>(Y20+Y21)/(Y22+Y41)*100</f>
        <v>90.340866543858851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216714.19809874272</v>
      </c>
      <c r="F24" s="132"/>
      <c r="G24" s="133">
        <f>H22/G22*1000</f>
        <v>443090.36144578311</v>
      </c>
      <c r="H24" s="134"/>
      <c r="I24" s="135">
        <f>J22/I22*1000</f>
        <v>916276.94289394596</v>
      </c>
      <c r="J24" s="136"/>
      <c r="K24" s="133">
        <f>L22/K22*1000</f>
        <v>1143974.6247319514</v>
      </c>
      <c r="L24" s="134"/>
      <c r="M24" s="135">
        <f>N22/M22*1000</f>
        <v>164716.22103386809</v>
      </c>
      <c r="N24" s="136"/>
      <c r="O24" s="133">
        <f>P22/O22*1000</f>
        <v>270770.04873726185</v>
      </c>
      <c r="P24" s="134"/>
      <c r="Q24" s="135">
        <f>R22/Q22*1000</f>
        <v>172191.74849267871</v>
      </c>
      <c r="R24" s="136"/>
      <c r="S24" s="133">
        <f>T22/S22*1000</f>
        <v>84550.412708300879</v>
      </c>
      <c r="T24" s="134"/>
      <c r="U24" s="135">
        <f>V22/U22*1000</f>
        <v>184025.85627938213</v>
      </c>
      <c r="V24" s="136"/>
      <c r="W24" s="133">
        <f>X22/W22*1000</f>
        <v>220690.4465799887</v>
      </c>
      <c r="X24" s="134"/>
      <c r="Y24" s="135">
        <f>Z22/Y22*1000</f>
        <v>193567.44231609724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2.4573116513194582</v>
      </c>
      <c r="F25" s="49"/>
      <c r="G25" s="50">
        <f>G22/Y22*100</f>
        <v>0.75053124952903405</v>
      </c>
      <c r="H25" s="51"/>
      <c r="I25" s="48">
        <f>I22/Y22*100</f>
        <v>1.7550073093906833</v>
      </c>
      <c r="J25" s="49"/>
      <c r="K25" s="50">
        <f>K22/Y22*100</f>
        <v>2.1084201166488326</v>
      </c>
      <c r="L25" s="51"/>
      <c r="M25" s="48">
        <f>M22/Y22*100</f>
        <v>12.682169608005667</v>
      </c>
      <c r="N25" s="49"/>
      <c r="O25" s="50">
        <f>O22/Y22*100</f>
        <v>3.4015040766807827</v>
      </c>
      <c r="P25" s="51"/>
      <c r="Q25" s="48">
        <f>Q22/Y22*100</f>
        <v>43.743312284297616</v>
      </c>
      <c r="R25" s="49"/>
      <c r="S25" s="50">
        <f>S22/Y22*100</f>
        <v>24.192576070411285</v>
      </c>
      <c r="T25" s="51"/>
      <c r="U25" s="48">
        <f>U22/Y22*100</f>
        <v>2.2440582942745619</v>
      </c>
      <c r="V25" s="49"/>
      <c r="W25" s="50">
        <f>W22/Y22*100</f>
        <v>6.6651093394420755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1396</v>
      </c>
      <c r="F27" s="14">
        <v>131623</v>
      </c>
      <c r="G27" s="19">
        <v>640</v>
      </c>
      <c r="H27" s="18">
        <v>198915</v>
      </c>
      <c r="I27" s="13">
        <v>3328</v>
      </c>
      <c r="J27" s="14">
        <v>6685957</v>
      </c>
      <c r="K27" s="19">
        <v>694</v>
      </c>
      <c r="L27" s="18">
        <v>982566</v>
      </c>
      <c r="M27" s="13">
        <v>7387</v>
      </c>
      <c r="N27" s="14">
        <v>1586232</v>
      </c>
      <c r="O27" s="19">
        <v>5612</v>
      </c>
      <c r="P27" s="18">
        <v>1952657</v>
      </c>
      <c r="Q27" s="13">
        <v>25830</v>
      </c>
      <c r="R27" s="14">
        <v>4561034</v>
      </c>
      <c r="S27" s="19">
        <v>54373</v>
      </c>
      <c r="T27" s="18">
        <v>11956035</v>
      </c>
      <c r="U27" s="13">
        <v>4746</v>
      </c>
      <c r="V27" s="14">
        <v>1349869</v>
      </c>
      <c r="W27" s="19">
        <v>10391</v>
      </c>
      <c r="X27" s="18">
        <v>1816260</v>
      </c>
      <c r="Y27" s="55">
        <f>+W27+U27+S27+Q27+O27+M27+K27+I27+G27+E27</f>
        <v>114397</v>
      </c>
      <c r="Z27" s="56">
        <f t="shared" ref="Z27:Z29" si="6">+X27+V27+T27+R27+P27+N27+L27+J27+H27+F27</f>
        <v>31221148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1452</v>
      </c>
      <c r="F28" s="21">
        <v>126868</v>
      </c>
      <c r="G28" s="25">
        <v>555</v>
      </c>
      <c r="H28" s="26">
        <v>192420</v>
      </c>
      <c r="I28" s="27">
        <v>3416</v>
      </c>
      <c r="J28" s="21">
        <v>7407676</v>
      </c>
      <c r="K28" s="25">
        <v>515</v>
      </c>
      <c r="L28" s="26">
        <v>644592</v>
      </c>
      <c r="M28" s="27">
        <v>8335</v>
      </c>
      <c r="N28" s="21">
        <v>192120</v>
      </c>
      <c r="O28" s="25">
        <v>5805</v>
      </c>
      <c r="P28" s="26">
        <v>2017122</v>
      </c>
      <c r="Q28" s="27">
        <v>24659</v>
      </c>
      <c r="R28" s="21">
        <v>4733511</v>
      </c>
      <c r="S28" s="25">
        <v>54498</v>
      </c>
      <c r="T28" s="26">
        <v>11866135</v>
      </c>
      <c r="U28" s="27">
        <v>6806</v>
      </c>
      <c r="V28" s="21">
        <v>1186772</v>
      </c>
      <c r="W28" s="25">
        <v>10208</v>
      </c>
      <c r="X28" s="26">
        <v>1680567</v>
      </c>
      <c r="Y28" s="58">
        <f t="shared" ref="Y28:Y29" si="7">+W28+U28+S28+Q28+O28+M28+K28+I28+G28+E28</f>
        <v>116249</v>
      </c>
      <c r="Z28" s="59">
        <f t="shared" si="6"/>
        <v>30047783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3356</v>
      </c>
      <c r="F29" s="21">
        <v>751491</v>
      </c>
      <c r="G29" s="25">
        <v>1109</v>
      </c>
      <c r="H29" s="26">
        <v>423304</v>
      </c>
      <c r="I29" s="27">
        <v>2177</v>
      </c>
      <c r="J29" s="21">
        <v>2529197</v>
      </c>
      <c r="K29" s="25">
        <v>842</v>
      </c>
      <c r="L29" s="26">
        <v>1236987</v>
      </c>
      <c r="M29" s="27">
        <v>13627</v>
      </c>
      <c r="N29" s="21">
        <v>2527163</v>
      </c>
      <c r="O29" s="25">
        <v>3732</v>
      </c>
      <c r="P29" s="26">
        <v>1073181</v>
      </c>
      <c r="Q29" s="27">
        <v>57340</v>
      </c>
      <c r="R29" s="21">
        <v>10909411</v>
      </c>
      <c r="S29" s="25">
        <v>26316</v>
      </c>
      <c r="T29" s="26">
        <v>2418204</v>
      </c>
      <c r="U29" s="27">
        <v>5871</v>
      </c>
      <c r="V29" s="21">
        <v>1691938</v>
      </c>
      <c r="W29" s="25">
        <v>11765</v>
      </c>
      <c r="X29" s="26">
        <v>2148594</v>
      </c>
      <c r="Y29" s="58">
        <f t="shared" si="7"/>
        <v>126135</v>
      </c>
      <c r="Z29" s="59">
        <f t="shared" si="6"/>
        <v>25709470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42.1</v>
      </c>
      <c r="F30" s="138"/>
      <c r="G30" s="137">
        <v>56</v>
      </c>
      <c r="H30" s="138"/>
      <c r="I30" s="137">
        <v>151.80000000000001</v>
      </c>
      <c r="J30" s="138"/>
      <c r="K30" s="137">
        <v>80.3</v>
      </c>
      <c r="L30" s="138"/>
      <c r="M30" s="137">
        <v>55.7</v>
      </c>
      <c r="N30" s="138"/>
      <c r="O30" s="137">
        <v>149.1</v>
      </c>
      <c r="P30" s="138"/>
      <c r="Q30" s="137">
        <v>44.5</v>
      </c>
      <c r="R30" s="138"/>
      <c r="S30" s="137">
        <v>206.4</v>
      </c>
      <c r="T30" s="138"/>
      <c r="U30" s="137">
        <v>83.7</v>
      </c>
      <c r="V30" s="138"/>
      <c r="W30" s="137">
        <v>88.2</v>
      </c>
      <c r="X30" s="138"/>
      <c r="Y30" s="137">
        <v>90.8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-90</v>
      </c>
      <c r="F31" s="103">
        <f t="shared" ref="F31:Z33" si="8">F20-F27</f>
        <v>-10758</v>
      </c>
      <c r="G31" s="104">
        <f t="shared" si="8"/>
        <v>264</v>
      </c>
      <c r="H31" s="105">
        <f t="shared" si="8"/>
        <v>91152</v>
      </c>
      <c r="I31" s="102">
        <f t="shared" si="8"/>
        <v>401</v>
      </c>
      <c r="J31" s="103">
        <f t="shared" si="8"/>
        <v>1608449</v>
      </c>
      <c r="K31" s="104">
        <f t="shared" si="8"/>
        <v>874</v>
      </c>
      <c r="L31" s="105">
        <f t="shared" si="8"/>
        <v>1922944</v>
      </c>
      <c r="M31" s="102">
        <f t="shared" si="8"/>
        <v>2752</v>
      </c>
      <c r="N31" s="103">
        <f t="shared" si="8"/>
        <v>-40018</v>
      </c>
      <c r="O31" s="104">
        <f t="shared" si="8"/>
        <v>-264</v>
      </c>
      <c r="P31" s="105">
        <f t="shared" si="8"/>
        <v>-109815</v>
      </c>
      <c r="Q31" s="102">
        <f t="shared" si="8"/>
        <v>1474</v>
      </c>
      <c r="R31" s="103">
        <f t="shared" si="8"/>
        <v>802002</v>
      </c>
      <c r="S31" s="104">
        <f t="shared" si="8"/>
        <v>3253</v>
      </c>
      <c r="T31" s="105">
        <f t="shared" si="8"/>
        <v>217365</v>
      </c>
      <c r="U31" s="102">
        <f t="shared" si="8"/>
        <v>-1630</v>
      </c>
      <c r="V31" s="103">
        <f t="shared" si="8"/>
        <v>-346939</v>
      </c>
      <c r="W31" s="104">
        <f t="shared" si="8"/>
        <v>-1624</v>
      </c>
      <c r="X31" s="105">
        <f t="shared" si="8"/>
        <v>-131770</v>
      </c>
      <c r="Y31" s="102">
        <f t="shared" si="8"/>
        <v>5410</v>
      </c>
      <c r="Z31" s="103">
        <f t="shared" si="8"/>
        <v>4002612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9">E21-E28</f>
        <v>209</v>
      </c>
      <c r="F32" s="107">
        <f t="shared" si="9"/>
        <v>116031</v>
      </c>
      <c r="G32" s="108">
        <f t="shared" si="9"/>
        <v>294</v>
      </c>
      <c r="H32" s="109">
        <f t="shared" si="9"/>
        <v>72110</v>
      </c>
      <c r="I32" s="106">
        <f t="shared" si="9"/>
        <v>-25</v>
      </c>
      <c r="J32" s="107">
        <f t="shared" si="9"/>
        <v>-198671</v>
      </c>
      <c r="K32" s="108">
        <f t="shared" si="9"/>
        <v>673</v>
      </c>
      <c r="L32" s="109">
        <f t="shared" si="9"/>
        <v>1821598</v>
      </c>
      <c r="M32" s="106">
        <f t="shared" si="9"/>
        <v>2562</v>
      </c>
      <c r="N32" s="107">
        <f t="shared" si="9"/>
        <v>1726312</v>
      </c>
      <c r="O32" s="108">
        <f t="shared" si="9"/>
        <v>-300</v>
      </c>
      <c r="P32" s="109">
        <f t="shared" si="9"/>
        <v>-136641</v>
      </c>
      <c r="Q32" s="106">
        <f t="shared" si="9"/>
        <v>3218</v>
      </c>
      <c r="R32" s="107">
        <f t="shared" si="9"/>
        <v>890364</v>
      </c>
      <c r="S32" s="108">
        <f t="shared" si="9"/>
        <v>3445</v>
      </c>
      <c r="T32" s="109">
        <f t="shared" si="9"/>
        <v>341994</v>
      </c>
      <c r="U32" s="106">
        <f t="shared" si="8"/>
        <v>-3346</v>
      </c>
      <c r="V32" s="107">
        <f t="shared" si="8"/>
        <v>-116335</v>
      </c>
      <c r="W32" s="108">
        <f t="shared" si="8"/>
        <v>-1500</v>
      </c>
      <c r="X32" s="109">
        <f t="shared" si="8"/>
        <v>-24460</v>
      </c>
      <c r="Y32" s="106">
        <f t="shared" si="8"/>
        <v>5230</v>
      </c>
      <c r="Z32" s="107">
        <f t="shared" si="8"/>
        <v>4492302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9"/>
        <v>-95</v>
      </c>
      <c r="F33" s="107">
        <f t="shared" si="8"/>
        <v>-44786</v>
      </c>
      <c r="G33" s="108">
        <f t="shared" si="8"/>
        <v>-113</v>
      </c>
      <c r="H33" s="109">
        <f t="shared" si="8"/>
        <v>18014</v>
      </c>
      <c r="I33" s="106">
        <f t="shared" si="8"/>
        <v>152</v>
      </c>
      <c r="J33" s="107">
        <f t="shared" si="8"/>
        <v>-395188</v>
      </c>
      <c r="K33" s="108">
        <f t="shared" si="8"/>
        <v>1956</v>
      </c>
      <c r="L33" s="109">
        <f t="shared" si="8"/>
        <v>1963854</v>
      </c>
      <c r="M33" s="106">
        <f t="shared" si="8"/>
        <v>3203</v>
      </c>
      <c r="N33" s="107">
        <f t="shared" si="8"/>
        <v>245011</v>
      </c>
      <c r="O33" s="108">
        <f t="shared" si="8"/>
        <v>782</v>
      </c>
      <c r="P33" s="109">
        <f t="shared" si="8"/>
        <v>149075</v>
      </c>
      <c r="Q33" s="106">
        <f t="shared" si="8"/>
        <v>710</v>
      </c>
      <c r="R33" s="107">
        <f t="shared" si="8"/>
        <v>-913680</v>
      </c>
      <c r="S33" s="108">
        <f t="shared" si="8"/>
        <v>5789</v>
      </c>
      <c r="T33" s="109">
        <f t="shared" si="8"/>
        <v>296287</v>
      </c>
      <c r="U33" s="106">
        <f t="shared" si="8"/>
        <v>-2893</v>
      </c>
      <c r="V33" s="107">
        <f t="shared" si="8"/>
        <v>-1143909</v>
      </c>
      <c r="W33" s="108">
        <f t="shared" si="8"/>
        <v>-2920</v>
      </c>
      <c r="X33" s="109">
        <f t="shared" si="8"/>
        <v>-196587</v>
      </c>
      <c r="Y33" s="106">
        <f t="shared" si="8"/>
        <v>6571</v>
      </c>
      <c r="Z33" s="107">
        <f t="shared" si="8"/>
        <v>-21909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1.0438127090300995</v>
      </c>
      <c r="F34" s="143"/>
      <c r="G34" s="144">
        <f t="shared" ref="G34" si="10">+G23-G30</f>
        <v>34.50077439339185</v>
      </c>
      <c r="H34" s="145"/>
      <c r="I34" s="142">
        <f t="shared" ref="I34" si="11">+I23-I30</f>
        <v>13.014814814814798</v>
      </c>
      <c r="J34" s="143"/>
      <c r="K34" s="144">
        <f t="shared" ref="K34" si="12">+K23-K30</f>
        <v>-27.46257668711656</v>
      </c>
      <c r="L34" s="145"/>
      <c r="M34" s="142">
        <f t="shared" ref="M34" si="13">+M23-M30</f>
        <v>5.4191818234644629</v>
      </c>
      <c r="N34" s="143"/>
      <c r="O34" s="144">
        <f t="shared" ref="O34" si="14">+O23-O30</f>
        <v>-30.939956450734897</v>
      </c>
      <c r="P34" s="145"/>
      <c r="Q34" s="142">
        <f t="shared" ref="Q34" si="15">+Q23-Q30</f>
        <v>2.7954325336624564</v>
      </c>
      <c r="R34" s="143"/>
      <c r="S34" s="144">
        <f t="shared" ref="S34" si="16">+S23-S30</f>
        <v>-27.29822864847273</v>
      </c>
      <c r="T34" s="145"/>
      <c r="U34" s="142">
        <f t="shared" ref="U34" si="17">+U23-U30</f>
        <v>20.680952380952377</v>
      </c>
      <c r="V34" s="143"/>
      <c r="W34" s="144">
        <f t="shared" ref="W34" si="18">+W23-W30</f>
        <v>10.915194827292837</v>
      </c>
      <c r="X34" s="145"/>
      <c r="Y34" s="142">
        <f t="shared" ref="Y34" si="19">+Y23-Y30</f>
        <v>-0.45913345614114576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0">E20/E27*100</f>
        <v>93.553008595988544</v>
      </c>
      <c r="F35" s="72">
        <f t="shared" si="20"/>
        <v>91.82665643542542</v>
      </c>
      <c r="G35" s="73">
        <f t="shared" si="20"/>
        <v>141.25</v>
      </c>
      <c r="H35" s="74">
        <f t="shared" si="20"/>
        <v>145.82459844657265</v>
      </c>
      <c r="I35" s="71">
        <f t="shared" si="20"/>
        <v>112.04927884615385</v>
      </c>
      <c r="J35" s="72">
        <f t="shared" si="20"/>
        <v>124.05712450738167</v>
      </c>
      <c r="K35" s="73">
        <f t="shared" si="20"/>
        <v>225.93659942363112</v>
      </c>
      <c r="L35" s="74">
        <f t="shared" si="20"/>
        <v>295.70634440841633</v>
      </c>
      <c r="M35" s="71">
        <f t="shared" si="20"/>
        <v>137.25463652362257</v>
      </c>
      <c r="N35" s="72">
        <f t="shared" si="20"/>
        <v>97.477166013546565</v>
      </c>
      <c r="O35" s="73">
        <f t="shared" si="20"/>
        <v>95.295794725588024</v>
      </c>
      <c r="P35" s="74">
        <f t="shared" si="20"/>
        <v>94.376124429431286</v>
      </c>
      <c r="Q35" s="71">
        <f t="shared" si="20"/>
        <v>105.70654277971352</v>
      </c>
      <c r="R35" s="72">
        <f t="shared" si="20"/>
        <v>117.58377595957408</v>
      </c>
      <c r="S35" s="73">
        <f t="shared" si="20"/>
        <v>105.98274879076013</v>
      </c>
      <c r="T35" s="74">
        <f t="shared" si="20"/>
        <v>101.81803582876765</v>
      </c>
      <c r="U35" s="71">
        <f t="shared" si="20"/>
        <v>65.655288664138226</v>
      </c>
      <c r="V35" s="72">
        <f t="shared" si="20"/>
        <v>74.298320800018374</v>
      </c>
      <c r="W35" s="73">
        <f t="shared" si="20"/>
        <v>84.371090366663452</v>
      </c>
      <c r="X35" s="74">
        <f t="shared" si="20"/>
        <v>92.744981445387779</v>
      </c>
      <c r="Y35" s="71">
        <f t="shared" si="20"/>
        <v>104.72914499506105</v>
      </c>
      <c r="Z35" s="72">
        <f t="shared" si="20"/>
        <v>112.8201948243543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0"/>
        <v>114.39393939393941</v>
      </c>
      <c r="F36" s="76">
        <f t="shared" si="20"/>
        <v>191.45805088753664</v>
      </c>
      <c r="G36" s="77">
        <f t="shared" si="20"/>
        <v>152.97297297297297</v>
      </c>
      <c r="H36" s="78">
        <f t="shared" si="20"/>
        <v>137.47531441638083</v>
      </c>
      <c r="I36" s="75">
        <f t="shared" si="20"/>
        <v>99.268149882903984</v>
      </c>
      <c r="J36" s="76">
        <f t="shared" si="20"/>
        <v>97.318038747914997</v>
      </c>
      <c r="K36" s="77">
        <f t="shared" si="20"/>
        <v>230.67961165048544</v>
      </c>
      <c r="L36" s="78">
        <f t="shared" si="20"/>
        <v>382.59705364013206</v>
      </c>
      <c r="M36" s="75">
        <f t="shared" si="20"/>
        <v>130.73785242951411</v>
      </c>
      <c r="N36" s="76">
        <f t="shared" si="20"/>
        <v>998.55923381220077</v>
      </c>
      <c r="O36" s="77">
        <f t="shared" si="20"/>
        <v>94.832041343669246</v>
      </c>
      <c r="P36" s="78">
        <f t="shared" si="20"/>
        <v>93.225942704506721</v>
      </c>
      <c r="Q36" s="75">
        <f t="shared" si="20"/>
        <v>113.05000202765724</v>
      </c>
      <c r="R36" s="76">
        <f t="shared" si="20"/>
        <v>118.80980101239862</v>
      </c>
      <c r="S36" s="77">
        <f t="shared" si="20"/>
        <v>106.32133289295021</v>
      </c>
      <c r="T36" s="78">
        <f t="shared" si="20"/>
        <v>102.88210103795382</v>
      </c>
      <c r="U36" s="75">
        <f t="shared" si="20"/>
        <v>50.837496326770491</v>
      </c>
      <c r="V36" s="76">
        <f t="shared" si="20"/>
        <v>90.19735888612135</v>
      </c>
      <c r="W36" s="77">
        <f t="shared" si="20"/>
        <v>85.305642633228842</v>
      </c>
      <c r="X36" s="78">
        <f t="shared" si="20"/>
        <v>98.544538837190061</v>
      </c>
      <c r="Y36" s="75">
        <f t="shared" si="20"/>
        <v>104.49896343194349</v>
      </c>
      <c r="Z36" s="76">
        <f t="shared" si="20"/>
        <v>114.95052729846991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0"/>
        <v>97.169249106078667</v>
      </c>
      <c r="F37" s="80">
        <f t="shared" si="20"/>
        <v>94.040381055794413</v>
      </c>
      <c r="G37" s="81">
        <f t="shared" si="20"/>
        <v>89.810640216411187</v>
      </c>
      <c r="H37" s="82">
        <f t="shared" si="20"/>
        <v>104.25557046472511</v>
      </c>
      <c r="I37" s="79">
        <f t="shared" si="20"/>
        <v>106.98208543867709</v>
      </c>
      <c r="J37" s="80">
        <f t="shared" si="20"/>
        <v>84.374961697329226</v>
      </c>
      <c r="K37" s="81">
        <f t="shared" si="20"/>
        <v>332.30403800475062</v>
      </c>
      <c r="L37" s="82">
        <f t="shared" si="20"/>
        <v>258.76108641400435</v>
      </c>
      <c r="M37" s="79">
        <f t="shared" si="20"/>
        <v>123.50480663388861</v>
      </c>
      <c r="N37" s="80">
        <f t="shared" si="20"/>
        <v>109.69510079088684</v>
      </c>
      <c r="O37" s="81">
        <f t="shared" si="20"/>
        <v>120.95391211146837</v>
      </c>
      <c r="P37" s="82">
        <f t="shared" si="20"/>
        <v>113.89094663435154</v>
      </c>
      <c r="Q37" s="79">
        <f t="shared" si="20"/>
        <v>101.23822811301011</v>
      </c>
      <c r="R37" s="80">
        <f t="shared" si="20"/>
        <v>91.624845740984554</v>
      </c>
      <c r="S37" s="81">
        <f t="shared" si="20"/>
        <v>121.99802401580789</v>
      </c>
      <c r="T37" s="82">
        <f t="shared" si="20"/>
        <v>112.25235753476548</v>
      </c>
      <c r="U37" s="79">
        <f t="shared" si="20"/>
        <v>50.723897121444381</v>
      </c>
      <c r="V37" s="80">
        <f t="shared" si="20"/>
        <v>32.390607693662531</v>
      </c>
      <c r="W37" s="81">
        <f t="shared" si="20"/>
        <v>75.180620484487889</v>
      </c>
      <c r="X37" s="82">
        <f t="shared" si="20"/>
        <v>90.850435214842818</v>
      </c>
      <c r="Y37" s="79">
        <f t="shared" si="20"/>
        <v>105.20949776033615</v>
      </c>
      <c r="Z37" s="80">
        <f t="shared" si="20"/>
        <v>99.914782373965707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 (令和3年11月) '!E20</f>
        <v>1344</v>
      </c>
      <c r="F39" s="14">
        <f>+' (令和3年11月) '!F20</f>
        <v>216773</v>
      </c>
      <c r="G39" s="13">
        <f>+' (令和3年11月) '!G20</f>
        <v>816</v>
      </c>
      <c r="H39" s="14">
        <f>+' (令和3年11月) '!H20</f>
        <v>259960</v>
      </c>
      <c r="I39" s="13">
        <f>+' (令和3年11月) '!I20</f>
        <v>3453</v>
      </c>
      <c r="J39" s="14">
        <f>+' (令和3年11月) '!J20</f>
        <v>5742920</v>
      </c>
      <c r="K39" s="13">
        <f>+' (令和3年11月) '!K20</f>
        <v>1507</v>
      </c>
      <c r="L39" s="14">
        <f>+' (令和3年11月) '!L20</f>
        <v>3357938</v>
      </c>
      <c r="M39" s="13">
        <f>+' (令和3年11月) '!M20</f>
        <v>10213</v>
      </c>
      <c r="N39" s="14">
        <f>+' (令和3年11月) '!N20</f>
        <v>1609633</v>
      </c>
      <c r="O39" s="13">
        <f>+' (令和3年11月) '!O20</f>
        <v>5029</v>
      </c>
      <c r="P39" s="14">
        <f>+' (令和3年11月) '!P20</f>
        <v>1700687</v>
      </c>
      <c r="Q39" s="13">
        <f>+' (令和3年11月) '!Q20</f>
        <v>27936</v>
      </c>
      <c r="R39" s="14">
        <f>+' (令和3年11月) '!R20</f>
        <v>5577996</v>
      </c>
      <c r="S39" s="25">
        <f>+' (令和3年11月) '!S20</f>
        <v>46784</v>
      </c>
      <c r="T39" s="26">
        <f>+' (令和3年11月) '!T20</f>
        <v>9606212</v>
      </c>
      <c r="U39" s="13">
        <f>+' (令和3年11月) '!U20</f>
        <v>4688</v>
      </c>
      <c r="V39" s="14">
        <f>+' (令和3年11月) '!V20</f>
        <v>2184931</v>
      </c>
      <c r="W39" s="13">
        <f>+' (令和3年11月) '!W20</f>
        <v>7899</v>
      </c>
      <c r="X39" s="14">
        <f>+' (令和3年11月) '!X20</f>
        <v>1628976</v>
      </c>
      <c r="Y39" s="55">
        <f>+' (令和3年11月) '!Y20</f>
        <v>109669</v>
      </c>
      <c r="Z39" s="56">
        <f>+' (令和3年11月) '!Z20</f>
        <v>31886026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 (令和3年11月) '!E21</f>
        <v>1353</v>
      </c>
      <c r="F40" s="21">
        <f>+' (令和3年11月) '!F21</f>
        <v>136911</v>
      </c>
      <c r="G40" s="27">
        <f>+' (令和3年11月) '!G21</f>
        <v>724</v>
      </c>
      <c r="H40" s="21">
        <f>+' (令和3年11月) '!H21</f>
        <v>227448</v>
      </c>
      <c r="I40" s="27">
        <f>+' (令和3年11月) '!I21</f>
        <v>3323</v>
      </c>
      <c r="J40" s="21">
        <f>+' (令和3年11月) '!J21</f>
        <v>5669358</v>
      </c>
      <c r="K40" s="27">
        <f>+' (令和3年11月) '!K21</f>
        <v>1558</v>
      </c>
      <c r="L40" s="21">
        <f>+' (令和3年11月) '!L21</f>
        <v>3444809</v>
      </c>
      <c r="M40" s="27">
        <f>+' (令和3年11月) '!M21</f>
        <v>9557</v>
      </c>
      <c r="N40" s="21">
        <f>+' (令和3年11月) '!N21</f>
        <v>1544457</v>
      </c>
      <c r="O40" s="27">
        <f>+' (令和3年11月) '!O21</f>
        <v>4987</v>
      </c>
      <c r="P40" s="21">
        <f>+' (令和3年11月) '!P21</f>
        <v>1649450</v>
      </c>
      <c r="Q40" s="27">
        <f>+' (令和3年11月) '!Q21</f>
        <v>28351</v>
      </c>
      <c r="R40" s="21">
        <f>+' (令和3年11月) '!R21</f>
        <v>5521443</v>
      </c>
      <c r="S40" s="25">
        <f>+' (令和3年11月) '!S21</f>
        <v>45192</v>
      </c>
      <c r="T40" s="26">
        <f>+' (令和3年11月) '!T21</f>
        <v>9508815</v>
      </c>
      <c r="U40" s="27">
        <f>+' (令和3年11月) '!U21</f>
        <v>5127</v>
      </c>
      <c r="V40" s="21">
        <f>+' (令和3年11月) '!V21</f>
        <v>2373529</v>
      </c>
      <c r="W40" s="27">
        <f>+' (令和3年11月) '!W21</f>
        <v>7719</v>
      </c>
      <c r="X40" s="21">
        <f>+' (令和3年11月) '!X21</f>
        <v>1578144</v>
      </c>
      <c r="Y40" s="58">
        <f>+' (令和3年11月) '!Y21</f>
        <v>107891</v>
      </c>
      <c r="Z40" s="59">
        <f>+' (令和3年11月) '!Z21</f>
        <v>31654364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 (令和3年11月) '!E22</f>
        <v>3616</v>
      </c>
      <c r="F41" s="21">
        <f>+' (令和3年11月) '!F22</f>
        <v>828739</v>
      </c>
      <c r="G41" s="27">
        <f>+' (令和3年11月) '!G22</f>
        <v>941</v>
      </c>
      <c r="H41" s="21">
        <f>+' (令和3年11月) '!H22</f>
        <v>415781</v>
      </c>
      <c r="I41" s="27">
        <f>+' (令和3年11月) '!I22</f>
        <v>1991</v>
      </c>
      <c r="J41" s="21">
        <f>+' (令和3年11月) '!J22</f>
        <v>1048608</v>
      </c>
      <c r="K41" s="27">
        <f>+' (令和3年11月) '!K22</f>
        <v>2418</v>
      </c>
      <c r="L41" s="21">
        <f>+' (令和3年11月) '!L22</f>
        <v>2761521</v>
      </c>
      <c r="M41" s="27">
        <f>+' (令和3年11月) '!M22</f>
        <v>17588</v>
      </c>
      <c r="N41" s="21">
        <f>+' (令和3年11月) '!N22</f>
        <v>3144392</v>
      </c>
      <c r="O41" s="27">
        <f>+' (令和3年11月) '!O22</f>
        <v>4671</v>
      </c>
      <c r="P41" s="21">
        <f>+' (令和3年11月) '!P22</f>
        <v>1259895</v>
      </c>
      <c r="Q41" s="27">
        <f>+' (令和3年11月) '!Q22</f>
        <v>58623</v>
      </c>
      <c r="R41" s="21">
        <f>+' (令和3年11月) '!R22</f>
        <v>10256570</v>
      </c>
      <c r="S41" s="25">
        <f>+' (令和3年11月) '!S22</f>
        <v>32422</v>
      </c>
      <c r="T41" s="26">
        <f>+' (令和3年11月) '!T22</f>
        <v>2749220</v>
      </c>
      <c r="U41" s="27">
        <f>+' (令和3年11月) '!U22</f>
        <v>3322</v>
      </c>
      <c r="V41" s="21">
        <f>+' (令和3年11月) '!V22</f>
        <v>615536</v>
      </c>
      <c r="W41" s="27">
        <f>+' (令和3年11月) '!W22</f>
        <v>8786</v>
      </c>
      <c r="X41" s="21">
        <f>+' (令和3年11月) '!X22</f>
        <v>1923624</v>
      </c>
      <c r="Y41" s="58">
        <f>+' (令和3年11月) '!Y22</f>
        <v>134378</v>
      </c>
      <c r="Z41" s="59">
        <f>+' (令和3年11月) '!Z22</f>
        <v>25003886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v>37.246236707637067</v>
      </c>
      <c r="F42" s="143"/>
      <c r="G42" s="149">
        <v>86.033519553072622</v>
      </c>
      <c r="H42" s="143"/>
      <c r="I42" s="149">
        <v>175.90861889927311</v>
      </c>
      <c r="J42" s="143"/>
      <c r="K42" s="149">
        <v>62.717413546142829</v>
      </c>
      <c r="L42" s="143"/>
      <c r="M42" s="149">
        <v>57.271147161066047</v>
      </c>
      <c r="N42" s="143"/>
      <c r="O42" s="149">
        <v>107.69892473118279</v>
      </c>
      <c r="P42" s="143"/>
      <c r="Q42" s="149">
        <v>47.838281163682105</v>
      </c>
      <c r="R42" s="143"/>
      <c r="S42" s="149">
        <v>145.41200278252072</v>
      </c>
      <c r="T42" s="143"/>
      <c r="U42" s="149">
        <v>138.57122688126501</v>
      </c>
      <c r="V42" s="143"/>
      <c r="W42" s="149">
        <v>89.799908003679846</v>
      </c>
      <c r="X42" s="143"/>
      <c r="Y42" s="149">
        <v>81.489860587763786</v>
      </c>
      <c r="Z42" s="143"/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1">E20-E39</f>
        <v>-38</v>
      </c>
      <c r="F43" s="105">
        <f t="shared" si="21"/>
        <v>-95908</v>
      </c>
      <c r="G43" s="102">
        <f t="shared" si="21"/>
        <v>88</v>
      </c>
      <c r="H43" s="103">
        <f t="shared" si="21"/>
        <v>30107</v>
      </c>
      <c r="I43" s="104">
        <f t="shared" si="21"/>
        <v>276</v>
      </c>
      <c r="J43" s="105">
        <f t="shared" si="21"/>
        <v>2551486</v>
      </c>
      <c r="K43" s="102">
        <f t="shared" si="21"/>
        <v>61</v>
      </c>
      <c r="L43" s="103">
        <f t="shared" si="21"/>
        <v>-452428</v>
      </c>
      <c r="M43" s="104">
        <f t="shared" si="21"/>
        <v>-74</v>
      </c>
      <c r="N43" s="105">
        <f t="shared" si="21"/>
        <v>-63419</v>
      </c>
      <c r="O43" s="102">
        <f t="shared" si="21"/>
        <v>319</v>
      </c>
      <c r="P43" s="103">
        <f t="shared" si="21"/>
        <v>142155</v>
      </c>
      <c r="Q43" s="104">
        <f t="shared" si="21"/>
        <v>-632</v>
      </c>
      <c r="R43" s="105">
        <f t="shared" si="21"/>
        <v>-214960</v>
      </c>
      <c r="S43" s="102">
        <f t="shared" si="21"/>
        <v>10842</v>
      </c>
      <c r="T43" s="103">
        <f t="shared" si="21"/>
        <v>2567188</v>
      </c>
      <c r="U43" s="104">
        <f t="shared" si="21"/>
        <v>-1572</v>
      </c>
      <c r="V43" s="105">
        <f t="shared" si="21"/>
        <v>-1182001</v>
      </c>
      <c r="W43" s="102">
        <f t="shared" si="21"/>
        <v>868</v>
      </c>
      <c r="X43" s="103">
        <f t="shared" si="21"/>
        <v>55514</v>
      </c>
      <c r="Y43" s="102">
        <f t="shared" si="21"/>
        <v>10138</v>
      </c>
      <c r="Z43" s="103">
        <f t="shared" si="21"/>
        <v>3337734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1"/>
        <v>308</v>
      </c>
      <c r="F44" s="109">
        <f t="shared" si="21"/>
        <v>105988</v>
      </c>
      <c r="G44" s="106">
        <f t="shared" si="21"/>
        <v>125</v>
      </c>
      <c r="H44" s="107">
        <f t="shared" si="21"/>
        <v>37082</v>
      </c>
      <c r="I44" s="108">
        <f t="shared" si="21"/>
        <v>68</v>
      </c>
      <c r="J44" s="109">
        <f t="shared" si="21"/>
        <v>1539647</v>
      </c>
      <c r="K44" s="106">
        <f t="shared" si="21"/>
        <v>-370</v>
      </c>
      <c r="L44" s="107">
        <f t="shared" si="21"/>
        <v>-978619</v>
      </c>
      <c r="M44" s="108">
        <f t="shared" si="21"/>
        <v>1340</v>
      </c>
      <c r="N44" s="109">
        <f t="shared" si="21"/>
        <v>373975</v>
      </c>
      <c r="O44" s="106">
        <f t="shared" si="21"/>
        <v>518</v>
      </c>
      <c r="P44" s="107">
        <f t="shared" si="21"/>
        <v>231031</v>
      </c>
      <c r="Q44" s="108">
        <f t="shared" si="21"/>
        <v>-474</v>
      </c>
      <c r="R44" s="109">
        <f t="shared" si="21"/>
        <v>102432</v>
      </c>
      <c r="S44" s="106">
        <f t="shared" si="21"/>
        <v>12751</v>
      </c>
      <c r="T44" s="107">
        <f t="shared" si="21"/>
        <v>2699314</v>
      </c>
      <c r="U44" s="108">
        <f t="shared" si="21"/>
        <v>-1667</v>
      </c>
      <c r="V44" s="109">
        <f t="shared" si="21"/>
        <v>-1303092</v>
      </c>
      <c r="W44" s="106">
        <f t="shared" si="21"/>
        <v>989</v>
      </c>
      <c r="X44" s="107">
        <f t="shared" si="21"/>
        <v>77963</v>
      </c>
      <c r="Y44" s="106">
        <f t="shared" si="21"/>
        <v>13588</v>
      </c>
      <c r="Z44" s="107">
        <f t="shared" si="21"/>
        <v>2885721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1"/>
        <v>-355</v>
      </c>
      <c r="F45" s="109">
        <f t="shared" si="21"/>
        <v>-122034</v>
      </c>
      <c r="G45" s="106">
        <f t="shared" si="21"/>
        <v>55</v>
      </c>
      <c r="H45" s="107">
        <f t="shared" si="21"/>
        <v>25537</v>
      </c>
      <c r="I45" s="108">
        <f t="shared" si="21"/>
        <v>338</v>
      </c>
      <c r="J45" s="109">
        <f t="shared" si="21"/>
        <v>1085401</v>
      </c>
      <c r="K45" s="106">
        <f t="shared" si="21"/>
        <v>380</v>
      </c>
      <c r="L45" s="107">
        <f t="shared" si="21"/>
        <v>439320</v>
      </c>
      <c r="M45" s="108">
        <f t="shared" si="21"/>
        <v>-758</v>
      </c>
      <c r="N45" s="109">
        <f t="shared" si="21"/>
        <v>-372218</v>
      </c>
      <c r="O45" s="106">
        <f t="shared" si="21"/>
        <v>-157</v>
      </c>
      <c r="P45" s="107">
        <f t="shared" si="21"/>
        <v>-37639</v>
      </c>
      <c r="Q45" s="108">
        <f t="shared" si="21"/>
        <v>-573</v>
      </c>
      <c r="R45" s="109">
        <f t="shared" si="21"/>
        <v>-260839</v>
      </c>
      <c r="S45" s="106">
        <f t="shared" si="21"/>
        <v>-317</v>
      </c>
      <c r="T45" s="107">
        <f t="shared" si="21"/>
        <v>-34729</v>
      </c>
      <c r="U45" s="108">
        <f t="shared" si="21"/>
        <v>-344</v>
      </c>
      <c r="V45" s="109">
        <f t="shared" si="21"/>
        <v>-67507</v>
      </c>
      <c r="W45" s="106">
        <f t="shared" si="21"/>
        <v>59</v>
      </c>
      <c r="X45" s="107">
        <f t="shared" si="21"/>
        <v>28383</v>
      </c>
      <c r="Y45" s="106">
        <f t="shared" si="21"/>
        <v>-1672</v>
      </c>
      <c r="Z45" s="107">
        <f t="shared" si="21"/>
        <v>683675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5.8975760013930341</v>
      </c>
      <c r="F46" s="143"/>
      <c r="G46" s="149">
        <f>G23-G42</f>
        <v>4.467254840319228</v>
      </c>
      <c r="H46" s="143"/>
      <c r="I46" s="149">
        <f>I23-I42</f>
        <v>-11.093804084458299</v>
      </c>
      <c r="J46" s="143"/>
      <c r="K46" s="149">
        <f>K23-K42</f>
        <v>-9.8799902332593916</v>
      </c>
      <c r="L46" s="143"/>
      <c r="M46" s="149">
        <f>M23-M42</f>
        <v>3.848034662398419</v>
      </c>
      <c r="N46" s="143"/>
      <c r="O46" s="149">
        <f t="shared" si="21"/>
        <v>10.461118818082312</v>
      </c>
      <c r="P46" s="143"/>
      <c r="Q46" s="149">
        <f t="shared" si="21"/>
        <v>-0.54284863001964823</v>
      </c>
      <c r="R46" s="143"/>
      <c r="S46" s="149">
        <f t="shared" si="21"/>
        <v>33.68976856900656</v>
      </c>
      <c r="T46" s="143"/>
      <c r="U46" s="149">
        <f t="shared" si="21"/>
        <v>-34.190274500312626</v>
      </c>
      <c r="V46" s="143"/>
      <c r="W46" s="149">
        <f t="shared" si="21"/>
        <v>9.3152868236129933</v>
      </c>
      <c r="X46" s="143"/>
      <c r="Y46" s="149">
        <f t="shared" si="21"/>
        <v>8.8510059560950651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2">E20/E39*100</f>
        <v>97.172619047619051</v>
      </c>
      <c r="F47" s="84">
        <f t="shared" si="22"/>
        <v>55.756482587776155</v>
      </c>
      <c r="G47" s="83">
        <f t="shared" si="22"/>
        <v>110.78431372549021</v>
      </c>
      <c r="H47" s="85">
        <f t="shared" si="22"/>
        <v>111.58139713802125</v>
      </c>
      <c r="I47" s="86">
        <f t="shared" si="22"/>
        <v>107.99304952215465</v>
      </c>
      <c r="J47" s="84">
        <f t="shared" si="22"/>
        <v>144.42837441580241</v>
      </c>
      <c r="K47" s="83">
        <f t="shared" si="22"/>
        <v>104.04777704047777</v>
      </c>
      <c r="L47" s="85">
        <f t="shared" si="22"/>
        <v>86.526612462767332</v>
      </c>
      <c r="M47" s="86">
        <f t="shared" si="22"/>
        <v>99.275433271320864</v>
      </c>
      <c r="N47" s="84">
        <f t="shared" si="22"/>
        <v>96.060033560445149</v>
      </c>
      <c r="O47" s="83">
        <f t="shared" si="22"/>
        <v>106.34320938556372</v>
      </c>
      <c r="P47" s="85">
        <f t="shared" si="22"/>
        <v>108.35868093305822</v>
      </c>
      <c r="Q47" s="86">
        <f t="shared" si="22"/>
        <v>97.737686139747993</v>
      </c>
      <c r="R47" s="84">
        <f t="shared" si="22"/>
        <v>96.146286228961088</v>
      </c>
      <c r="S47" s="83">
        <f t="shared" si="22"/>
        <v>123.17458960328318</v>
      </c>
      <c r="T47" s="85">
        <f t="shared" si="22"/>
        <v>126.72424885063958</v>
      </c>
      <c r="U47" s="86">
        <f t="shared" si="22"/>
        <v>66.467576791808867</v>
      </c>
      <c r="V47" s="84">
        <f t="shared" si="22"/>
        <v>45.902136039993941</v>
      </c>
      <c r="W47" s="83">
        <f t="shared" si="22"/>
        <v>110.98873275098113</v>
      </c>
      <c r="X47" s="85">
        <f t="shared" si="22"/>
        <v>103.40790778992445</v>
      </c>
      <c r="Y47" s="83">
        <f t="shared" si="22"/>
        <v>109.24418021501063</v>
      </c>
      <c r="Z47" s="85">
        <f t="shared" si="22"/>
        <v>110.46770143134175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2"/>
        <v>122.76422764227641</v>
      </c>
      <c r="F48" s="78">
        <f t="shared" si="22"/>
        <v>177.41379436276122</v>
      </c>
      <c r="G48" s="75">
        <f t="shared" si="22"/>
        <v>117.26519337016575</v>
      </c>
      <c r="H48" s="76">
        <f t="shared" si="22"/>
        <v>116.3035067356055</v>
      </c>
      <c r="I48" s="77">
        <f t="shared" si="22"/>
        <v>102.04634366536263</v>
      </c>
      <c r="J48" s="78">
        <f t="shared" si="22"/>
        <v>127.15734303601924</v>
      </c>
      <c r="K48" s="75">
        <f t="shared" si="22"/>
        <v>76.251604621309369</v>
      </c>
      <c r="L48" s="76">
        <f t="shared" si="22"/>
        <v>71.591487365482394</v>
      </c>
      <c r="M48" s="77">
        <f t="shared" si="22"/>
        <v>114.0211363398556</v>
      </c>
      <c r="N48" s="78">
        <f t="shared" si="22"/>
        <v>124.21401178537181</v>
      </c>
      <c r="O48" s="75">
        <f t="shared" si="22"/>
        <v>110.38700621616202</v>
      </c>
      <c r="P48" s="76">
        <f t="shared" si="22"/>
        <v>114.00654763709115</v>
      </c>
      <c r="Q48" s="77">
        <f t="shared" si="22"/>
        <v>98.328101301541395</v>
      </c>
      <c r="R48" s="78">
        <f t="shared" si="22"/>
        <v>101.85516720900678</v>
      </c>
      <c r="S48" s="75">
        <f t="shared" si="22"/>
        <v>128.21517082669499</v>
      </c>
      <c r="T48" s="76">
        <f t="shared" si="22"/>
        <v>128.38749097547907</v>
      </c>
      <c r="U48" s="77">
        <f t="shared" si="22"/>
        <v>67.485859176906573</v>
      </c>
      <c r="V48" s="78">
        <f t="shared" si="22"/>
        <v>45.098964453351947</v>
      </c>
      <c r="W48" s="75">
        <f t="shared" si="22"/>
        <v>112.81254048451872</v>
      </c>
      <c r="X48" s="76">
        <f t="shared" si="22"/>
        <v>104.94017022527728</v>
      </c>
      <c r="Y48" s="75">
        <f t="shared" si="22"/>
        <v>112.59419228665968</v>
      </c>
      <c r="Z48" s="76">
        <f t="shared" si="22"/>
        <v>109.11634490587143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2"/>
        <v>90.182522123893804</v>
      </c>
      <c r="F49" s="82">
        <f t="shared" si="22"/>
        <v>85.274736678254541</v>
      </c>
      <c r="G49" s="79">
        <f t="shared" si="22"/>
        <v>105.84484590860785</v>
      </c>
      <c r="H49" s="80">
        <f t="shared" si="22"/>
        <v>106.14193529766874</v>
      </c>
      <c r="I49" s="81">
        <f t="shared" si="22"/>
        <v>116.97639377197389</v>
      </c>
      <c r="J49" s="82">
        <f t="shared" si="22"/>
        <v>203.5087468338979</v>
      </c>
      <c r="K49" s="79">
        <f t="shared" si="22"/>
        <v>115.71546732837055</v>
      </c>
      <c r="L49" s="80">
        <f t="shared" si="22"/>
        <v>115.90862426901695</v>
      </c>
      <c r="M49" s="81">
        <f t="shared" si="22"/>
        <v>95.690243347737095</v>
      </c>
      <c r="N49" s="82">
        <f t="shared" si="22"/>
        <v>88.162481013817612</v>
      </c>
      <c r="O49" s="79">
        <f t="shared" si="22"/>
        <v>96.638835367159075</v>
      </c>
      <c r="P49" s="80">
        <f t="shared" si="22"/>
        <v>97.01252882184626</v>
      </c>
      <c r="Q49" s="81">
        <f t="shared" si="22"/>
        <v>99.022567934087306</v>
      </c>
      <c r="R49" s="82">
        <f t="shared" si="22"/>
        <v>97.456859359415489</v>
      </c>
      <c r="S49" s="79">
        <f t="shared" si="22"/>
        <v>99.022268829806919</v>
      </c>
      <c r="T49" s="80">
        <f t="shared" si="22"/>
        <v>98.736768974472753</v>
      </c>
      <c r="U49" s="81">
        <f t="shared" si="22"/>
        <v>89.644792293798915</v>
      </c>
      <c r="V49" s="82">
        <f t="shared" si="22"/>
        <v>89.032810428634562</v>
      </c>
      <c r="W49" s="79">
        <f t="shared" si="22"/>
        <v>100.67152287730481</v>
      </c>
      <c r="X49" s="80">
        <f t="shared" si="22"/>
        <v>101.47549625082657</v>
      </c>
      <c r="Y49" s="79">
        <f t="shared" si="22"/>
        <v>98.755748708866037</v>
      </c>
      <c r="Z49" s="80">
        <f t="shared" si="22"/>
        <v>102.73427498429643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64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33">
        <v>342582.36865538737</v>
      </c>
      <c r="H24" s="134"/>
      <c r="I24" s="135">
        <v>762266.57263751759</v>
      </c>
      <c r="J24" s="136"/>
      <c r="K24" s="133">
        <v>1637188.5964912281</v>
      </c>
      <c r="L24" s="134"/>
      <c r="M24" s="135">
        <v>217286.9128555136</v>
      </c>
      <c r="N24" s="136"/>
      <c r="O24" s="133">
        <v>280449.17509313469</v>
      </c>
      <c r="P24" s="134"/>
      <c r="Q24" s="135">
        <v>177020.95585046406</v>
      </c>
      <c r="R24" s="136"/>
      <c r="S24" s="133">
        <v>77255.757036377807</v>
      </c>
      <c r="T24" s="134"/>
      <c r="U24" s="135">
        <v>282713.13250639889</v>
      </c>
      <c r="V24" s="136"/>
      <c r="W24" s="133">
        <v>223902.52903505915</v>
      </c>
      <c r="X24" s="134"/>
      <c r="Y24" s="135">
        <v>193686.70498390889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66.599999999999994</v>
      </c>
      <c r="F30" s="138"/>
      <c r="G30" s="137">
        <v>55.9</v>
      </c>
      <c r="H30" s="138"/>
      <c r="I30" s="137">
        <v>87.4</v>
      </c>
      <c r="J30" s="138"/>
      <c r="K30" s="137">
        <v>54.1</v>
      </c>
      <c r="L30" s="138"/>
      <c r="M30" s="137">
        <v>50.4</v>
      </c>
      <c r="N30" s="138"/>
      <c r="O30" s="137">
        <v>145.9</v>
      </c>
      <c r="P30" s="138"/>
      <c r="Q30" s="137">
        <v>43</v>
      </c>
      <c r="R30" s="138"/>
      <c r="S30" s="137">
        <v>139</v>
      </c>
      <c r="T30" s="138"/>
      <c r="U30" s="137">
        <v>59.7</v>
      </c>
      <c r="V30" s="138"/>
      <c r="W30" s="137">
        <v>63.7</v>
      </c>
      <c r="X30" s="138"/>
      <c r="Y30" s="137">
        <v>69.099999999999994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+'(令和3年2月) '!E20</f>
        <v>1151</v>
      </c>
      <c r="F39" s="14">
        <f>+'(令和3年2月) '!F20</f>
        <v>100158</v>
      </c>
      <c r="G39" s="13">
        <f>+'(令和3年2月) '!G20</f>
        <v>682</v>
      </c>
      <c r="H39" s="14">
        <f>+'(令和3年2月) '!H20</f>
        <v>197240</v>
      </c>
      <c r="I39" s="13">
        <f>+'(令和3年2月) '!I20</f>
        <v>2297</v>
      </c>
      <c r="J39" s="14">
        <f>+'(令和3年2月) '!J20</f>
        <v>1250218</v>
      </c>
      <c r="K39" s="13">
        <f>+'(令和3年2月) '!K20</f>
        <v>663</v>
      </c>
      <c r="L39" s="14">
        <f>+'(令和3年2月) '!L20</f>
        <v>1070049</v>
      </c>
      <c r="M39" s="13">
        <f>+'(令和3年2月) '!M20</f>
        <v>7168</v>
      </c>
      <c r="N39" s="14">
        <f>+'(令和3年2月) '!N20</f>
        <v>1929756</v>
      </c>
      <c r="O39" s="13">
        <f>+'(令和3年2月) '!O20</f>
        <v>4230</v>
      </c>
      <c r="P39" s="14">
        <f>+'(令和3年2月) '!P20</f>
        <v>1442781</v>
      </c>
      <c r="Q39" s="13">
        <f>+'(令和3年2月) '!Q20</f>
        <v>23490</v>
      </c>
      <c r="R39" s="14">
        <f>+'(令和3年2月) '!R20</f>
        <v>4166540</v>
      </c>
      <c r="S39" s="25">
        <f>+'(令和3年2月) '!S20</f>
        <v>37319</v>
      </c>
      <c r="T39" s="26">
        <f>+'(令和3年2月) '!T20</f>
        <v>8448024</v>
      </c>
      <c r="U39" s="13">
        <f>+'(令和3年2月) '!U20</f>
        <v>4309</v>
      </c>
      <c r="V39" s="14">
        <f>+'(令和3年2月) '!V20</f>
        <v>915270</v>
      </c>
      <c r="W39" s="13">
        <f>+'(令和3年2月) '!W20</f>
        <v>7489</v>
      </c>
      <c r="X39" s="14">
        <f>+'(令和3年2月) '!X20</f>
        <v>1344877</v>
      </c>
      <c r="Y39" s="55">
        <f>+'(令和3年2月) '!Y20</f>
        <v>88798</v>
      </c>
      <c r="Z39" s="56">
        <f>+'(令和3年2月) '!Z20</f>
        <v>20864913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+'(令和3年2月) '!E21</f>
        <v>1221</v>
      </c>
      <c r="F40" s="21">
        <f>+'(令和3年2月) '!F21</f>
        <v>98178</v>
      </c>
      <c r="G40" s="27">
        <f>+'(令和3年2月) '!G21</f>
        <v>594</v>
      </c>
      <c r="H40" s="21">
        <f>+'(令和3年2月) '!H21</f>
        <v>216372</v>
      </c>
      <c r="I40" s="27">
        <f>+'(令和3年2月) '!I21</f>
        <v>2225</v>
      </c>
      <c r="J40" s="21">
        <f>+'(令和3年2月) '!J21</f>
        <v>1132681</v>
      </c>
      <c r="K40" s="27">
        <f>+'(令和3年2月) '!K21</f>
        <v>673</v>
      </c>
      <c r="L40" s="21">
        <f>+'(令和3年2月) '!L21</f>
        <v>1027804</v>
      </c>
      <c r="M40" s="27">
        <f>+'(令和3年2月) '!M21</f>
        <v>6726</v>
      </c>
      <c r="N40" s="21">
        <f>+'(令和3年2月) '!N21</f>
        <v>1428468</v>
      </c>
      <c r="O40" s="27">
        <f>+'(令和3年2月) '!O21</f>
        <v>4297</v>
      </c>
      <c r="P40" s="21">
        <f>+'(令和3年2月) '!P21</f>
        <v>1448906</v>
      </c>
      <c r="Q40" s="27">
        <f>+'(令和3年2月) '!Q21</f>
        <v>24504</v>
      </c>
      <c r="R40" s="21">
        <f>+'(令和3年2月) '!R21</f>
        <v>4497623</v>
      </c>
      <c r="S40" s="25">
        <f>+'(令和3年2月) '!S21</f>
        <v>36147</v>
      </c>
      <c r="T40" s="26">
        <f>+'(令和3年2月) '!T21</f>
        <v>8417776</v>
      </c>
      <c r="U40" s="27">
        <f>+'(令和3年2月) '!U21</f>
        <v>4649</v>
      </c>
      <c r="V40" s="21">
        <f>+'(令和3年2月) '!V21</f>
        <v>1124696</v>
      </c>
      <c r="W40" s="27">
        <f>+'(令和3年2月) '!W21</f>
        <v>8354</v>
      </c>
      <c r="X40" s="21">
        <f>+'(令和3年2月) '!X21</f>
        <v>1310188</v>
      </c>
      <c r="Y40" s="58">
        <f>+'(令和3年2月) '!Y21</f>
        <v>89390</v>
      </c>
      <c r="Z40" s="59">
        <f>+'(令和3年2月) '!Z21</f>
        <v>20702692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+'(令和3年2月) '!E22</f>
        <v>3227</v>
      </c>
      <c r="F41" s="21">
        <f>+'(令和3年2月) '!F22</f>
        <v>730409</v>
      </c>
      <c r="G41" s="27">
        <f>+'(令和3年2月) '!G22</f>
        <v>1010</v>
      </c>
      <c r="H41" s="21">
        <f>+'(令和3年2月) '!H22</f>
        <v>386979</v>
      </c>
      <c r="I41" s="27">
        <f>+'(令和3年2月) '!I22</f>
        <v>2244</v>
      </c>
      <c r="J41" s="21">
        <f>+'(令和3年2月) '!J22</f>
        <v>2617165</v>
      </c>
      <c r="K41" s="27">
        <f>+'(令和3年2月) '!K22</f>
        <v>976</v>
      </c>
      <c r="L41" s="21">
        <f>+'(令和3年2月) '!L22</f>
        <v>1650763</v>
      </c>
      <c r="M41" s="27">
        <f>+'(令和3年2月) '!M22</f>
        <v>12759.1</v>
      </c>
      <c r="N41" s="21">
        <f>+'(令和3年2月) '!N22</f>
        <v>2891369</v>
      </c>
      <c r="O41" s="27">
        <f>+'(令和3年2月) '!O22</f>
        <v>3674</v>
      </c>
      <c r="P41" s="21">
        <f>+'(令和3年2月) '!P22</f>
        <v>1047628</v>
      </c>
      <c r="Q41" s="27">
        <f>+'(令和3年2月) '!Q22</f>
        <v>56700</v>
      </c>
      <c r="R41" s="21">
        <f>+'(令和3年2月) '!R22</f>
        <v>10471367</v>
      </c>
      <c r="S41" s="25">
        <f>+'(令和3年2月) '!S22</f>
        <v>26193</v>
      </c>
      <c r="T41" s="26">
        <f>+'(令和3年2月) '!T22</f>
        <v>2058151</v>
      </c>
      <c r="U41" s="27">
        <f>+'(令和3年2月) '!U22</f>
        <v>6266</v>
      </c>
      <c r="V41" s="21">
        <f>+'(令和3年2月) '!V22</f>
        <v>2004448</v>
      </c>
      <c r="W41" s="27">
        <f>+'(令和3年2月) '!W22</f>
        <v>8963</v>
      </c>
      <c r="X41" s="21">
        <f>+'(令和3年2月) '!X22</f>
        <v>2029916</v>
      </c>
      <c r="Y41" s="58">
        <f>+'(令和3年2月) '!Y22</f>
        <v>122012.1</v>
      </c>
      <c r="Z41" s="59">
        <f>+'(令和3年2月) '!Z22</f>
        <v>25888195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+'(令和3年2月) '!E23</f>
        <v>#REF!</v>
      </c>
      <c r="F42" s="143">
        <f>+'(令和3年2月) '!F23</f>
        <v>0</v>
      </c>
      <c r="G42" s="149" t="e">
        <f>+'(令和3年2月) '!G23</f>
        <v>#REF!</v>
      </c>
      <c r="H42" s="143">
        <f>+'(令和3年2月) '!H23</f>
        <v>0</v>
      </c>
      <c r="I42" s="149" t="e">
        <f>+'(令和3年2月) '!I23</f>
        <v>#REF!</v>
      </c>
      <c r="J42" s="143">
        <f>+'(令和3年2月) '!J23</f>
        <v>0</v>
      </c>
      <c r="K42" s="149" t="e">
        <f>+'(令和3年2月) '!K23</f>
        <v>#REF!</v>
      </c>
      <c r="L42" s="143">
        <f>+'(令和3年2月) '!L23</f>
        <v>0</v>
      </c>
      <c r="M42" s="149" t="e">
        <f>+'(令和3年2月) '!M23</f>
        <v>#REF!</v>
      </c>
      <c r="N42" s="143">
        <f>+'(令和3年2月) '!N23</f>
        <v>0</v>
      </c>
      <c r="O42" s="149" t="e">
        <f>+'(令和3年2月) '!O23</f>
        <v>#REF!</v>
      </c>
      <c r="P42" s="143">
        <f>+'(令和3年2月) '!P23</f>
        <v>0</v>
      </c>
      <c r="Q42" s="149" t="e">
        <f>+'(令和3年2月) '!Q23</f>
        <v>#REF!</v>
      </c>
      <c r="R42" s="143">
        <f>+'(令和3年2月) '!R23</f>
        <v>0</v>
      </c>
      <c r="S42" s="149" t="e">
        <f>+'(令和3年2月) '!S23</f>
        <v>#REF!</v>
      </c>
      <c r="T42" s="143">
        <f>+'(令和3年2月) '!T23</f>
        <v>0</v>
      </c>
      <c r="U42" s="149" t="e">
        <f>+'(令和3年2月) '!U23</f>
        <v>#REF!</v>
      </c>
      <c r="V42" s="143">
        <f>+'(令和3年2月) '!V23</f>
        <v>0</v>
      </c>
      <c r="W42" s="149" t="e">
        <f>+'(令和3年2月) '!W23</f>
        <v>#REF!</v>
      </c>
      <c r="X42" s="143">
        <f>+'(令和3年2月) '!X23</f>
        <v>0</v>
      </c>
      <c r="Y42" s="149" t="e">
        <f>+'(令和3年2月) '!Y23</f>
        <v>#REF!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47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47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33">
        <f>H22/G22*1000</f>
        <v>383147.52475247526</v>
      </c>
      <c r="H24" s="134"/>
      <c r="I24" s="135">
        <f>J22/I22*1000</f>
        <v>1166294.5632798574</v>
      </c>
      <c r="J24" s="136"/>
      <c r="K24" s="133">
        <f>L22/K22*1000</f>
        <v>1691355.5327868853</v>
      </c>
      <c r="L24" s="134"/>
      <c r="M24" s="135">
        <f>N22/M22*1000</f>
        <v>226612.30024061256</v>
      </c>
      <c r="N24" s="136"/>
      <c r="O24" s="133">
        <f>P22/O22*1000</f>
        <v>285146.43440391944</v>
      </c>
      <c r="P24" s="134"/>
      <c r="Q24" s="135">
        <f>R22/Q22*1000</f>
        <v>184680.19400352734</v>
      </c>
      <c r="R24" s="136"/>
      <c r="S24" s="133">
        <f>T22/S22*1000</f>
        <v>78576.3753674646</v>
      </c>
      <c r="T24" s="134"/>
      <c r="U24" s="135">
        <f>V22/U22*1000</f>
        <v>319892.75454835623</v>
      </c>
      <c r="V24" s="136"/>
      <c r="W24" s="133">
        <f>X22/W22*1000</f>
        <v>226477.29554836551</v>
      </c>
      <c r="X24" s="134"/>
      <c r="Y24" s="135">
        <f>Z22/Y22*1000</f>
        <v>212177.27586034499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65.5</v>
      </c>
      <c r="F30" s="138"/>
      <c r="G30" s="137">
        <v>56.1</v>
      </c>
      <c r="H30" s="138"/>
      <c r="I30" s="137">
        <v>80.7</v>
      </c>
      <c r="J30" s="138"/>
      <c r="K30" s="137">
        <v>71.7</v>
      </c>
      <c r="L30" s="138"/>
      <c r="M30" s="137">
        <v>54.2</v>
      </c>
      <c r="N30" s="138"/>
      <c r="O30" s="137">
        <v>112.4</v>
      </c>
      <c r="P30" s="138"/>
      <c r="Q30" s="137">
        <v>40.4</v>
      </c>
      <c r="R30" s="138"/>
      <c r="S30" s="137">
        <v>122.3</v>
      </c>
      <c r="T30" s="138"/>
      <c r="U30" s="137">
        <v>36.200000000000003</v>
      </c>
      <c r="V30" s="138"/>
      <c r="W30" s="137">
        <v>20.7</v>
      </c>
      <c r="X30" s="138"/>
      <c r="Y30" s="137">
        <v>52.9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47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+#REF!</f>
        <v>#REF!</v>
      </c>
      <c r="F42" s="143" t="e">
        <f>+#REF!</f>
        <v>#REF!</v>
      </c>
      <c r="G42" s="149" t="e">
        <f>+#REF!</f>
        <v>#REF!</v>
      </c>
      <c r="H42" s="143" t="e">
        <f>+#REF!</f>
        <v>#REF!</v>
      </c>
      <c r="I42" s="149" t="e">
        <f>+#REF!</f>
        <v>#REF!</v>
      </c>
      <c r="J42" s="143" t="e">
        <f>+#REF!</f>
        <v>#REF!</v>
      </c>
      <c r="K42" s="149" t="e">
        <f>+#REF!</f>
        <v>#REF!</v>
      </c>
      <c r="L42" s="143" t="e">
        <f>+#REF!</f>
        <v>#REF!</v>
      </c>
      <c r="M42" s="149" t="e">
        <f>+#REF!</f>
        <v>#REF!</v>
      </c>
      <c r="N42" s="143" t="e">
        <f>+#REF!</f>
        <v>#REF!</v>
      </c>
      <c r="O42" s="149" t="e">
        <f>+#REF!</f>
        <v>#REF!</v>
      </c>
      <c r="P42" s="143" t="e">
        <f>+#REF!</f>
        <v>#REF!</v>
      </c>
      <c r="Q42" s="149" t="e">
        <f>+#REF!</f>
        <v>#REF!</v>
      </c>
      <c r="R42" s="143" t="e">
        <f>+#REF!</f>
        <v>#REF!</v>
      </c>
      <c r="S42" s="149" t="e">
        <f>+#REF!</f>
        <v>#REF!</v>
      </c>
      <c r="T42" s="143" t="e">
        <f>+#REF!</f>
        <v>#REF!</v>
      </c>
      <c r="U42" s="149" t="e">
        <f>+#REF!</f>
        <v>#REF!</v>
      </c>
      <c r="V42" s="143" t="e">
        <f>+#REF!</f>
        <v>#REF!</v>
      </c>
      <c r="W42" s="149" t="e">
        <f>+#REF!</f>
        <v>#REF!</v>
      </c>
      <c r="X42" s="143" t="e">
        <f>+#REF!</f>
        <v>#REF!</v>
      </c>
      <c r="Y42" s="149" t="e">
        <f>+#REF!</f>
        <v>#REF!</v>
      </c>
      <c r="Z42" s="143" t="e">
        <f>+#REF!</f>
        <v>#REF!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47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47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47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EBE6-0C6F-4FC8-97A5-300D894FFCDE}">
  <dimension ref="A1:AL52"/>
  <sheetViews>
    <sheetView zoomScaleNormal="100" zoomScaleSheetLayoutView="100" workbookViewId="0">
      <pane xSplit="4" ySplit="4" topLeftCell="P14" activePane="bottomRight" state="frozen"/>
      <selection activeCell="J64" sqref="J64"/>
      <selection pane="topRight" activeCell="J64" sqref="J64"/>
      <selection pane="bottomLeft" activeCell="J64" sqref="J64"/>
      <selection pane="bottomRight" activeCell="E23" sqref="E23:Z23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72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1088</v>
      </c>
      <c r="F5" s="14">
        <v>166702</v>
      </c>
      <c r="G5" s="15">
        <v>54</v>
      </c>
      <c r="H5" s="16">
        <v>10200</v>
      </c>
      <c r="I5" s="13">
        <v>1779</v>
      </c>
      <c r="J5" s="14">
        <v>5436759</v>
      </c>
      <c r="K5" s="17">
        <v>1428</v>
      </c>
      <c r="L5" s="18">
        <v>3352790</v>
      </c>
      <c r="M5" s="13">
        <v>617</v>
      </c>
      <c r="N5" s="87">
        <v>210706</v>
      </c>
      <c r="O5" s="19">
        <v>923</v>
      </c>
      <c r="P5" s="18">
        <v>72406</v>
      </c>
      <c r="Q5" s="13">
        <v>12070</v>
      </c>
      <c r="R5" s="14">
        <v>2063995</v>
      </c>
      <c r="S5" s="19">
        <v>15035</v>
      </c>
      <c r="T5" s="18">
        <v>6325337</v>
      </c>
      <c r="U5" s="13">
        <v>4250</v>
      </c>
      <c r="V5" s="14">
        <v>2146451</v>
      </c>
      <c r="W5" s="13">
        <v>426</v>
      </c>
      <c r="X5" s="18">
        <v>47268</v>
      </c>
      <c r="Y5" s="20">
        <f t="shared" ref="Y5:Z19" si="0">+W5+U5+S5+Q5+O5+M5+K5+I5+G5+E5</f>
        <v>37670</v>
      </c>
      <c r="Z5" s="21">
        <f t="shared" si="0"/>
        <v>19832614</v>
      </c>
    </row>
    <row r="6" spans="1:26" ht="18.95" customHeight="1" x14ac:dyDescent="0.15">
      <c r="A6" s="7"/>
      <c r="B6" s="22"/>
      <c r="C6" s="91"/>
      <c r="D6" s="95" t="s">
        <v>22</v>
      </c>
      <c r="E6" s="23">
        <v>1044</v>
      </c>
      <c r="F6" s="24">
        <v>75889</v>
      </c>
      <c r="G6" s="25">
        <v>54</v>
      </c>
      <c r="H6" s="26">
        <v>10200</v>
      </c>
      <c r="I6" s="27">
        <v>1758</v>
      </c>
      <c r="J6" s="21">
        <v>5374921</v>
      </c>
      <c r="K6" s="25">
        <v>1470</v>
      </c>
      <c r="L6" s="26">
        <v>3380339</v>
      </c>
      <c r="M6" s="27">
        <v>610</v>
      </c>
      <c r="N6" s="88">
        <v>210030</v>
      </c>
      <c r="O6" s="25">
        <v>983</v>
      </c>
      <c r="P6" s="26">
        <v>68599</v>
      </c>
      <c r="Q6" s="27">
        <v>13046</v>
      </c>
      <c r="R6" s="21">
        <v>2101225</v>
      </c>
      <c r="S6" s="25">
        <v>15225</v>
      </c>
      <c r="T6" s="26">
        <v>6370017</v>
      </c>
      <c r="U6" s="27">
        <v>4692</v>
      </c>
      <c r="V6" s="21">
        <v>2334854</v>
      </c>
      <c r="W6" s="27">
        <v>343</v>
      </c>
      <c r="X6" s="26">
        <v>40887</v>
      </c>
      <c r="Y6" s="20">
        <f t="shared" si="0"/>
        <v>39225</v>
      </c>
      <c r="Z6" s="21">
        <f t="shared" si="0"/>
        <v>19966961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2594</v>
      </c>
      <c r="F7" s="36">
        <v>594130</v>
      </c>
      <c r="G7" s="29">
        <v>156</v>
      </c>
      <c r="H7" s="30">
        <v>75238</v>
      </c>
      <c r="I7" s="31">
        <v>1398</v>
      </c>
      <c r="J7" s="32">
        <v>798586</v>
      </c>
      <c r="K7" s="89">
        <v>1366</v>
      </c>
      <c r="L7" s="30">
        <v>2582648</v>
      </c>
      <c r="M7" s="23">
        <v>1201</v>
      </c>
      <c r="N7" s="24">
        <v>267318</v>
      </c>
      <c r="O7" s="33">
        <v>2663</v>
      </c>
      <c r="P7" s="34">
        <v>470493</v>
      </c>
      <c r="Q7" s="23">
        <v>32023</v>
      </c>
      <c r="R7" s="24">
        <v>4892697</v>
      </c>
      <c r="S7" s="33">
        <v>24386</v>
      </c>
      <c r="T7" s="34">
        <v>1828918</v>
      </c>
      <c r="U7" s="23">
        <v>1984</v>
      </c>
      <c r="V7" s="24">
        <v>518515</v>
      </c>
      <c r="W7" s="23">
        <v>1397</v>
      </c>
      <c r="X7" s="34">
        <v>210101</v>
      </c>
      <c r="Y7" s="31">
        <f t="shared" si="0"/>
        <v>69168</v>
      </c>
      <c r="Z7" s="24">
        <f t="shared" si="0"/>
        <v>12238644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178</v>
      </c>
      <c r="F8" s="14">
        <v>30295</v>
      </c>
      <c r="G8" s="15">
        <v>0</v>
      </c>
      <c r="H8" s="16">
        <v>0</v>
      </c>
      <c r="I8" s="13">
        <v>179</v>
      </c>
      <c r="J8" s="14">
        <v>100662</v>
      </c>
      <c r="K8" s="17">
        <v>74</v>
      </c>
      <c r="L8" s="18">
        <v>1188</v>
      </c>
      <c r="M8" s="13">
        <v>6369</v>
      </c>
      <c r="N8" s="87">
        <v>880590</v>
      </c>
      <c r="O8" s="19">
        <v>0</v>
      </c>
      <c r="P8" s="18">
        <v>0</v>
      </c>
      <c r="Q8" s="13">
        <v>7420</v>
      </c>
      <c r="R8" s="14">
        <v>1562011</v>
      </c>
      <c r="S8" s="19">
        <v>31476</v>
      </c>
      <c r="T8" s="18">
        <v>3221789</v>
      </c>
      <c r="U8" s="13">
        <v>433</v>
      </c>
      <c r="V8" s="14">
        <v>37720</v>
      </c>
      <c r="W8" s="13">
        <v>14</v>
      </c>
      <c r="X8" s="18">
        <v>700</v>
      </c>
      <c r="Y8" s="13">
        <f t="shared" si="0"/>
        <v>46143</v>
      </c>
      <c r="Z8" s="14">
        <f t="shared" si="0"/>
        <v>5834955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174</v>
      </c>
      <c r="F9" s="24">
        <v>29510</v>
      </c>
      <c r="G9" s="25">
        <v>0</v>
      </c>
      <c r="H9" s="26">
        <v>0</v>
      </c>
      <c r="I9" s="27">
        <v>185</v>
      </c>
      <c r="J9" s="21">
        <v>115499</v>
      </c>
      <c r="K9" s="25">
        <v>1</v>
      </c>
      <c r="L9" s="26">
        <v>0</v>
      </c>
      <c r="M9" s="27">
        <v>5857</v>
      </c>
      <c r="N9" s="88">
        <v>845030</v>
      </c>
      <c r="O9" s="25">
        <v>0</v>
      </c>
      <c r="P9" s="26">
        <v>0</v>
      </c>
      <c r="Q9" s="27">
        <v>7801</v>
      </c>
      <c r="R9" s="21">
        <v>1619234</v>
      </c>
      <c r="S9" s="25">
        <v>29714</v>
      </c>
      <c r="T9" s="26">
        <v>3080617</v>
      </c>
      <c r="U9" s="27">
        <v>428</v>
      </c>
      <c r="V9" s="21">
        <v>37295</v>
      </c>
      <c r="W9" s="27">
        <v>14</v>
      </c>
      <c r="X9" s="26">
        <v>700</v>
      </c>
      <c r="Y9" s="20">
        <f t="shared" si="0"/>
        <v>44174</v>
      </c>
      <c r="Z9" s="21">
        <f t="shared" si="0"/>
        <v>5727885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315</v>
      </c>
      <c r="F10" s="36">
        <v>61706</v>
      </c>
      <c r="G10" s="29">
        <v>0</v>
      </c>
      <c r="H10" s="30">
        <v>0</v>
      </c>
      <c r="I10" s="37">
        <v>189</v>
      </c>
      <c r="J10" s="38">
        <v>57753</v>
      </c>
      <c r="K10" s="89">
        <v>831</v>
      </c>
      <c r="L10" s="30">
        <v>9318</v>
      </c>
      <c r="M10" s="35">
        <v>8819</v>
      </c>
      <c r="N10" s="36">
        <v>1725547</v>
      </c>
      <c r="O10" s="29">
        <v>0</v>
      </c>
      <c r="P10" s="30">
        <v>0</v>
      </c>
      <c r="Q10" s="35">
        <v>11830</v>
      </c>
      <c r="R10" s="36">
        <v>1355127</v>
      </c>
      <c r="S10" s="29">
        <v>7885</v>
      </c>
      <c r="T10" s="30">
        <v>880018</v>
      </c>
      <c r="U10" s="35">
        <v>1243</v>
      </c>
      <c r="V10" s="36">
        <v>79475</v>
      </c>
      <c r="W10" s="35">
        <v>11</v>
      </c>
      <c r="X10" s="30">
        <v>20</v>
      </c>
      <c r="Y10" s="37">
        <f t="shared" si="0"/>
        <v>31123</v>
      </c>
      <c r="Z10" s="36">
        <f t="shared" si="0"/>
        <v>4168964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20</v>
      </c>
      <c r="J11" s="14">
        <v>2798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2715</v>
      </c>
      <c r="R11" s="14">
        <v>751733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2830</v>
      </c>
      <c r="Z11" s="14">
        <f t="shared" si="0"/>
        <v>845291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20</v>
      </c>
      <c r="J12" s="21">
        <v>2798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2388</v>
      </c>
      <c r="R12" s="21">
        <v>643847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2502</v>
      </c>
      <c r="Z12" s="21">
        <f t="shared" si="0"/>
        <v>737365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23</v>
      </c>
      <c r="J13" s="38">
        <v>31083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7104</v>
      </c>
      <c r="R13" s="36">
        <v>1978062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f t="shared" si="1"/>
        <v>7372</v>
      </c>
      <c r="Z13" s="36">
        <f t="shared" si="0"/>
        <v>2226611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1997</v>
      </c>
      <c r="N14" s="87">
        <v>115174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1997</v>
      </c>
      <c r="Z14" s="14">
        <f t="shared" si="0"/>
        <v>115174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2178</v>
      </c>
      <c r="N15" s="88">
        <v>184212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2178</v>
      </c>
      <c r="Z15" s="24">
        <f t="shared" si="0"/>
        <v>184212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5830</v>
      </c>
      <c r="N16" s="36">
        <v>650347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5830</v>
      </c>
      <c r="Z16" s="36">
        <f t="shared" si="0"/>
        <v>650347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78</v>
      </c>
      <c r="F17" s="14">
        <v>19776</v>
      </c>
      <c r="G17" s="19">
        <v>687</v>
      </c>
      <c r="H17" s="18">
        <v>174760</v>
      </c>
      <c r="I17" s="13">
        <v>1475</v>
      </c>
      <c r="J17" s="14">
        <v>202701</v>
      </c>
      <c r="K17" s="19">
        <v>5</v>
      </c>
      <c r="L17" s="18">
        <v>3960</v>
      </c>
      <c r="M17" s="13">
        <v>1215</v>
      </c>
      <c r="N17" s="87">
        <v>388163</v>
      </c>
      <c r="O17" s="19">
        <v>4106</v>
      </c>
      <c r="P17" s="18">
        <v>1628281</v>
      </c>
      <c r="Q17" s="13">
        <v>5731</v>
      </c>
      <c r="R17" s="14">
        <v>1200257</v>
      </c>
      <c r="S17" s="19">
        <v>273</v>
      </c>
      <c r="T17" s="18">
        <v>59086</v>
      </c>
      <c r="U17" s="13">
        <v>0</v>
      </c>
      <c r="V17" s="14">
        <v>0</v>
      </c>
      <c r="W17" s="13">
        <v>7459</v>
      </c>
      <c r="X17" s="18">
        <v>1581008</v>
      </c>
      <c r="Y17" s="41">
        <f t="shared" si="1"/>
        <v>21029</v>
      </c>
      <c r="Z17" s="42">
        <f t="shared" si="0"/>
        <v>5257992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135</v>
      </c>
      <c r="F18" s="21">
        <v>31512</v>
      </c>
      <c r="G18" s="25">
        <v>595</v>
      </c>
      <c r="H18" s="26">
        <v>142248</v>
      </c>
      <c r="I18" s="27">
        <v>1360</v>
      </c>
      <c r="J18" s="21">
        <v>176140</v>
      </c>
      <c r="K18" s="25">
        <v>87</v>
      </c>
      <c r="L18" s="26">
        <v>64470</v>
      </c>
      <c r="M18" s="27">
        <v>897</v>
      </c>
      <c r="N18" s="21">
        <v>290185</v>
      </c>
      <c r="O18" s="25">
        <v>4004</v>
      </c>
      <c r="P18" s="26">
        <v>1580851</v>
      </c>
      <c r="Q18" s="27">
        <v>5116</v>
      </c>
      <c r="R18" s="21">
        <v>1157137</v>
      </c>
      <c r="S18" s="25">
        <v>253</v>
      </c>
      <c r="T18" s="26">
        <v>58181</v>
      </c>
      <c r="U18" s="27">
        <v>3</v>
      </c>
      <c r="V18" s="21">
        <v>660</v>
      </c>
      <c r="W18" s="27">
        <v>7362</v>
      </c>
      <c r="X18" s="26">
        <v>1536557</v>
      </c>
      <c r="Y18" s="23">
        <f t="shared" si="1"/>
        <v>19812</v>
      </c>
      <c r="Z18" s="24">
        <f t="shared" si="0"/>
        <v>5037941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707</v>
      </c>
      <c r="F19" s="24">
        <v>172903</v>
      </c>
      <c r="G19" s="33">
        <v>590</v>
      </c>
      <c r="H19" s="34">
        <v>145543</v>
      </c>
      <c r="I19" s="23">
        <v>381</v>
      </c>
      <c r="J19" s="24">
        <v>161186</v>
      </c>
      <c r="K19" s="90">
        <v>221</v>
      </c>
      <c r="L19" s="34">
        <v>169555</v>
      </c>
      <c r="M19" s="23">
        <v>1719</v>
      </c>
      <c r="N19" s="24">
        <v>482180</v>
      </c>
      <c r="O19" s="33">
        <v>2008</v>
      </c>
      <c r="P19" s="34">
        <v>789402</v>
      </c>
      <c r="Q19" s="23">
        <v>7666</v>
      </c>
      <c r="R19" s="24">
        <v>2030684</v>
      </c>
      <c r="S19" s="33">
        <v>151</v>
      </c>
      <c r="T19" s="34">
        <v>40284</v>
      </c>
      <c r="U19" s="23">
        <v>64</v>
      </c>
      <c r="V19" s="24">
        <v>14080</v>
      </c>
      <c r="W19" s="23">
        <v>7378</v>
      </c>
      <c r="X19" s="34">
        <v>1713503</v>
      </c>
      <c r="Y19" s="35">
        <f t="shared" si="1"/>
        <v>20885</v>
      </c>
      <c r="Z19" s="36">
        <f t="shared" si="0"/>
        <v>5719320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1344</v>
      </c>
      <c r="F20" s="14">
        <f t="shared" ref="F20:Z22" si="2">+F17+F14+F11+F8+F5</f>
        <v>216773</v>
      </c>
      <c r="G20" s="19">
        <f t="shared" si="2"/>
        <v>816</v>
      </c>
      <c r="H20" s="18">
        <f t="shared" si="2"/>
        <v>259960</v>
      </c>
      <c r="I20" s="13">
        <f t="shared" si="2"/>
        <v>3453</v>
      </c>
      <c r="J20" s="14">
        <f t="shared" si="2"/>
        <v>5742920</v>
      </c>
      <c r="K20" s="19">
        <f t="shared" si="2"/>
        <v>1507</v>
      </c>
      <c r="L20" s="18">
        <f t="shared" si="2"/>
        <v>3357938</v>
      </c>
      <c r="M20" s="13">
        <f t="shared" si="2"/>
        <v>10213</v>
      </c>
      <c r="N20" s="14">
        <f t="shared" si="2"/>
        <v>1609633</v>
      </c>
      <c r="O20" s="19">
        <f t="shared" si="2"/>
        <v>5029</v>
      </c>
      <c r="P20" s="18">
        <f t="shared" si="2"/>
        <v>1700687</v>
      </c>
      <c r="Q20" s="13">
        <f t="shared" si="2"/>
        <v>27936</v>
      </c>
      <c r="R20" s="14">
        <f t="shared" si="2"/>
        <v>5577996</v>
      </c>
      <c r="S20" s="19">
        <f t="shared" si="2"/>
        <v>46784</v>
      </c>
      <c r="T20" s="18">
        <f t="shared" si="2"/>
        <v>9606212</v>
      </c>
      <c r="U20" s="13">
        <f t="shared" si="2"/>
        <v>4688</v>
      </c>
      <c r="V20" s="14">
        <f t="shared" si="2"/>
        <v>2184931</v>
      </c>
      <c r="W20" s="13">
        <f t="shared" si="2"/>
        <v>7899</v>
      </c>
      <c r="X20" s="18">
        <f t="shared" si="2"/>
        <v>1628976</v>
      </c>
      <c r="Y20" s="31">
        <f t="shared" si="2"/>
        <v>109669</v>
      </c>
      <c r="Z20" s="32">
        <f t="shared" si="2"/>
        <v>31886026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ref="E21:X22" si="3">+E18+E15+E12+E9+E6</f>
        <v>1353</v>
      </c>
      <c r="F21" s="21">
        <f t="shared" si="3"/>
        <v>136911</v>
      </c>
      <c r="G21" s="25">
        <f t="shared" si="3"/>
        <v>724</v>
      </c>
      <c r="H21" s="26">
        <f t="shared" si="3"/>
        <v>227448</v>
      </c>
      <c r="I21" s="27">
        <f t="shared" si="3"/>
        <v>3323</v>
      </c>
      <c r="J21" s="21">
        <f t="shared" si="3"/>
        <v>5669358</v>
      </c>
      <c r="K21" s="25">
        <f t="shared" si="3"/>
        <v>1558</v>
      </c>
      <c r="L21" s="26">
        <f t="shared" si="3"/>
        <v>3444809</v>
      </c>
      <c r="M21" s="27">
        <f t="shared" si="3"/>
        <v>9557</v>
      </c>
      <c r="N21" s="21">
        <f t="shared" si="3"/>
        <v>1544457</v>
      </c>
      <c r="O21" s="25">
        <f t="shared" si="3"/>
        <v>4987</v>
      </c>
      <c r="P21" s="26">
        <f t="shared" si="3"/>
        <v>1649450</v>
      </c>
      <c r="Q21" s="27">
        <f t="shared" si="3"/>
        <v>28351</v>
      </c>
      <c r="R21" s="21">
        <f t="shared" si="3"/>
        <v>5521443</v>
      </c>
      <c r="S21" s="25">
        <f t="shared" si="3"/>
        <v>45192</v>
      </c>
      <c r="T21" s="26">
        <f t="shared" si="3"/>
        <v>9508815</v>
      </c>
      <c r="U21" s="27">
        <f t="shared" si="3"/>
        <v>5127</v>
      </c>
      <c r="V21" s="21">
        <f t="shared" si="3"/>
        <v>2373529</v>
      </c>
      <c r="W21" s="27">
        <f t="shared" si="3"/>
        <v>7719</v>
      </c>
      <c r="X21" s="26">
        <f t="shared" si="3"/>
        <v>1578144</v>
      </c>
      <c r="Y21" s="23">
        <f t="shared" si="2"/>
        <v>107891</v>
      </c>
      <c r="Z21" s="24">
        <f t="shared" si="2"/>
        <v>31654364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3"/>
        <v>3616</v>
      </c>
      <c r="F22" s="24">
        <f t="shared" si="3"/>
        <v>828739</v>
      </c>
      <c r="G22" s="33">
        <f t="shared" si="3"/>
        <v>941</v>
      </c>
      <c r="H22" s="34">
        <f t="shared" si="3"/>
        <v>415781</v>
      </c>
      <c r="I22" s="23">
        <f t="shared" si="3"/>
        <v>1991</v>
      </c>
      <c r="J22" s="24">
        <f t="shared" si="3"/>
        <v>1048608</v>
      </c>
      <c r="K22" s="33">
        <f t="shared" si="3"/>
        <v>2418</v>
      </c>
      <c r="L22" s="34">
        <f t="shared" si="3"/>
        <v>2761521</v>
      </c>
      <c r="M22" s="23">
        <f t="shared" si="3"/>
        <v>17588</v>
      </c>
      <c r="N22" s="24">
        <f t="shared" si="3"/>
        <v>3144392</v>
      </c>
      <c r="O22" s="33">
        <f t="shared" si="3"/>
        <v>4671</v>
      </c>
      <c r="P22" s="34">
        <f t="shared" si="3"/>
        <v>1259895</v>
      </c>
      <c r="Q22" s="23">
        <f t="shared" si="3"/>
        <v>58623</v>
      </c>
      <c r="R22" s="24">
        <f t="shared" si="3"/>
        <v>10256570</v>
      </c>
      <c r="S22" s="33">
        <f t="shared" si="3"/>
        <v>32422</v>
      </c>
      <c r="T22" s="34">
        <f t="shared" si="3"/>
        <v>2749220</v>
      </c>
      <c r="U22" s="23">
        <f t="shared" si="3"/>
        <v>3322</v>
      </c>
      <c r="V22" s="24">
        <f t="shared" si="3"/>
        <v>615536</v>
      </c>
      <c r="W22" s="23">
        <f t="shared" si="3"/>
        <v>8786</v>
      </c>
      <c r="X22" s="34">
        <f t="shared" si="3"/>
        <v>1923624</v>
      </c>
      <c r="Y22" s="23">
        <f t="shared" si="2"/>
        <v>134378</v>
      </c>
      <c r="Z22" s="24">
        <f t="shared" si="2"/>
        <v>25003886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37.246236707637067</v>
      </c>
      <c r="F23" s="130"/>
      <c r="G23" s="129">
        <f>(G20+G21)/(G22+G41)*100</f>
        <v>86.033519553072622</v>
      </c>
      <c r="H23" s="130"/>
      <c r="I23" s="129">
        <f>(I20+I21)/(I22+I41)*100</f>
        <v>175.90861889927311</v>
      </c>
      <c r="J23" s="130"/>
      <c r="K23" s="129">
        <f>(K20+K21)/(K22+K41)*100</f>
        <v>62.717413546142829</v>
      </c>
      <c r="L23" s="130"/>
      <c r="M23" s="129">
        <f>(M20+M21)/(M22+M41)*100</f>
        <v>57.271147161066047</v>
      </c>
      <c r="N23" s="130"/>
      <c r="O23" s="129">
        <f>(O20+O21)/(O22+O41)*100</f>
        <v>107.69892473118279</v>
      </c>
      <c r="P23" s="130"/>
      <c r="Q23" s="129">
        <f>(Q20+Q21)/(Q22+Q41)*100</f>
        <v>47.838281163682105</v>
      </c>
      <c r="R23" s="130"/>
      <c r="S23" s="129">
        <f>(S20+S21)/(S22+S41)*100</f>
        <v>145.41200278252072</v>
      </c>
      <c r="T23" s="130"/>
      <c r="U23" s="129">
        <f>(U20+U21)/(U22+U41)*100</f>
        <v>138.57122688126501</v>
      </c>
      <c r="V23" s="130"/>
      <c r="W23" s="129">
        <f>(W20+W21)/(W22+W41)*100</f>
        <v>89.799908003679846</v>
      </c>
      <c r="X23" s="130"/>
      <c r="Y23" s="129">
        <f>(Y20+Y21)/(Y22+Y41)*100</f>
        <v>81.489860587763786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229186.67035398231</v>
      </c>
      <c r="F24" s="132"/>
      <c r="G24" s="133">
        <f>H22/G22*1000</f>
        <v>441850.1594048884</v>
      </c>
      <c r="H24" s="134"/>
      <c r="I24" s="135">
        <f>J22/I22*1000</f>
        <v>526674.03314917127</v>
      </c>
      <c r="J24" s="136"/>
      <c r="K24" s="133">
        <f>L22/K22*1000</f>
        <v>1142068.2382133997</v>
      </c>
      <c r="L24" s="134"/>
      <c r="M24" s="135">
        <f>N22/M22*1000</f>
        <v>178780.53218103253</v>
      </c>
      <c r="N24" s="136"/>
      <c r="O24" s="133">
        <f>P22/O22*1000</f>
        <v>269727.03917790623</v>
      </c>
      <c r="P24" s="134"/>
      <c r="Q24" s="135">
        <f>R22/Q22*1000</f>
        <v>174958.12223871177</v>
      </c>
      <c r="R24" s="136"/>
      <c r="S24" s="133">
        <f>T22/S22*1000</f>
        <v>84794.892357041521</v>
      </c>
      <c r="T24" s="134"/>
      <c r="U24" s="135">
        <f>V22/U22*1000</f>
        <v>185290.78868151718</v>
      </c>
      <c r="V24" s="136"/>
      <c r="W24" s="133">
        <f>X22/W22*1000</f>
        <v>218941.95310721602</v>
      </c>
      <c r="X24" s="134"/>
      <c r="Y24" s="135">
        <f>Z22/Y22*1000</f>
        <v>186071.2765482445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2.6909166679069489</v>
      </c>
      <c r="F25" s="49"/>
      <c r="G25" s="50">
        <f>G22/Y22*100</f>
        <v>0.70026343597910368</v>
      </c>
      <c r="H25" s="51"/>
      <c r="I25" s="48">
        <f>I22/Y22*100</f>
        <v>1.4816413401003141</v>
      </c>
      <c r="J25" s="49"/>
      <c r="K25" s="50">
        <f>K22/Y22*100</f>
        <v>1.7994016877762729</v>
      </c>
      <c r="L25" s="51"/>
      <c r="M25" s="48">
        <f>M22/Y22*100</f>
        <v>13.088451978746521</v>
      </c>
      <c r="N25" s="49"/>
      <c r="O25" s="50">
        <f>O22/Y22*100</f>
        <v>3.4760154191906416</v>
      </c>
      <c r="P25" s="51"/>
      <c r="Q25" s="48">
        <f>Q22/Y22*100</f>
        <v>43.625444641235916</v>
      </c>
      <c r="R25" s="49"/>
      <c r="S25" s="50">
        <f>S22/Y22*100</f>
        <v>24.127461340397982</v>
      </c>
      <c r="T25" s="51"/>
      <c r="U25" s="48">
        <f>U22/Y22*100</f>
        <v>2.4721308547530101</v>
      </c>
      <c r="V25" s="49"/>
      <c r="W25" s="50">
        <f>W22/Y22*100</f>
        <v>6.5382726339132891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1229</v>
      </c>
      <c r="F27" s="14">
        <v>110250</v>
      </c>
      <c r="G27" s="19">
        <v>692</v>
      </c>
      <c r="H27" s="18">
        <v>237564</v>
      </c>
      <c r="I27" s="13">
        <v>3341</v>
      </c>
      <c r="J27" s="14">
        <v>6423389</v>
      </c>
      <c r="K27" s="19">
        <v>608</v>
      </c>
      <c r="L27" s="18">
        <v>990132</v>
      </c>
      <c r="M27" s="13">
        <v>8848</v>
      </c>
      <c r="N27" s="14">
        <v>1459915</v>
      </c>
      <c r="O27" s="19">
        <v>4361</v>
      </c>
      <c r="P27" s="18">
        <v>1503638</v>
      </c>
      <c r="Q27" s="13">
        <v>21832</v>
      </c>
      <c r="R27" s="14">
        <v>6000746</v>
      </c>
      <c r="S27" s="19">
        <v>44731</v>
      </c>
      <c r="T27" s="18">
        <v>10197211</v>
      </c>
      <c r="U27" s="13">
        <v>4891</v>
      </c>
      <c r="V27" s="14">
        <v>1133757</v>
      </c>
      <c r="W27" s="19">
        <v>14454</v>
      </c>
      <c r="X27" s="18">
        <v>2078969</v>
      </c>
      <c r="Y27" s="55">
        <f>+W27+U27+S27+Q27+O27+M27+K27+I27+G27+E27</f>
        <v>104987</v>
      </c>
      <c r="Z27" s="56">
        <f t="shared" ref="Z27:Z29" si="4">+X27+V27+T27+R27+P27+N27+L27+J27+H27+F27</f>
        <v>30135571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1557</v>
      </c>
      <c r="F28" s="21">
        <v>185332</v>
      </c>
      <c r="G28" s="25">
        <v>831</v>
      </c>
      <c r="H28" s="26">
        <v>230684</v>
      </c>
      <c r="I28" s="27">
        <v>3127</v>
      </c>
      <c r="J28" s="21">
        <v>5463300</v>
      </c>
      <c r="K28" s="25">
        <v>327</v>
      </c>
      <c r="L28" s="26">
        <v>363208</v>
      </c>
      <c r="M28" s="27">
        <v>7635</v>
      </c>
      <c r="N28" s="21">
        <v>1272279</v>
      </c>
      <c r="O28" s="25">
        <v>4496</v>
      </c>
      <c r="P28" s="26">
        <v>1545821</v>
      </c>
      <c r="Q28" s="27">
        <v>23821</v>
      </c>
      <c r="R28" s="21">
        <v>6290123</v>
      </c>
      <c r="S28" s="25">
        <v>44678</v>
      </c>
      <c r="T28" s="26">
        <v>10147505</v>
      </c>
      <c r="U28" s="27">
        <v>7660</v>
      </c>
      <c r="V28" s="21">
        <v>2316631</v>
      </c>
      <c r="W28" s="25">
        <v>10616</v>
      </c>
      <c r="X28" s="26">
        <v>1811845</v>
      </c>
      <c r="Y28" s="58">
        <f t="shared" ref="Y28:Y29" si="5">+W28+U28+S28+Q28+O28+M28+K28+I28+G28+E28</f>
        <v>104748</v>
      </c>
      <c r="Z28" s="59">
        <f t="shared" si="4"/>
        <v>29626728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3412</v>
      </c>
      <c r="F29" s="21">
        <v>746736</v>
      </c>
      <c r="G29" s="25">
        <v>1024</v>
      </c>
      <c r="H29" s="26">
        <v>416809</v>
      </c>
      <c r="I29" s="27">
        <v>2265</v>
      </c>
      <c r="J29" s="21">
        <v>3250915</v>
      </c>
      <c r="K29" s="25">
        <v>663</v>
      </c>
      <c r="L29" s="26">
        <v>899013</v>
      </c>
      <c r="M29" s="27">
        <v>14575</v>
      </c>
      <c r="N29" s="21">
        <v>2633051</v>
      </c>
      <c r="O29" s="25">
        <v>3925</v>
      </c>
      <c r="P29" s="26">
        <v>1137646</v>
      </c>
      <c r="Q29" s="27">
        <v>56169</v>
      </c>
      <c r="R29" s="21">
        <v>11081889</v>
      </c>
      <c r="S29" s="25">
        <v>26441</v>
      </c>
      <c r="T29" s="26">
        <v>2328304</v>
      </c>
      <c r="U29" s="27">
        <v>7931</v>
      </c>
      <c r="V29" s="21">
        <v>1528841</v>
      </c>
      <c r="W29" s="25">
        <v>11582</v>
      </c>
      <c r="X29" s="26">
        <v>2012901</v>
      </c>
      <c r="Y29" s="58">
        <f t="shared" si="5"/>
        <v>127987</v>
      </c>
      <c r="Z29" s="59">
        <f t="shared" si="4"/>
        <v>26036105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39</v>
      </c>
      <c r="F30" s="138"/>
      <c r="G30" s="137">
        <v>69.599999999999994</v>
      </c>
      <c r="H30" s="138"/>
      <c r="I30" s="137">
        <v>149.9</v>
      </c>
      <c r="J30" s="138"/>
      <c r="K30" s="137">
        <v>89.5</v>
      </c>
      <c r="L30" s="138"/>
      <c r="M30" s="137">
        <v>59</v>
      </c>
      <c r="N30" s="138"/>
      <c r="O30" s="137">
        <v>110.9</v>
      </c>
      <c r="P30" s="138"/>
      <c r="Q30" s="137">
        <v>39.9</v>
      </c>
      <c r="R30" s="138"/>
      <c r="S30" s="137">
        <v>169.2</v>
      </c>
      <c r="T30" s="138"/>
      <c r="U30" s="137">
        <v>67.400000000000006</v>
      </c>
      <c r="V30" s="138"/>
      <c r="W30" s="137">
        <v>129.69999999999999</v>
      </c>
      <c r="X30" s="138"/>
      <c r="Y30" s="137">
        <v>82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115</v>
      </c>
      <c r="F31" s="103">
        <f t="shared" ref="F31:Z33" si="6">F20-F27</f>
        <v>106523</v>
      </c>
      <c r="G31" s="104">
        <f t="shared" si="6"/>
        <v>124</v>
      </c>
      <c r="H31" s="105">
        <f t="shared" si="6"/>
        <v>22396</v>
      </c>
      <c r="I31" s="102">
        <f t="shared" si="6"/>
        <v>112</v>
      </c>
      <c r="J31" s="103">
        <f t="shared" si="6"/>
        <v>-680469</v>
      </c>
      <c r="K31" s="104">
        <f t="shared" si="6"/>
        <v>899</v>
      </c>
      <c r="L31" s="105">
        <f t="shared" si="6"/>
        <v>2367806</v>
      </c>
      <c r="M31" s="102">
        <f t="shared" si="6"/>
        <v>1365</v>
      </c>
      <c r="N31" s="103">
        <f t="shared" si="6"/>
        <v>149718</v>
      </c>
      <c r="O31" s="104">
        <f t="shared" si="6"/>
        <v>668</v>
      </c>
      <c r="P31" s="105">
        <f t="shared" si="6"/>
        <v>197049</v>
      </c>
      <c r="Q31" s="102">
        <f t="shared" si="6"/>
        <v>6104</v>
      </c>
      <c r="R31" s="103">
        <f t="shared" si="6"/>
        <v>-422750</v>
      </c>
      <c r="S31" s="104">
        <f t="shared" si="6"/>
        <v>2053</v>
      </c>
      <c r="T31" s="105">
        <f t="shared" si="6"/>
        <v>-590999</v>
      </c>
      <c r="U31" s="102">
        <f t="shared" si="6"/>
        <v>-203</v>
      </c>
      <c r="V31" s="103">
        <f t="shared" si="6"/>
        <v>1051174</v>
      </c>
      <c r="W31" s="104">
        <f t="shared" si="6"/>
        <v>-6555</v>
      </c>
      <c r="X31" s="105">
        <f t="shared" si="6"/>
        <v>-449993</v>
      </c>
      <c r="Y31" s="102">
        <f t="shared" si="6"/>
        <v>4682</v>
      </c>
      <c r="Z31" s="103">
        <f t="shared" si="6"/>
        <v>1750455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7">E21-E28</f>
        <v>-204</v>
      </c>
      <c r="F32" s="107">
        <f t="shared" si="7"/>
        <v>-48421</v>
      </c>
      <c r="G32" s="108">
        <f t="shared" si="7"/>
        <v>-107</v>
      </c>
      <c r="H32" s="109">
        <f t="shared" si="7"/>
        <v>-3236</v>
      </c>
      <c r="I32" s="106">
        <f t="shared" si="7"/>
        <v>196</v>
      </c>
      <c r="J32" s="107">
        <f t="shared" si="7"/>
        <v>206058</v>
      </c>
      <c r="K32" s="108">
        <f t="shared" si="7"/>
        <v>1231</v>
      </c>
      <c r="L32" s="109">
        <f t="shared" si="7"/>
        <v>3081601</v>
      </c>
      <c r="M32" s="106">
        <f t="shared" si="7"/>
        <v>1922</v>
      </c>
      <c r="N32" s="107">
        <f t="shared" si="7"/>
        <v>272178</v>
      </c>
      <c r="O32" s="108">
        <f t="shared" si="7"/>
        <v>491</v>
      </c>
      <c r="P32" s="109">
        <f t="shared" si="7"/>
        <v>103629</v>
      </c>
      <c r="Q32" s="106">
        <f t="shared" si="7"/>
        <v>4530</v>
      </c>
      <c r="R32" s="107">
        <f t="shared" si="7"/>
        <v>-768680</v>
      </c>
      <c r="S32" s="108">
        <f t="shared" si="7"/>
        <v>514</v>
      </c>
      <c r="T32" s="109">
        <f t="shared" si="7"/>
        <v>-638690</v>
      </c>
      <c r="U32" s="106">
        <f t="shared" si="6"/>
        <v>-2533</v>
      </c>
      <c r="V32" s="107">
        <f t="shared" si="6"/>
        <v>56898</v>
      </c>
      <c r="W32" s="108">
        <f t="shared" si="6"/>
        <v>-2897</v>
      </c>
      <c r="X32" s="109">
        <f t="shared" si="6"/>
        <v>-233701</v>
      </c>
      <c r="Y32" s="106">
        <f t="shared" si="6"/>
        <v>3143</v>
      </c>
      <c r="Z32" s="107">
        <f t="shared" si="6"/>
        <v>2027636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7"/>
        <v>204</v>
      </c>
      <c r="F33" s="107">
        <f t="shared" si="6"/>
        <v>82003</v>
      </c>
      <c r="G33" s="108">
        <f t="shared" si="6"/>
        <v>-83</v>
      </c>
      <c r="H33" s="109">
        <f t="shared" si="6"/>
        <v>-1028</v>
      </c>
      <c r="I33" s="106">
        <f t="shared" si="6"/>
        <v>-274</v>
      </c>
      <c r="J33" s="107">
        <f t="shared" si="6"/>
        <v>-2202307</v>
      </c>
      <c r="K33" s="108">
        <f t="shared" si="6"/>
        <v>1755</v>
      </c>
      <c r="L33" s="109">
        <f t="shared" si="6"/>
        <v>1862508</v>
      </c>
      <c r="M33" s="106">
        <f t="shared" si="6"/>
        <v>3013</v>
      </c>
      <c r="N33" s="107">
        <f t="shared" si="6"/>
        <v>511341</v>
      </c>
      <c r="O33" s="108">
        <f t="shared" si="6"/>
        <v>746</v>
      </c>
      <c r="P33" s="109">
        <f t="shared" si="6"/>
        <v>122249</v>
      </c>
      <c r="Q33" s="106">
        <f t="shared" si="6"/>
        <v>2454</v>
      </c>
      <c r="R33" s="107">
        <f t="shared" si="6"/>
        <v>-825319</v>
      </c>
      <c r="S33" s="108">
        <f t="shared" si="6"/>
        <v>5981</v>
      </c>
      <c r="T33" s="109">
        <f t="shared" si="6"/>
        <v>420916</v>
      </c>
      <c r="U33" s="106">
        <f t="shared" si="6"/>
        <v>-4609</v>
      </c>
      <c r="V33" s="107">
        <f t="shared" si="6"/>
        <v>-913305</v>
      </c>
      <c r="W33" s="108">
        <f t="shared" si="6"/>
        <v>-2796</v>
      </c>
      <c r="X33" s="109">
        <f t="shared" si="6"/>
        <v>-89277</v>
      </c>
      <c r="Y33" s="106">
        <f t="shared" si="6"/>
        <v>6391</v>
      </c>
      <c r="Z33" s="107">
        <f t="shared" si="6"/>
        <v>-1032219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-1.7537632923629332</v>
      </c>
      <c r="F34" s="143"/>
      <c r="G34" s="144">
        <f t="shared" ref="G34" si="8">+G23-G30</f>
        <v>16.433519553072628</v>
      </c>
      <c r="H34" s="145"/>
      <c r="I34" s="142">
        <f t="shared" ref="I34" si="9">+I23-I30</f>
        <v>26.008618899273102</v>
      </c>
      <c r="J34" s="143"/>
      <c r="K34" s="144">
        <f t="shared" ref="K34" si="10">+K23-K30</f>
        <v>-26.782586453857171</v>
      </c>
      <c r="L34" s="145"/>
      <c r="M34" s="142">
        <f t="shared" ref="M34" si="11">+M23-M30</f>
        <v>-1.7288528389339533</v>
      </c>
      <c r="N34" s="143"/>
      <c r="O34" s="144">
        <f t="shared" ref="O34" si="12">+O23-O30</f>
        <v>-3.2010752688172204</v>
      </c>
      <c r="P34" s="145"/>
      <c r="Q34" s="142">
        <f t="shared" ref="Q34" si="13">+Q23-Q30</f>
        <v>7.938281163682106</v>
      </c>
      <c r="R34" s="143"/>
      <c r="S34" s="144">
        <f t="shared" ref="S34" si="14">+S23-S30</f>
        <v>-23.787997217479273</v>
      </c>
      <c r="T34" s="145"/>
      <c r="U34" s="142">
        <f t="shared" ref="U34" si="15">+U23-U30</f>
        <v>71.171226881265</v>
      </c>
      <c r="V34" s="143"/>
      <c r="W34" s="144">
        <f t="shared" ref="W34" si="16">+W23-W30</f>
        <v>-39.900091996320143</v>
      </c>
      <c r="X34" s="145"/>
      <c r="Y34" s="142">
        <f t="shared" ref="Y34" si="17">+Y23-Y30</f>
        <v>-0.51013941223621373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8">E20/E27*100</f>
        <v>109.35720097640358</v>
      </c>
      <c r="F35" s="72">
        <f t="shared" si="18"/>
        <v>196.61950113378686</v>
      </c>
      <c r="G35" s="73">
        <f t="shared" si="18"/>
        <v>117.91907514450868</v>
      </c>
      <c r="H35" s="74">
        <f t="shared" si="18"/>
        <v>109.42735431294304</v>
      </c>
      <c r="I35" s="71">
        <f t="shared" si="18"/>
        <v>103.35228973361271</v>
      </c>
      <c r="J35" s="72">
        <f t="shared" si="18"/>
        <v>89.406386566343727</v>
      </c>
      <c r="K35" s="73">
        <f t="shared" si="18"/>
        <v>247.86184210526315</v>
      </c>
      <c r="L35" s="74">
        <f t="shared" si="18"/>
        <v>339.14043784061113</v>
      </c>
      <c r="M35" s="71">
        <f t="shared" si="18"/>
        <v>115.42721518987342</v>
      </c>
      <c r="N35" s="72">
        <f t="shared" si="18"/>
        <v>110.25525458673964</v>
      </c>
      <c r="O35" s="73">
        <f t="shared" si="18"/>
        <v>115.31758770924101</v>
      </c>
      <c r="P35" s="74">
        <f t="shared" si="18"/>
        <v>113.10481645183215</v>
      </c>
      <c r="Q35" s="71">
        <f t="shared" si="18"/>
        <v>127.95895932576036</v>
      </c>
      <c r="R35" s="72">
        <f t="shared" si="18"/>
        <v>92.955042589704689</v>
      </c>
      <c r="S35" s="73">
        <f t="shared" si="18"/>
        <v>104.58965817889158</v>
      </c>
      <c r="T35" s="74">
        <f t="shared" si="18"/>
        <v>94.204307432689191</v>
      </c>
      <c r="U35" s="71">
        <f t="shared" si="18"/>
        <v>95.849519525659375</v>
      </c>
      <c r="V35" s="72">
        <f t="shared" si="18"/>
        <v>192.71598764109063</v>
      </c>
      <c r="W35" s="73">
        <f t="shared" si="18"/>
        <v>54.649232046492322</v>
      </c>
      <c r="X35" s="74">
        <f t="shared" si="18"/>
        <v>78.354992306282583</v>
      </c>
      <c r="Y35" s="71">
        <f t="shared" si="18"/>
        <v>104.45959975997027</v>
      </c>
      <c r="Z35" s="72">
        <f t="shared" si="18"/>
        <v>105.80860073963755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8"/>
        <v>86.897880539499042</v>
      </c>
      <c r="F36" s="76">
        <f t="shared" si="18"/>
        <v>73.873373189735176</v>
      </c>
      <c r="G36" s="77">
        <f t="shared" si="18"/>
        <v>87.123947051744892</v>
      </c>
      <c r="H36" s="78">
        <f t="shared" si="18"/>
        <v>98.597215238161297</v>
      </c>
      <c r="I36" s="75">
        <f t="shared" si="18"/>
        <v>106.26798848736809</v>
      </c>
      <c r="J36" s="76">
        <f t="shared" si="18"/>
        <v>103.77167645928284</v>
      </c>
      <c r="K36" s="77">
        <f t="shared" si="18"/>
        <v>476.45259938837921</v>
      </c>
      <c r="L36" s="78">
        <f t="shared" si="18"/>
        <v>948.43973701019809</v>
      </c>
      <c r="M36" s="75">
        <f t="shared" si="18"/>
        <v>125.17354289456451</v>
      </c>
      <c r="N36" s="76">
        <f t="shared" si="18"/>
        <v>121.39294918803188</v>
      </c>
      <c r="O36" s="77">
        <f t="shared" si="18"/>
        <v>110.92081850533808</v>
      </c>
      <c r="P36" s="78">
        <f t="shared" si="18"/>
        <v>106.70381628920813</v>
      </c>
      <c r="Q36" s="75">
        <f t="shared" si="18"/>
        <v>119.01683388606692</v>
      </c>
      <c r="R36" s="76">
        <f t="shared" si="18"/>
        <v>87.779571242088579</v>
      </c>
      <c r="S36" s="77">
        <f t="shared" si="18"/>
        <v>101.15045436232597</v>
      </c>
      <c r="T36" s="78">
        <f t="shared" si="18"/>
        <v>93.705940524296366</v>
      </c>
      <c r="U36" s="75">
        <f t="shared" si="18"/>
        <v>66.932114882506539</v>
      </c>
      <c r="V36" s="76">
        <f t="shared" si="18"/>
        <v>102.45606658980218</v>
      </c>
      <c r="W36" s="77">
        <f t="shared" si="18"/>
        <v>72.71100226073851</v>
      </c>
      <c r="X36" s="78">
        <f t="shared" si="18"/>
        <v>87.101490469659382</v>
      </c>
      <c r="Y36" s="75">
        <f t="shared" si="18"/>
        <v>103.00053461641272</v>
      </c>
      <c r="Z36" s="76">
        <f t="shared" si="18"/>
        <v>106.84394172721335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8"/>
        <v>105.97889800703399</v>
      </c>
      <c r="F37" s="80">
        <f t="shared" si="18"/>
        <v>110.98152492982794</v>
      </c>
      <c r="G37" s="81">
        <f t="shared" si="18"/>
        <v>91.89453125</v>
      </c>
      <c r="H37" s="82">
        <f t="shared" si="18"/>
        <v>99.753364250771938</v>
      </c>
      <c r="I37" s="79">
        <f t="shared" si="18"/>
        <v>87.9028697571744</v>
      </c>
      <c r="J37" s="80">
        <f t="shared" si="18"/>
        <v>32.255780295701364</v>
      </c>
      <c r="K37" s="81">
        <f t="shared" si="18"/>
        <v>364.70588235294116</v>
      </c>
      <c r="L37" s="82">
        <f t="shared" si="18"/>
        <v>307.17253254402328</v>
      </c>
      <c r="M37" s="79">
        <f t="shared" si="18"/>
        <v>120.67238421955405</v>
      </c>
      <c r="N37" s="80">
        <f t="shared" si="18"/>
        <v>119.42009478737783</v>
      </c>
      <c r="O37" s="81">
        <f t="shared" si="18"/>
        <v>119.0063694267516</v>
      </c>
      <c r="P37" s="82">
        <f t="shared" si="18"/>
        <v>110.74578559587079</v>
      </c>
      <c r="Q37" s="79">
        <f t="shared" si="18"/>
        <v>104.3689579661379</v>
      </c>
      <c r="R37" s="80">
        <f t="shared" si="18"/>
        <v>92.552542260620001</v>
      </c>
      <c r="S37" s="81">
        <f t="shared" si="18"/>
        <v>122.62017321583905</v>
      </c>
      <c r="T37" s="82">
        <f t="shared" si="18"/>
        <v>118.07822346222829</v>
      </c>
      <c r="U37" s="79">
        <f t="shared" si="18"/>
        <v>41.886269070735089</v>
      </c>
      <c r="V37" s="80">
        <f t="shared" si="18"/>
        <v>40.261609938508975</v>
      </c>
      <c r="W37" s="81">
        <f t="shared" si="18"/>
        <v>75.859091694007944</v>
      </c>
      <c r="X37" s="82">
        <f t="shared" si="18"/>
        <v>95.564759518724458</v>
      </c>
      <c r="Y37" s="79">
        <f t="shared" si="18"/>
        <v>104.9934758998961</v>
      </c>
      <c r="Z37" s="80">
        <f t="shared" si="18"/>
        <v>96.03543233521296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+'(令和3年10月)  '!E20</f>
        <v>1544</v>
      </c>
      <c r="F39" s="14">
        <f>+'(令和3年10月)  '!F20</f>
        <v>264044</v>
      </c>
      <c r="G39" s="13">
        <f>+'(令和3年10月)  '!G20</f>
        <v>702</v>
      </c>
      <c r="H39" s="14">
        <f>+'(令和3年10月)  '!H20</f>
        <v>229324</v>
      </c>
      <c r="I39" s="13">
        <f>+'(令和3年10月)  '!I20</f>
        <v>3323</v>
      </c>
      <c r="J39" s="14">
        <f>+'(令和3年10月)  '!J20</f>
        <v>920495</v>
      </c>
      <c r="K39" s="13">
        <f>+'(令和3年10月)  '!K20</f>
        <v>1756</v>
      </c>
      <c r="L39" s="14">
        <f>+'(令和3年10月)  '!L20</f>
        <v>3857768</v>
      </c>
      <c r="M39" s="13">
        <f>+'(令和3年10月)  '!M20</f>
        <v>11423</v>
      </c>
      <c r="N39" s="14">
        <f>+'(令和3年10月)  '!N20</f>
        <v>1847720</v>
      </c>
      <c r="O39" s="13">
        <f>+'(令和3年10月)  '!O20</f>
        <v>4758</v>
      </c>
      <c r="P39" s="14">
        <f>+'(令和3年10月)  '!P20</f>
        <v>1544515</v>
      </c>
      <c r="Q39" s="13">
        <f>+'(令和3年10月)  '!Q20</f>
        <v>28965</v>
      </c>
      <c r="R39" s="14">
        <f>+'(令和3年10月)  '!R20</f>
        <v>5784294</v>
      </c>
      <c r="S39" s="25">
        <f>+'(令和3年10月)  '!S20</f>
        <v>57646</v>
      </c>
      <c r="T39" s="26">
        <f>+'(令和3年10月)  '!T20</f>
        <v>10658332</v>
      </c>
      <c r="U39" s="13">
        <f>+'(令和3年10月)  '!U20</f>
        <v>4614</v>
      </c>
      <c r="V39" s="14">
        <f>+'(令和3年10月)  '!V20</f>
        <v>1759539</v>
      </c>
      <c r="W39" s="13">
        <f>+'(令和3年10月)  '!W20</f>
        <v>8249</v>
      </c>
      <c r="X39" s="14">
        <f>+'(令和3年10月)  '!X20</f>
        <v>1553356</v>
      </c>
      <c r="Y39" s="55">
        <f>+'(令和3年10月)  '!Y20</f>
        <v>122980</v>
      </c>
      <c r="Z39" s="56">
        <f>+'(令和3年10月)  '!Z20</f>
        <v>28419387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+'(令和3年10月)  '!E21</f>
        <v>1164</v>
      </c>
      <c r="F40" s="21">
        <f>+'(令和3年10月)  '!F21</f>
        <v>123315</v>
      </c>
      <c r="G40" s="27">
        <f>+'(令和3年10月)  '!G21</f>
        <v>723</v>
      </c>
      <c r="H40" s="21">
        <f>+'(令和3年10月)  '!H21</f>
        <v>240400</v>
      </c>
      <c r="I40" s="27">
        <f>+'(令和3年10月)  '!I21</f>
        <v>3564</v>
      </c>
      <c r="J40" s="21">
        <f>+'(令和3年10月)  '!J21</f>
        <v>945330</v>
      </c>
      <c r="K40" s="27">
        <f>+'(令和3年10月)  '!K21</f>
        <v>1743</v>
      </c>
      <c r="L40" s="21">
        <f>+'(令和3年10月)  '!L21</f>
        <v>4285197</v>
      </c>
      <c r="M40" s="27">
        <f>+'(令和3年10月)  '!M21</f>
        <v>10621</v>
      </c>
      <c r="N40" s="21">
        <f>+'(令和3年10月)  '!N21</f>
        <v>1739834</v>
      </c>
      <c r="O40" s="27">
        <f>+'(令和3年10月)  '!O21</f>
        <v>4649</v>
      </c>
      <c r="P40" s="21">
        <f>+'(令和3年10月)  '!P21</f>
        <v>1535301</v>
      </c>
      <c r="Q40" s="27">
        <f>+'(令和3年10月)  '!Q21</f>
        <v>27570</v>
      </c>
      <c r="R40" s="21">
        <f>+'(令和3年10月)  '!R21</f>
        <v>5435951</v>
      </c>
      <c r="S40" s="25">
        <f>+'(令和3年10月)  '!S21</f>
        <v>57338</v>
      </c>
      <c r="T40" s="26">
        <f>+'(令和3年10月)  '!T21</f>
        <v>10584830</v>
      </c>
      <c r="U40" s="27">
        <f>+'(令和3年10月)  '!U21</f>
        <v>6795</v>
      </c>
      <c r="V40" s="21">
        <f>+'(令和3年10月)  '!V21</f>
        <v>3245682</v>
      </c>
      <c r="W40" s="27">
        <f>+'(令和3年10月)  '!W21</f>
        <v>8316</v>
      </c>
      <c r="X40" s="21">
        <f>+'(令和3年10月)  '!X21</f>
        <v>1610869</v>
      </c>
      <c r="Y40" s="58">
        <f>+'(令和3年10月)  '!Y21</f>
        <v>122483</v>
      </c>
      <c r="Z40" s="59">
        <f>+'(令和3年10月)  '!Z21</f>
        <v>29746709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+'(令和3年10月)  '!E22</f>
        <v>3625</v>
      </c>
      <c r="F41" s="21">
        <f>+'(令和3年10月)  '!F22</f>
        <v>748877</v>
      </c>
      <c r="G41" s="27">
        <f>+'(令和3年10月)  '!G22</f>
        <v>849</v>
      </c>
      <c r="H41" s="21">
        <f>+'(令和3年10月)  '!H22</f>
        <v>383269</v>
      </c>
      <c r="I41" s="27">
        <f>+'(令和3年10月)  '!I22</f>
        <v>1861</v>
      </c>
      <c r="J41" s="21">
        <f>+'(令和3年10月)  '!J22</f>
        <v>975046</v>
      </c>
      <c r="K41" s="27">
        <f>+'(令和3年10月)  '!K22</f>
        <v>2469</v>
      </c>
      <c r="L41" s="21">
        <f>+'(令和3年10月)  '!L22</f>
        <v>2848392</v>
      </c>
      <c r="M41" s="27">
        <f>+'(令和3年10月)  '!M22</f>
        <v>16932</v>
      </c>
      <c r="N41" s="21">
        <f>+'(令和3年10月)  '!N22</f>
        <v>3079216</v>
      </c>
      <c r="O41" s="27">
        <f>+'(令和3年10月)  '!O22</f>
        <v>4629</v>
      </c>
      <c r="P41" s="21">
        <f>+'(令和3年10月)  '!P22</f>
        <v>1208658</v>
      </c>
      <c r="Q41" s="27">
        <f>+'(令和3年10月)  '!Q22</f>
        <v>59038</v>
      </c>
      <c r="R41" s="21">
        <f>+'(令和3年10月)  '!R22</f>
        <v>10200017</v>
      </c>
      <c r="S41" s="25">
        <f>+'(令和3年10月)  '!S22</f>
        <v>30830</v>
      </c>
      <c r="T41" s="26">
        <f>+'(令和3年10月)  '!T22</f>
        <v>2651823</v>
      </c>
      <c r="U41" s="27">
        <f>+'(令和3年10月)  '!U22</f>
        <v>3761</v>
      </c>
      <c r="V41" s="21">
        <f>+'(令和3年10月)  '!V22</f>
        <v>804134</v>
      </c>
      <c r="W41" s="27">
        <f>+'(令和3年10月)  '!W22</f>
        <v>8606</v>
      </c>
      <c r="X41" s="21">
        <f>+'(令和3年10月)  '!X22</f>
        <v>1872792</v>
      </c>
      <c r="Y41" s="58">
        <f>+'(令和3年10月)  '!Y22</f>
        <v>132600</v>
      </c>
      <c r="Z41" s="59">
        <f>+'(令和3年10月)  '!Z22</f>
        <v>24772224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v>40.088823094004439</v>
      </c>
      <c r="F42" s="143"/>
      <c r="G42" s="149">
        <v>70.439940682155211</v>
      </c>
      <c r="H42" s="143"/>
      <c r="I42" s="149">
        <v>173.17073170731706</v>
      </c>
      <c r="J42" s="143"/>
      <c r="K42" s="149">
        <v>121.83147632311977</v>
      </c>
      <c r="L42" s="143"/>
      <c r="M42" s="149">
        <v>70.965457296462034</v>
      </c>
      <c r="N42" s="143"/>
      <c r="O42" s="149">
        <v>110.21675454012889</v>
      </c>
      <c r="P42" s="143"/>
      <c r="Q42" s="149">
        <v>47.882612009824683</v>
      </c>
      <c r="R42" s="143"/>
      <c r="S42" s="149">
        <v>205.47166776862457</v>
      </c>
      <c r="T42" s="143"/>
      <c r="U42" s="149">
        <v>85.32007179180377</v>
      </c>
      <c r="V42" s="143"/>
      <c r="W42" s="149">
        <v>88.67773019271948</v>
      </c>
      <c r="X42" s="143"/>
      <c r="Y42" s="149">
        <v>92.725486277770372</v>
      </c>
      <c r="Z42" s="143"/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9">E20-E39</f>
        <v>-200</v>
      </c>
      <c r="F43" s="105">
        <f t="shared" si="19"/>
        <v>-47271</v>
      </c>
      <c r="G43" s="102">
        <f t="shared" si="19"/>
        <v>114</v>
      </c>
      <c r="H43" s="103">
        <f t="shared" si="19"/>
        <v>30636</v>
      </c>
      <c r="I43" s="104">
        <f t="shared" si="19"/>
        <v>130</v>
      </c>
      <c r="J43" s="105">
        <f t="shared" si="19"/>
        <v>4822425</v>
      </c>
      <c r="K43" s="102">
        <f t="shared" si="19"/>
        <v>-249</v>
      </c>
      <c r="L43" s="103">
        <f t="shared" si="19"/>
        <v>-499830</v>
      </c>
      <c r="M43" s="104">
        <f t="shared" si="19"/>
        <v>-1210</v>
      </c>
      <c r="N43" s="105">
        <f t="shared" si="19"/>
        <v>-238087</v>
      </c>
      <c r="O43" s="102">
        <f t="shared" si="19"/>
        <v>271</v>
      </c>
      <c r="P43" s="103">
        <f t="shared" si="19"/>
        <v>156172</v>
      </c>
      <c r="Q43" s="104">
        <f t="shared" si="19"/>
        <v>-1029</v>
      </c>
      <c r="R43" s="105">
        <f t="shared" si="19"/>
        <v>-206298</v>
      </c>
      <c r="S43" s="102">
        <f t="shared" si="19"/>
        <v>-10862</v>
      </c>
      <c r="T43" s="103">
        <f t="shared" si="19"/>
        <v>-1052120</v>
      </c>
      <c r="U43" s="104">
        <f t="shared" si="19"/>
        <v>74</v>
      </c>
      <c r="V43" s="105">
        <f t="shared" si="19"/>
        <v>425392</v>
      </c>
      <c r="W43" s="102">
        <f t="shared" si="19"/>
        <v>-350</v>
      </c>
      <c r="X43" s="103">
        <f t="shared" si="19"/>
        <v>75620</v>
      </c>
      <c r="Y43" s="102">
        <f t="shared" si="19"/>
        <v>-13311</v>
      </c>
      <c r="Z43" s="103">
        <f t="shared" si="19"/>
        <v>3466639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9"/>
        <v>189</v>
      </c>
      <c r="F44" s="109">
        <f t="shared" si="19"/>
        <v>13596</v>
      </c>
      <c r="G44" s="106">
        <f t="shared" si="19"/>
        <v>1</v>
      </c>
      <c r="H44" s="107">
        <f t="shared" si="19"/>
        <v>-12952</v>
      </c>
      <c r="I44" s="108">
        <f t="shared" si="19"/>
        <v>-241</v>
      </c>
      <c r="J44" s="109">
        <f t="shared" si="19"/>
        <v>4724028</v>
      </c>
      <c r="K44" s="106">
        <f t="shared" si="19"/>
        <v>-185</v>
      </c>
      <c r="L44" s="107">
        <f t="shared" si="19"/>
        <v>-840388</v>
      </c>
      <c r="M44" s="108">
        <f t="shared" si="19"/>
        <v>-1064</v>
      </c>
      <c r="N44" s="109">
        <f t="shared" si="19"/>
        <v>-195377</v>
      </c>
      <c r="O44" s="106">
        <f t="shared" si="19"/>
        <v>338</v>
      </c>
      <c r="P44" s="107">
        <f t="shared" si="19"/>
        <v>114149</v>
      </c>
      <c r="Q44" s="108">
        <f t="shared" si="19"/>
        <v>781</v>
      </c>
      <c r="R44" s="109">
        <f t="shared" si="19"/>
        <v>85492</v>
      </c>
      <c r="S44" s="106">
        <f t="shared" si="19"/>
        <v>-12146</v>
      </c>
      <c r="T44" s="107">
        <f t="shared" si="19"/>
        <v>-1076015</v>
      </c>
      <c r="U44" s="108">
        <f t="shared" si="19"/>
        <v>-1668</v>
      </c>
      <c r="V44" s="109">
        <f t="shared" si="19"/>
        <v>-872153</v>
      </c>
      <c r="W44" s="106">
        <f t="shared" si="19"/>
        <v>-597</v>
      </c>
      <c r="X44" s="107">
        <f t="shared" si="19"/>
        <v>-32725</v>
      </c>
      <c r="Y44" s="106">
        <f t="shared" si="19"/>
        <v>-14592</v>
      </c>
      <c r="Z44" s="107">
        <f t="shared" si="19"/>
        <v>1907655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9"/>
        <v>-9</v>
      </c>
      <c r="F45" s="109">
        <f t="shared" si="19"/>
        <v>79862</v>
      </c>
      <c r="G45" s="106">
        <f t="shared" si="19"/>
        <v>92</v>
      </c>
      <c r="H45" s="107">
        <f t="shared" si="19"/>
        <v>32512</v>
      </c>
      <c r="I45" s="108">
        <f t="shared" si="19"/>
        <v>130</v>
      </c>
      <c r="J45" s="109">
        <f t="shared" si="19"/>
        <v>73562</v>
      </c>
      <c r="K45" s="106">
        <f t="shared" si="19"/>
        <v>-51</v>
      </c>
      <c r="L45" s="107">
        <f t="shared" si="19"/>
        <v>-86871</v>
      </c>
      <c r="M45" s="108">
        <f t="shared" si="19"/>
        <v>656</v>
      </c>
      <c r="N45" s="109">
        <f t="shared" si="19"/>
        <v>65176</v>
      </c>
      <c r="O45" s="106">
        <f t="shared" si="19"/>
        <v>42</v>
      </c>
      <c r="P45" s="107">
        <f t="shared" si="19"/>
        <v>51237</v>
      </c>
      <c r="Q45" s="108">
        <f t="shared" si="19"/>
        <v>-415</v>
      </c>
      <c r="R45" s="109">
        <f t="shared" si="19"/>
        <v>56553</v>
      </c>
      <c r="S45" s="106">
        <f t="shared" si="19"/>
        <v>1592</v>
      </c>
      <c r="T45" s="107">
        <f t="shared" si="19"/>
        <v>97397</v>
      </c>
      <c r="U45" s="108">
        <f t="shared" si="19"/>
        <v>-439</v>
      </c>
      <c r="V45" s="109">
        <f t="shared" si="19"/>
        <v>-188598</v>
      </c>
      <c r="W45" s="106">
        <f t="shared" si="19"/>
        <v>180</v>
      </c>
      <c r="X45" s="107">
        <f t="shared" si="19"/>
        <v>50832</v>
      </c>
      <c r="Y45" s="106">
        <f t="shared" si="19"/>
        <v>1778</v>
      </c>
      <c r="Z45" s="107">
        <f t="shared" si="19"/>
        <v>231662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-2.8425863863673726</v>
      </c>
      <c r="F46" s="143"/>
      <c r="G46" s="149">
        <f>G23-G42</f>
        <v>15.593578870917412</v>
      </c>
      <c r="H46" s="143"/>
      <c r="I46" s="149">
        <f>I23-I42</f>
        <v>2.7378871919560481</v>
      </c>
      <c r="J46" s="143"/>
      <c r="K46" s="149">
        <f>K23-K42</f>
        <v>-59.114062776976944</v>
      </c>
      <c r="L46" s="143"/>
      <c r="M46" s="149">
        <f>M23-M42</f>
        <v>-13.694310135395988</v>
      </c>
      <c r="N46" s="143"/>
      <c r="O46" s="149">
        <f t="shared" si="19"/>
        <v>-2.5178298089461038</v>
      </c>
      <c r="P46" s="143"/>
      <c r="Q46" s="149">
        <f t="shared" si="19"/>
        <v>-4.433084614257865E-2</v>
      </c>
      <c r="R46" s="143"/>
      <c r="S46" s="149">
        <f t="shared" si="19"/>
        <v>-60.059664986103854</v>
      </c>
      <c r="T46" s="143"/>
      <c r="U46" s="149">
        <f t="shared" si="19"/>
        <v>53.251155089461236</v>
      </c>
      <c r="V46" s="143"/>
      <c r="W46" s="149">
        <f t="shared" si="19"/>
        <v>1.1221778109603662</v>
      </c>
      <c r="X46" s="143"/>
      <c r="Y46" s="149">
        <f t="shared" si="19"/>
        <v>-11.235625690006586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0">E20/E39*100</f>
        <v>87.046632124352328</v>
      </c>
      <c r="F47" s="84">
        <f t="shared" si="20"/>
        <v>82.097301964824041</v>
      </c>
      <c r="G47" s="83">
        <f t="shared" si="20"/>
        <v>116.23931623931625</v>
      </c>
      <c r="H47" s="85">
        <f t="shared" si="20"/>
        <v>113.35926462123457</v>
      </c>
      <c r="I47" s="86">
        <f t="shared" si="20"/>
        <v>103.9121275955462</v>
      </c>
      <c r="J47" s="84">
        <f t="shared" si="20"/>
        <v>623.89475228002334</v>
      </c>
      <c r="K47" s="83">
        <f t="shared" si="20"/>
        <v>85.820045558086548</v>
      </c>
      <c r="L47" s="85">
        <f t="shared" si="20"/>
        <v>87.043544349997205</v>
      </c>
      <c r="M47" s="86">
        <f t="shared" si="20"/>
        <v>89.407336076337216</v>
      </c>
      <c r="N47" s="84">
        <f t="shared" si="20"/>
        <v>87.114551988396514</v>
      </c>
      <c r="O47" s="83">
        <f t="shared" si="20"/>
        <v>105.69567044976881</v>
      </c>
      <c r="P47" s="85">
        <f t="shared" si="20"/>
        <v>110.11139419170419</v>
      </c>
      <c r="Q47" s="86">
        <f t="shared" si="20"/>
        <v>96.447436561367169</v>
      </c>
      <c r="R47" s="84">
        <f t="shared" si="20"/>
        <v>96.433480040952276</v>
      </c>
      <c r="S47" s="83">
        <f t="shared" si="20"/>
        <v>81.157409013634947</v>
      </c>
      <c r="T47" s="85">
        <f t="shared" si="20"/>
        <v>90.128661783100767</v>
      </c>
      <c r="U47" s="86">
        <f t="shared" si="20"/>
        <v>101.60381447767664</v>
      </c>
      <c r="V47" s="84">
        <f t="shared" si="20"/>
        <v>124.17633255074199</v>
      </c>
      <c r="W47" s="83">
        <f t="shared" si="20"/>
        <v>95.757061461995391</v>
      </c>
      <c r="X47" s="85">
        <f t="shared" si="20"/>
        <v>104.86816930568395</v>
      </c>
      <c r="Y47" s="83">
        <f t="shared" si="20"/>
        <v>89.176288827451629</v>
      </c>
      <c r="Z47" s="85">
        <f t="shared" si="20"/>
        <v>112.19814839778212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0"/>
        <v>116.23711340206187</v>
      </c>
      <c r="F48" s="78">
        <f t="shared" si="20"/>
        <v>111.02542269796862</v>
      </c>
      <c r="G48" s="75">
        <f t="shared" si="20"/>
        <v>100.13831258644537</v>
      </c>
      <c r="H48" s="76">
        <f t="shared" si="20"/>
        <v>94.612312811980033</v>
      </c>
      <c r="I48" s="77">
        <f t="shared" si="20"/>
        <v>93.237934904601573</v>
      </c>
      <c r="J48" s="78">
        <f t="shared" si="20"/>
        <v>599.72263653962102</v>
      </c>
      <c r="K48" s="75">
        <f t="shared" si="20"/>
        <v>89.386115892139983</v>
      </c>
      <c r="L48" s="76">
        <f t="shared" si="20"/>
        <v>80.38857956822055</v>
      </c>
      <c r="M48" s="77">
        <f t="shared" si="20"/>
        <v>89.982110912343472</v>
      </c>
      <c r="N48" s="78">
        <f t="shared" si="20"/>
        <v>88.770365448657756</v>
      </c>
      <c r="O48" s="75">
        <f t="shared" si="20"/>
        <v>107.27038072703807</v>
      </c>
      <c r="P48" s="76">
        <f t="shared" si="20"/>
        <v>107.43495900803816</v>
      </c>
      <c r="Q48" s="77">
        <f t="shared" si="20"/>
        <v>102.83278926369242</v>
      </c>
      <c r="R48" s="78">
        <f t="shared" si="20"/>
        <v>101.57271469150476</v>
      </c>
      <c r="S48" s="75">
        <f t="shared" si="20"/>
        <v>78.816840489727582</v>
      </c>
      <c r="T48" s="76">
        <f t="shared" si="20"/>
        <v>89.834366730500165</v>
      </c>
      <c r="U48" s="77">
        <f t="shared" si="20"/>
        <v>75.452538631346584</v>
      </c>
      <c r="V48" s="78">
        <f t="shared" si="20"/>
        <v>73.12882161591925</v>
      </c>
      <c r="W48" s="75">
        <f t="shared" si="20"/>
        <v>92.821067821067828</v>
      </c>
      <c r="X48" s="76">
        <f t="shared" si="20"/>
        <v>97.968487816203549</v>
      </c>
      <c r="Y48" s="75">
        <f t="shared" si="20"/>
        <v>88.086509964648158</v>
      </c>
      <c r="Z48" s="76">
        <f t="shared" si="20"/>
        <v>106.41299513166314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0"/>
        <v>99.751724137931035</v>
      </c>
      <c r="F49" s="82">
        <f t="shared" si="20"/>
        <v>110.66423458057866</v>
      </c>
      <c r="G49" s="79">
        <f t="shared" si="20"/>
        <v>110.83627797408717</v>
      </c>
      <c r="H49" s="80">
        <f t="shared" si="20"/>
        <v>108.48281494198591</v>
      </c>
      <c r="I49" s="81">
        <f t="shared" si="20"/>
        <v>106.98549167114454</v>
      </c>
      <c r="J49" s="82">
        <f t="shared" si="20"/>
        <v>107.54446456885111</v>
      </c>
      <c r="K49" s="79">
        <f t="shared" si="20"/>
        <v>97.934386391251522</v>
      </c>
      <c r="L49" s="80">
        <f t="shared" si="20"/>
        <v>96.950173992905476</v>
      </c>
      <c r="M49" s="81">
        <f t="shared" si="20"/>
        <v>103.87432081266242</v>
      </c>
      <c r="N49" s="82">
        <f t="shared" si="20"/>
        <v>102.11664267787646</v>
      </c>
      <c r="O49" s="79">
        <f t="shared" si="20"/>
        <v>100.90732339598185</v>
      </c>
      <c r="P49" s="80">
        <f t="shared" si="20"/>
        <v>104.23916442864731</v>
      </c>
      <c r="Q49" s="81">
        <f t="shared" si="20"/>
        <v>99.297062908635112</v>
      </c>
      <c r="R49" s="82">
        <f t="shared" si="20"/>
        <v>100.5544402524035</v>
      </c>
      <c r="S49" s="79">
        <f t="shared" si="20"/>
        <v>105.1638014920532</v>
      </c>
      <c r="T49" s="80">
        <f t="shared" si="20"/>
        <v>103.6728318594416</v>
      </c>
      <c r="U49" s="81">
        <f t="shared" si="20"/>
        <v>88.32757245413454</v>
      </c>
      <c r="V49" s="82">
        <f t="shared" si="20"/>
        <v>76.546446239059662</v>
      </c>
      <c r="W49" s="79">
        <f t="shared" si="20"/>
        <v>102.09156402509876</v>
      </c>
      <c r="X49" s="80">
        <f t="shared" si="20"/>
        <v>102.71423628464879</v>
      </c>
      <c r="Y49" s="79">
        <f t="shared" si="20"/>
        <v>101.34087481146305</v>
      </c>
      <c r="Z49" s="80">
        <f t="shared" si="20"/>
        <v>100.93516835630099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5052-8145-4EB6-9D16-ADA3C6C7169D}">
  <dimension ref="A1:AL52"/>
  <sheetViews>
    <sheetView zoomScaleNormal="100" zoomScaleSheetLayoutView="100" workbookViewId="0">
      <pane xSplit="4" ySplit="4" topLeftCell="P14" activePane="bottomRight" state="frozen"/>
      <selection activeCell="J64" sqref="J64"/>
      <selection pane="topRight" activeCell="J64" sqref="J64"/>
      <selection pane="bottomLeft" activeCell="J64" sqref="J64"/>
      <selection pane="bottomRight" activeCell="Z21" sqref="Z2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71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1108</v>
      </c>
      <c r="F5" s="14">
        <v>170874</v>
      </c>
      <c r="G5" s="15">
        <v>54</v>
      </c>
      <c r="H5" s="16">
        <v>10200</v>
      </c>
      <c r="I5" s="13">
        <v>1900</v>
      </c>
      <c r="J5" s="14">
        <v>627846</v>
      </c>
      <c r="K5" s="17">
        <v>1585</v>
      </c>
      <c r="L5" s="18">
        <v>3726288</v>
      </c>
      <c r="M5" s="13">
        <v>568</v>
      </c>
      <c r="N5" s="87">
        <v>207427</v>
      </c>
      <c r="O5" s="19">
        <v>988</v>
      </c>
      <c r="P5" s="18">
        <v>72053</v>
      </c>
      <c r="Q5" s="13">
        <v>12051</v>
      </c>
      <c r="R5" s="14">
        <v>2061661</v>
      </c>
      <c r="S5" s="19">
        <v>24012</v>
      </c>
      <c r="T5" s="18">
        <v>6769032</v>
      </c>
      <c r="U5" s="13">
        <v>3957</v>
      </c>
      <c r="V5" s="14">
        <v>1701639</v>
      </c>
      <c r="W5" s="13">
        <v>439</v>
      </c>
      <c r="X5" s="18">
        <v>39349</v>
      </c>
      <c r="Y5" s="20">
        <f t="shared" ref="Y5:Z19" si="0">+W5+U5+S5+Q5+O5+M5+K5+I5+G5+E5</f>
        <v>46662</v>
      </c>
      <c r="Z5" s="21">
        <f t="shared" si="0"/>
        <v>15386369</v>
      </c>
    </row>
    <row r="6" spans="1:26" ht="18.95" customHeight="1" x14ac:dyDescent="0.15">
      <c r="A6" s="7"/>
      <c r="B6" s="22"/>
      <c r="C6" s="91"/>
      <c r="D6" s="95" t="s">
        <v>22</v>
      </c>
      <c r="E6" s="23">
        <v>844</v>
      </c>
      <c r="F6" s="24">
        <v>59936</v>
      </c>
      <c r="G6" s="25">
        <v>54</v>
      </c>
      <c r="H6" s="26">
        <v>10200</v>
      </c>
      <c r="I6" s="27">
        <v>2080</v>
      </c>
      <c r="J6" s="21">
        <v>652147</v>
      </c>
      <c r="K6" s="25">
        <v>1629</v>
      </c>
      <c r="L6" s="26">
        <v>4204754</v>
      </c>
      <c r="M6" s="27">
        <v>560</v>
      </c>
      <c r="N6" s="88">
        <v>202012</v>
      </c>
      <c r="O6" s="25">
        <v>933</v>
      </c>
      <c r="P6" s="26">
        <v>71001</v>
      </c>
      <c r="Q6" s="27">
        <v>11976</v>
      </c>
      <c r="R6" s="21">
        <v>2001673</v>
      </c>
      <c r="S6" s="25">
        <v>23378</v>
      </c>
      <c r="T6" s="26">
        <v>6653386</v>
      </c>
      <c r="U6" s="27">
        <v>5472</v>
      </c>
      <c r="V6" s="21">
        <v>3129457</v>
      </c>
      <c r="W6" s="27">
        <v>309</v>
      </c>
      <c r="X6" s="26">
        <v>47223</v>
      </c>
      <c r="Y6" s="20">
        <f t="shared" si="0"/>
        <v>47235</v>
      </c>
      <c r="Z6" s="21">
        <f t="shared" si="0"/>
        <v>17031789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2550</v>
      </c>
      <c r="F7" s="36">
        <v>503317</v>
      </c>
      <c r="G7" s="29">
        <v>156</v>
      </c>
      <c r="H7" s="30">
        <v>75238</v>
      </c>
      <c r="I7" s="31">
        <v>1377</v>
      </c>
      <c r="J7" s="32">
        <v>736748</v>
      </c>
      <c r="K7" s="89">
        <v>1408</v>
      </c>
      <c r="L7" s="30">
        <v>2610197</v>
      </c>
      <c r="M7" s="23">
        <v>1194</v>
      </c>
      <c r="N7" s="24">
        <v>266642</v>
      </c>
      <c r="O7" s="33">
        <v>2723</v>
      </c>
      <c r="P7" s="34">
        <v>466686</v>
      </c>
      <c r="Q7" s="23">
        <v>32999</v>
      </c>
      <c r="R7" s="24">
        <v>4929927</v>
      </c>
      <c r="S7" s="33">
        <v>24576</v>
      </c>
      <c r="T7" s="34">
        <v>1873598</v>
      </c>
      <c r="U7" s="23">
        <v>2426</v>
      </c>
      <c r="V7" s="24">
        <v>706918</v>
      </c>
      <c r="W7" s="23">
        <v>1314</v>
      </c>
      <c r="X7" s="34">
        <v>203720</v>
      </c>
      <c r="Y7" s="31">
        <f t="shared" si="0"/>
        <v>70723</v>
      </c>
      <c r="Z7" s="24">
        <f t="shared" si="0"/>
        <v>12372991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209</v>
      </c>
      <c r="F8" s="14">
        <v>36247</v>
      </c>
      <c r="G8" s="15">
        <v>0</v>
      </c>
      <c r="H8" s="16">
        <v>0</v>
      </c>
      <c r="I8" s="13">
        <v>143</v>
      </c>
      <c r="J8" s="14">
        <v>80374</v>
      </c>
      <c r="K8" s="17">
        <v>0</v>
      </c>
      <c r="L8" s="18">
        <v>0</v>
      </c>
      <c r="M8" s="13">
        <v>7411</v>
      </c>
      <c r="N8" s="87">
        <v>1011133</v>
      </c>
      <c r="O8" s="19">
        <v>0</v>
      </c>
      <c r="P8" s="18">
        <v>0</v>
      </c>
      <c r="Q8" s="13">
        <v>8568</v>
      </c>
      <c r="R8" s="14">
        <v>1797415</v>
      </c>
      <c r="S8" s="19">
        <v>33331</v>
      </c>
      <c r="T8" s="18">
        <v>3824984</v>
      </c>
      <c r="U8" s="13">
        <v>653</v>
      </c>
      <c r="V8" s="14">
        <v>56820</v>
      </c>
      <c r="W8" s="13">
        <v>14</v>
      </c>
      <c r="X8" s="18">
        <v>700</v>
      </c>
      <c r="Y8" s="13">
        <f t="shared" si="0"/>
        <v>50329</v>
      </c>
      <c r="Z8" s="14">
        <f t="shared" si="0"/>
        <v>6807673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178</v>
      </c>
      <c r="F9" s="24">
        <v>30412</v>
      </c>
      <c r="G9" s="25">
        <v>0</v>
      </c>
      <c r="H9" s="26">
        <v>0</v>
      </c>
      <c r="I9" s="27">
        <v>127</v>
      </c>
      <c r="J9" s="21">
        <v>75323</v>
      </c>
      <c r="K9" s="25">
        <v>5</v>
      </c>
      <c r="L9" s="26">
        <v>293</v>
      </c>
      <c r="M9" s="27">
        <v>6774</v>
      </c>
      <c r="N9" s="88">
        <v>929201</v>
      </c>
      <c r="O9" s="25">
        <v>0</v>
      </c>
      <c r="P9" s="26">
        <v>0</v>
      </c>
      <c r="Q9" s="27">
        <v>7913</v>
      </c>
      <c r="R9" s="21">
        <v>1645558</v>
      </c>
      <c r="S9" s="25">
        <v>33691</v>
      </c>
      <c r="T9" s="26">
        <v>3873751</v>
      </c>
      <c r="U9" s="27">
        <v>1314</v>
      </c>
      <c r="V9" s="21">
        <v>114405</v>
      </c>
      <c r="W9" s="27">
        <v>14</v>
      </c>
      <c r="X9" s="26">
        <v>700</v>
      </c>
      <c r="Y9" s="20">
        <f t="shared" si="0"/>
        <v>50016</v>
      </c>
      <c r="Z9" s="21">
        <f t="shared" si="0"/>
        <v>6669643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311</v>
      </c>
      <c r="F10" s="36">
        <v>60921</v>
      </c>
      <c r="G10" s="29">
        <v>0</v>
      </c>
      <c r="H10" s="30">
        <v>0</v>
      </c>
      <c r="I10" s="37">
        <v>195</v>
      </c>
      <c r="J10" s="38">
        <v>72590</v>
      </c>
      <c r="K10" s="89">
        <v>758</v>
      </c>
      <c r="L10" s="30">
        <v>8130</v>
      </c>
      <c r="M10" s="35">
        <v>8307</v>
      </c>
      <c r="N10" s="36">
        <v>1689987</v>
      </c>
      <c r="O10" s="29">
        <v>0</v>
      </c>
      <c r="P10" s="30">
        <v>0</v>
      </c>
      <c r="Q10" s="35">
        <v>12211</v>
      </c>
      <c r="R10" s="36">
        <v>1412350</v>
      </c>
      <c r="S10" s="29">
        <v>6123</v>
      </c>
      <c r="T10" s="30">
        <v>738846</v>
      </c>
      <c r="U10" s="35">
        <v>1238</v>
      </c>
      <c r="V10" s="36">
        <v>79050</v>
      </c>
      <c r="W10" s="35">
        <v>11</v>
      </c>
      <c r="X10" s="30">
        <v>20</v>
      </c>
      <c r="Y10" s="37">
        <f t="shared" si="0"/>
        <v>29154</v>
      </c>
      <c r="Z10" s="36">
        <f t="shared" si="0"/>
        <v>4061894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149</v>
      </c>
      <c r="J11" s="14">
        <v>63010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3151</v>
      </c>
      <c r="R11" s="14">
        <v>825495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3394</v>
      </c>
      <c r="Z11" s="14">
        <f t="shared" si="0"/>
        <v>979225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161</v>
      </c>
      <c r="J12" s="21">
        <v>69010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2426</v>
      </c>
      <c r="R12" s="21">
        <v>635640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2683</v>
      </c>
      <c r="Z12" s="21">
        <f t="shared" si="0"/>
        <v>795450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23</v>
      </c>
      <c r="J13" s="38">
        <v>31083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6777</v>
      </c>
      <c r="R13" s="36">
        <v>1870176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7044</v>
      </c>
      <c r="Z13" s="36">
        <f t="shared" si="0"/>
        <v>2118685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2107</v>
      </c>
      <c r="N14" s="87">
        <v>189723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2107</v>
      </c>
      <c r="Z14" s="14">
        <f t="shared" si="0"/>
        <v>189723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1798</v>
      </c>
      <c r="N15" s="88">
        <v>116022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1798</v>
      </c>
      <c r="Z15" s="24">
        <f t="shared" si="0"/>
        <v>116022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6011</v>
      </c>
      <c r="N16" s="36">
        <v>719385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6011</v>
      </c>
      <c r="Z16" s="36">
        <f t="shared" si="0"/>
        <v>719385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227</v>
      </c>
      <c r="F17" s="14">
        <v>56923</v>
      </c>
      <c r="G17" s="19">
        <v>573</v>
      </c>
      <c r="H17" s="18">
        <v>144124</v>
      </c>
      <c r="I17" s="13">
        <v>1131</v>
      </c>
      <c r="J17" s="14">
        <v>149265</v>
      </c>
      <c r="K17" s="19">
        <v>171</v>
      </c>
      <c r="L17" s="18">
        <v>131480</v>
      </c>
      <c r="M17" s="13">
        <v>1322</v>
      </c>
      <c r="N17" s="87">
        <v>424437</v>
      </c>
      <c r="O17" s="19">
        <v>3770</v>
      </c>
      <c r="P17" s="18">
        <v>1472462</v>
      </c>
      <c r="Q17" s="13">
        <v>5195</v>
      </c>
      <c r="R17" s="14">
        <v>1099723</v>
      </c>
      <c r="S17" s="19">
        <v>303</v>
      </c>
      <c r="T17" s="18">
        <v>64316</v>
      </c>
      <c r="U17" s="13">
        <v>0</v>
      </c>
      <c r="V17" s="14">
        <v>360</v>
      </c>
      <c r="W17" s="13">
        <v>7796</v>
      </c>
      <c r="X17" s="18">
        <v>1513307</v>
      </c>
      <c r="Y17" s="41">
        <f t="shared" si="1"/>
        <v>20488</v>
      </c>
      <c r="Z17" s="42">
        <f t="shared" si="0"/>
        <v>5056397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142</v>
      </c>
      <c r="F18" s="21">
        <v>32967</v>
      </c>
      <c r="G18" s="25">
        <v>594</v>
      </c>
      <c r="H18" s="26">
        <v>155200</v>
      </c>
      <c r="I18" s="27">
        <v>1196</v>
      </c>
      <c r="J18" s="21">
        <v>148850</v>
      </c>
      <c r="K18" s="25">
        <v>109</v>
      </c>
      <c r="L18" s="26">
        <v>80150</v>
      </c>
      <c r="M18" s="27">
        <v>1474</v>
      </c>
      <c r="N18" s="21">
        <v>477599</v>
      </c>
      <c r="O18" s="25">
        <v>3716</v>
      </c>
      <c r="P18" s="26">
        <v>1464300</v>
      </c>
      <c r="Q18" s="27">
        <v>5255</v>
      </c>
      <c r="R18" s="21">
        <v>1153080</v>
      </c>
      <c r="S18" s="25">
        <v>269</v>
      </c>
      <c r="T18" s="26">
        <v>57693</v>
      </c>
      <c r="U18" s="27">
        <v>3</v>
      </c>
      <c r="V18" s="21">
        <v>1020</v>
      </c>
      <c r="W18" s="27">
        <v>7993</v>
      </c>
      <c r="X18" s="26">
        <v>1562946</v>
      </c>
      <c r="Y18" s="23">
        <f t="shared" si="1"/>
        <v>20751</v>
      </c>
      <c r="Z18" s="24">
        <f t="shared" si="0"/>
        <v>5133805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764</v>
      </c>
      <c r="F19" s="24">
        <v>184639</v>
      </c>
      <c r="G19" s="33">
        <v>498</v>
      </c>
      <c r="H19" s="34">
        <v>113031</v>
      </c>
      <c r="I19" s="23">
        <v>266</v>
      </c>
      <c r="J19" s="24">
        <v>134625</v>
      </c>
      <c r="K19" s="90">
        <v>303</v>
      </c>
      <c r="L19" s="34">
        <v>230065</v>
      </c>
      <c r="M19" s="23">
        <v>1401</v>
      </c>
      <c r="N19" s="24">
        <v>384202</v>
      </c>
      <c r="O19" s="33">
        <v>1906</v>
      </c>
      <c r="P19" s="34">
        <v>741972</v>
      </c>
      <c r="Q19" s="23">
        <v>7051</v>
      </c>
      <c r="R19" s="24">
        <v>1987564</v>
      </c>
      <c r="S19" s="33">
        <v>131</v>
      </c>
      <c r="T19" s="34">
        <v>39379</v>
      </c>
      <c r="U19" s="23">
        <v>67</v>
      </c>
      <c r="V19" s="24">
        <v>14740</v>
      </c>
      <c r="W19" s="23">
        <v>7281</v>
      </c>
      <c r="X19" s="34">
        <v>1669052</v>
      </c>
      <c r="Y19" s="35">
        <f t="shared" si="1"/>
        <v>19668</v>
      </c>
      <c r="Z19" s="36">
        <f t="shared" si="0"/>
        <v>5499269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1544</v>
      </c>
      <c r="F20" s="14">
        <f t="shared" ref="E20:Z22" si="2">+F17+F14+F11+F8+F5</f>
        <v>264044</v>
      </c>
      <c r="G20" s="19">
        <f t="shared" si="2"/>
        <v>702</v>
      </c>
      <c r="H20" s="18">
        <f t="shared" si="2"/>
        <v>229324</v>
      </c>
      <c r="I20" s="13">
        <f t="shared" si="2"/>
        <v>3323</v>
      </c>
      <c r="J20" s="14">
        <f t="shared" si="2"/>
        <v>920495</v>
      </c>
      <c r="K20" s="19">
        <f t="shared" si="2"/>
        <v>1756</v>
      </c>
      <c r="L20" s="18">
        <f t="shared" si="2"/>
        <v>3857768</v>
      </c>
      <c r="M20" s="13">
        <f t="shared" si="2"/>
        <v>11423</v>
      </c>
      <c r="N20" s="14">
        <f t="shared" si="2"/>
        <v>1847720</v>
      </c>
      <c r="O20" s="19">
        <f t="shared" si="2"/>
        <v>4758</v>
      </c>
      <c r="P20" s="18">
        <f t="shared" si="2"/>
        <v>1544515</v>
      </c>
      <c r="Q20" s="13">
        <f t="shared" si="2"/>
        <v>28965</v>
      </c>
      <c r="R20" s="14">
        <f t="shared" si="2"/>
        <v>5784294</v>
      </c>
      <c r="S20" s="19">
        <f t="shared" si="2"/>
        <v>57646</v>
      </c>
      <c r="T20" s="18">
        <f t="shared" si="2"/>
        <v>10658332</v>
      </c>
      <c r="U20" s="13">
        <f t="shared" si="2"/>
        <v>4614</v>
      </c>
      <c r="V20" s="14">
        <f t="shared" si="2"/>
        <v>1759539</v>
      </c>
      <c r="W20" s="13">
        <f t="shared" si="2"/>
        <v>8249</v>
      </c>
      <c r="X20" s="18">
        <f t="shared" si="2"/>
        <v>1553356</v>
      </c>
      <c r="Y20" s="31">
        <f t="shared" si="2"/>
        <v>122980</v>
      </c>
      <c r="Z20" s="32">
        <f t="shared" si="2"/>
        <v>28419387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1164</v>
      </c>
      <c r="F21" s="21">
        <f t="shared" si="2"/>
        <v>123315</v>
      </c>
      <c r="G21" s="25">
        <f t="shared" si="2"/>
        <v>723</v>
      </c>
      <c r="H21" s="26">
        <f t="shared" si="2"/>
        <v>240400</v>
      </c>
      <c r="I21" s="27">
        <f t="shared" si="2"/>
        <v>3564</v>
      </c>
      <c r="J21" s="21">
        <f t="shared" si="2"/>
        <v>945330</v>
      </c>
      <c r="K21" s="25">
        <f t="shared" si="2"/>
        <v>1743</v>
      </c>
      <c r="L21" s="26">
        <f t="shared" si="2"/>
        <v>4285197</v>
      </c>
      <c r="M21" s="27">
        <f t="shared" si="2"/>
        <v>10621</v>
      </c>
      <c r="N21" s="21">
        <f t="shared" si="2"/>
        <v>1739834</v>
      </c>
      <c r="O21" s="25">
        <f t="shared" si="2"/>
        <v>4649</v>
      </c>
      <c r="P21" s="26">
        <f t="shared" si="2"/>
        <v>1535301</v>
      </c>
      <c r="Q21" s="27">
        <f t="shared" si="2"/>
        <v>27570</v>
      </c>
      <c r="R21" s="21">
        <f t="shared" si="2"/>
        <v>5435951</v>
      </c>
      <c r="S21" s="25">
        <f t="shared" si="2"/>
        <v>57338</v>
      </c>
      <c r="T21" s="26">
        <f t="shared" si="2"/>
        <v>10584830</v>
      </c>
      <c r="U21" s="27">
        <f t="shared" si="2"/>
        <v>6795</v>
      </c>
      <c r="V21" s="21">
        <f t="shared" si="2"/>
        <v>3245682</v>
      </c>
      <c r="W21" s="27">
        <f t="shared" si="2"/>
        <v>8316</v>
      </c>
      <c r="X21" s="26">
        <f t="shared" si="2"/>
        <v>1610869</v>
      </c>
      <c r="Y21" s="23">
        <f t="shared" si="2"/>
        <v>122483</v>
      </c>
      <c r="Z21" s="24">
        <f t="shared" si="2"/>
        <v>29746709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3625</v>
      </c>
      <c r="F22" s="24">
        <f t="shared" si="2"/>
        <v>748877</v>
      </c>
      <c r="G22" s="33">
        <f t="shared" si="2"/>
        <v>849</v>
      </c>
      <c r="H22" s="34">
        <f t="shared" si="2"/>
        <v>383269</v>
      </c>
      <c r="I22" s="23">
        <f t="shared" si="2"/>
        <v>1861</v>
      </c>
      <c r="J22" s="24">
        <f t="shared" si="2"/>
        <v>975046</v>
      </c>
      <c r="K22" s="33">
        <f t="shared" si="2"/>
        <v>2469</v>
      </c>
      <c r="L22" s="34">
        <f t="shared" si="2"/>
        <v>2848392</v>
      </c>
      <c r="M22" s="23">
        <f t="shared" si="2"/>
        <v>16932</v>
      </c>
      <c r="N22" s="24">
        <f t="shared" si="2"/>
        <v>3079216</v>
      </c>
      <c r="O22" s="33">
        <f t="shared" si="2"/>
        <v>4629</v>
      </c>
      <c r="P22" s="34">
        <f t="shared" si="2"/>
        <v>1208658</v>
      </c>
      <c r="Q22" s="23">
        <f t="shared" si="2"/>
        <v>59038</v>
      </c>
      <c r="R22" s="24">
        <f t="shared" si="2"/>
        <v>10200017</v>
      </c>
      <c r="S22" s="33">
        <f t="shared" si="2"/>
        <v>30830</v>
      </c>
      <c r="T22" s="34">
        <f t="shared" si="2"/>
        <v>2651823</v>
      </c>
      <c r="U22" s="23">
        <f t="shared" si="2"/>
        <v>3761</v>
      </c>
      <c r="V22" s="24">
        <f t="shared" si="2"/>
        <v>804134</v>
      </c>
      <c r="W22" s="23">
        <f t="shared" si="2"/>
        <v>8606</v>
      </c>
      <c r="X22" s="34">
        <f t="shared" si="2"/>
        <v>1872792</v>
      </c>
      <c r="Y22" s="23">
        <f t="shared" si="2"/>
        <v>132600</v>
      </c>
      <c r="Z22" s="24">
        <f t="shared" si="2"/>
        <v>24772224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40.088823094004439</v>
      </c>
      <c r="F23" s="130"/>
      <c r="G23" s="129">
        <f>(G20+G21)/(G22+G41)*100</f>
        <v>70.439940682155211</v>
      </c>
      <c r="H23" s="130"/>
      <c r="I23" s="129">
        <f>(I20+I21)/(I22+I41)*100</f>
        <v>173.17073170731706</v>
      </c>
      <c r="J23" s="130"/>
      <c r="K23" s="129">
        <f>(K20+K21)/(K22+K41)*100</f>
        <v>121.83147632311977</v>
      </c>
      <c r="L23" s="130"/>
      <c r="M23" s="129">
        <f>(M20+M21)/(M22+M41)*100</f>
        <v>70.965457296462034</v>
      </c>
      <c r="N23" s="130"/>
      <c r="O23" s="129">
        <f>(O20+O21)/(O22+O41)*100</f>
        <v>110.21675454012889</v>
      </c>
      <c r="P23" s="130"/>
      <c r="Q23" s="129">
        <f>(Q20+Q21)/(Q22+Q41)*100</f>
        <v>47.882612009824683</v>
      </c>
      <c r="R23" s="130"/>
      <c r="S23" s="129">
        <f>(S20+S21)/(S22+S41)*100</f>
        <v>205.47166776862457</v>
      </c>
      <c r="T23" s="130"/>
      <c r="U23" s="129">
        <f>(U20+U21)/(U22+U41)*100</f>
        <v>85.32007179180377</v>
      </c>
      <c r="V23" s="130"/>
      <c r="W23" s="129">
        <f>(W20+W21)/(W22+W41)*100</f>
        <v>88.67773019271948</v>
      </c>
      <c r="X23" s="130"/>
      <c r="Y23" s="129">
        <f>(Y20+Y21)/(Y22+Y41)*100</f>
        <v>92.725486277770372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206586.75862068965</v>
      </c>
      <c r="F24" s="132"/>
      <c r="G24" s="133">
        <f>H22/G22*1000</f>
        <v>451435.80683156656</v>
      </c>
      <c r="H24" s="134"/>
      <c r="I24" s="135">
        <f>J22/I22*1000</f>
        <v>523936.59322944656</v>
      </c>
      <c r="J24" s="136"/>
      <c r="K24" s="133">
        <f>L22/K22*1000</f>
        <v>1153662.2114216282</v>
      </c>
      <c r="L24" s="134"/>
      <c r="M24" s="135">
        <f>N22/M22*1000</f>
        <v>181857.78407748643</v>
      </c>
      <c r="N24" s="136"/>
      <c r="O24" s="133">
        <f>P22/O22*1000</f>
        <v>261105.6383668179</v>
      </c>
      <c r="P24" s="134"/>
      <c r="Q24" s="135">
        <f>R22/Q22*1000</f>
        <v>172770.36823740642</v>
      </c>
      <c r="R24" s="136"/>
      <c r="S24" s="133">
        <f>T22/S22*1000</f>
        <v>86014.369120986041</v>
      </c>
      <c r="T24" s="134"/>
      <c r="U24" s="135">
        <f>V22/U22*1000</f>
        <v>213808.56155277853</v>
      </c>
      <c r="V24" s="136"/>
      <c r="W24" s="133">
        <f>X22/W22*1000</f>
        <v>217614.68742737625</v>
      </c>
      <c r="X24" s="134"/>
      <c r="Y24" s="135">
        <f>Z22/Y22*1000</f>
        <v>186819.18552036199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2.7337858220211162</v>
      </c>
      <c r="F25" s="49"/>
      <c r="G25" s="50">
        <f>G22/Y22*100</f>
        <v>0.64027149321266963</v>
      </c>
      <c r="H25" s="51"/>
      <c r="I25" s="48">
        <f>I22/Y22*100</f>
        <v>1.4034690799396681</v>
      </c>
      <c r="J25" s="49"/>
      <c r="K25" s="50">
        <f>K22/Y22*100</f>
        <v>1.8619909502262444</v>
      </c>
      <c r="L25" s="51"/>
      <c r="M25" s="48">
        <f>M22/Y22*100</f>
        <v>12.769230769230768</v>
      </c>
      <c r="N25" s="49"/>
      <c r="O25" s="50">
        <f>O22/Y22*100</f>
        <v>3.4909502262443439</v>
      </c>
      <c r="P25" s="51"/>
      <c r="Q25" s="48">
        <f>Q22/Y22*100</f>
        <v>44.523378582202113</v>
      </c>
      <c r="R25" s="49"/>
      <c r="S25" s="50">
        <f>S22/Y22*100</f>
        <v>23.250377073906485</v>
      </c>
      <c r="T25" s="51"/>
      <c r="U25" s="48">
        <f>U22/Y22*100</f>
        <v>2.8363499245852184</v>
      </c>
      <c r="V25" s="49"/>
      <c r="W25" s="50">
        <f>W22/Y22*100</f>
        <v>6.4901960784313717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2156</v>
      </c>
      <c r="F27" s="14">
        <v>429696</v>
      </c>
      <c r="G27" s="19">
        <v>727</v>
      </c>
      <c r="H27" s="18">
        <v>233966</v>
      </c>
      <c r="I27" s="13">
        <v>2259</v>
      </c>
      <c r="J27" s="14">
        <v>2229540</v>
      </c>
      <c r="K27" s="19">
        <v>250</v>
      </c>
      <c r="L27" s="18">
        <v>305689</v>
      </c>
      <c r="M27" s="13">
        <v>7323</v>
      </c>
      <c r="N27" s="14">
        <v>1386316</v>
      </c>
      <c r="O27" s="19">
        <v>4856</v>
      </c>
      <c r="P27" s="18">
        <v>1653183</v>
      </c>
      <c r="Q27" s="13">
        <v>34286</v>
      </c>
      <c r="R27" s="14">
        <v>5073428</v>
      </c>
      <c r="S27" s="19">
        <v>40137</v>
      </c>
      <c r="T27" s="18">
        <v>8885365</v>
      </c>
      <c r="U27" s="13">
        <v>7129</v>
      </c>
      <c r="V27" s="14">
        <v>1830257</v>
      </c>
      <c r="W27" s="19">
        <v>8437</v>
      </c>
      <c r="X27" s="18">
        <v>1474914</v>
      </c>
      <c r="Y27" s="55">
        <f>+W27+U27+S27+Q27+O27+M27+K27+I27+G27+E27</f>
        <v>107560</v>
      </c>
      <c r="Z27" s="56">
        <f t="shared" ref="Z27:Z29" si="3">+X27+V27+T27+R27+P27+N27+L27+J27+H27+F27</f>
        <v>23502354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1447</v>
      </c>
      <c r="F28" s="21">
        <v>165710</v>
      </c>
      <c r="G28" s="25">
        <v>738</v>
      </c>
      <c r="H28" s="26">
        <v>273752</v>
      </c>
      <c r="I28" s="27">
        <v>2324</v>
      </c>
      <c r="J28" s="21">
        <v>2335345</v>
      </c>
      <c r="K28" s="25">
        <v>271</v>
      </c>
      <c r="L28" s="26">
        <v>203484</v>
      </c>
      <c r="M28" s="27">
        <v>7499</v>
      </c>
      <c r="N28" s="21">
        <v>1338308</v>
      </c>
      <c r="O28" s="25">
        <v>4702</v>
      </c>
      <c r="P28" s="26">
        <v>1620919</v>
      </c>
      <c r="Q28" s="27">
        <v>35160</v>
      </c>
      <c r="R28" s="21">
        <v>4948544</v>
      </c>
      <c r="S28" s="25">
        <v>38880</v>
      </c>
      <c r="T28" s="26">
        <v>8684532</v>
      </c>
      <c r="U28" s="27">
        <v>6040</v>
      </c>
      <c r="V28" s="21">
        <v>1908892</v>
      </c>
      <c r="W28" s="25">
        <v>10766</v>
      </c>
      <c r="X28" s="26">
        <v>1475393</v>
      </c>
      <c r="Y28" s="58">
        <f t="shared" ref="Y28:Y29" si="4">+W28+U28+S28+Q28+O28+M28+K28+I28+G28+E28</f>
        <v>107827</v>
      </c>
      <c r="Z28" s="59">
        <f t="shared" si="3"/>
        <v>22954879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3283</v>
      </c>
      <c r="F29" s="21">
        <v>621813</v>
      </c>
      <c r="G29" s="25">
        <v>1163</v>
      </c>
      <c r="H29" s="26">
        <v>409929</v>
      </c>
      <c r="I29" s="27">
        <v>2051</v>
      </c>
      <c r="J29" s="21">
        <v>2290826</v>
      </c>
      <c r="K29" s="25">
        <v>422</v>
      </c>
      <c r="L29" s="26">
        <v>286089</v>
      </c>
      <c r="M29" s="27">
        <v>13894</v>
      </c>
      <c r="N29" s="21">
        <v>2466875</v>
      </c>
      <c r="O29" s="25">
        <v>4060</v>
      </c>
      <c r="P29" s="26">
        <v>1179829</v>
      </c>
      <c r="Q29" s="27">
        <v>58141</v>
      </c>
      <c r="R29" s="21">
        <v>11371182</v>
      </c>
      <c r="S29" s="25">
        <v>26388</v>
      </c>
      <c r="T29" s="26">
        <v>2278598</v>
      </c>
      <c r="U29" s="27">
        <v>9439</v>
      </c>
      <c r="V29" s="21">
        <v>2680187</v>
      </c>
      <c r="W29" s="25">
        <v>10785</v>
      </c>
      <c r="X29" s="26">
        <v>1791377</v>
      </c>
      <c r="Y29" s="58">
        <f t="shared" si="4"/>
        <v>129626</v>
      </c>
      <c r="Z29" s="59">
        <f t="shared" si="3"/>
        <v>25376705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56.2</v>
      </c>
      <c r="F30" s="138"/>
      <c r="G30" s="137">
        <v>62.7</v>
      </c>
      <c r="H30" s="138"/>
      <c r="I30" s="137">
        <v>110</v>
      </c>
      <c r="J30" s="138"/>
      <c r="K30" s="137">
        <v>63.2</v>
      </c>
      <c r="L30" s="138"/>
      <c r="M30" s="137">
        <v>52.9</v>
      </c>
      <c r="N30" s="138"/>
      <c r="O30" s="137">
        <v>120</v>
      </c>
      <c r="P30" s="138"/>
      <c r="Q30" s="137">
        <v>59.3</v>
      </c>
      <c r="R30" s="138"/>
      <c r="S30" s="137">
        <v>153.4</v>
      </c>
      <c r="T30" s="138"/>
      <c r="U30" s="137">
        <v>69.099999999999994</v>
      </c>
      <c r="V30" s="138"/>
      <c r="W30" s="137">
        <v>92.1</v>
      </c>
      <c r="X30" s="138"/>
      <c r="Y30" s="137">
        <v>83.4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-612</v>
      </c>
      <c r="F31" s="103">
        <f t="shared" ref="F31:Z33" si="5">F20-F27</f>
        <v>-165652</v>
      </c>
      <c r="G31" s="104">
        <f t="shared" si="5"/>
        <v>-25</v>
      </c>
      <c r="H31" s="105">
        <f t="shared" si="5"/>
        <v>-4642</v>
      </c>
      <c r="I31" s="102">
        <f t="shared" si="5"/>
        <v>1064</v>
      </c>
      <c r="J31" s="103">
        <f t="shared" si="5"/>
        <v>-1309045</v>
      </c>
      <c r="K31" s="104">
        <f t="shared" si="5"/>
        <v>1506</v>
      </c>
      <c r="L31" s="105">
        <f t="shared" si="5"/>
        <v>3552079</v>
      </c>
      <c r="M31" s="102">
        <f t="shared" si="5"/>
        <v>4100</v>
      </c>
      <c r="N31" s="103">
        <f t="shared" si="5"/>
        <v>461404</v>
      </c>
      <c r="O31" s="104">
        <f t="shared" si="5"/>
        <v>-98</v>
      </c>
      <c r="P31" s="105">
        <f t="shared" si="5"/>
        <v>-108668</v>
      </c>
      <c r="Q31" s="102">
        <f t="shared" si="5"/>
        <v>-5321</v>
      </c>
      <c r="R31" s="103">
        <f t="shared" si="5"/>
        <v>710866</v>
      </c>
      <c r="S31" s="104">
        <f t="shared" si="5"/>
        <v>17509</v>
      </c>
      <c r="T31" s="105">
        <f t="shared" si="5"/>
        <v>1772967</v>
      </c>
      <c r="U31" s="102">
        <f t="shared" si="5"/>
        <v>-2515</v>
      </c>
      <c r="V31" s="103">
        <f t="shared" si="5"/>
        <v>-70718</v>
      </c>
      <c r="W31" s="104">
        <f t="shared" si="5"/>
        <v>-188</v>
      </c>
      <c r="X31" s="105">
        <f t="shared" si="5"/>
        <v>78442</v>
      </c>
      <c r="Y31" s="102">
        <f t="shared" si="5"/>
        <v>15420</v>
      </c>
      <c r="Z31" s="103">
        <f t="shared" si="5"/>
        <v>4917033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-283</v>
      </c>
      <c r="F32" s="107">
        <f t="shared" si="6"/>
        <v>-42395</v>
      </c>
      <c r="G32" s="108">
        <f t="shared" si="6"/>
        <v>-15</v>
      </c>
      <c r="H32" s="109">
        <f t="shared" si="6"/>
        <v>-33352</v>
      </c>
      <c r="I32" s="106">
        <f t="shared" si="6"/>
        <v>1240</v>
      </c>
      <c r="J32" s="107">
        <f t="shared" si="6"/>
        <v>-1390015</v>
      </c>
      <c r="K32" s="108">
        <f t="shared" si="6"/>
        <v>1472</v>
      </c>
      <c r="L32" s="109">
        <f t="shared" si="6"/>
        <v>4081713</v>
      </c>
      <c r="M32" s="106">
        <f t="shared" si="6"/>
        <v>3122</v>
      </c>
      <c r="N32" s="107">
        <f t="shared" si="6"/>
        <v>401526</v>
      </c>
      <c r="O32" s="108">
        <f t="shared" si="6"/>
        <v>-53</v>
      </c>
      <c r="P32" s="109">
        <f t="shared" si="6"/>
        <v>-85618</v>
      </c>
      <c r="Q32" s="106">
        <f t="shared" si="6"/>
        <v>-7590</v>
      </c>
      <c r="R32" s="107">
        <f t="shared" si="6"/>
        <v>487407</v>
      </c>
      <c r="S32" s="108">
        <f t="shared" si="6"/>
        <v>18458</v>
      </c>
      <c r="T32" s="109">
        <f t="shared" si="6"/>
        <v>1900298</v>
      </c>
      <c r="U32" s="106">
        <f t="shared" si="5"/>
        <v>755</v>
      </c>
      <c r="V32" s="107">
        <f t="shared" si="5"/>
        <v>1336790</v>
      </c>
      <c r="W32" s="108">
        <f t="shared" si="5"/>
        <v>-2450</v>
      </c>
      <c r="X32" s="109">
        <f t="shared" si="5"/>
        <v>135476</v>
      </c>
      <c r="Y32" s="106">
        <f t="shared" si="5"/>
        <v>14656</v>
      </c>
      <c r="Z32" s="107">
        <f t="shared" si="5"/>
        <v>6791830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342</v>
      </c>
      <c r="F33" s="107">
        <f t="shared" si="5"/>
        <v>127064</v>
      </c>
      <c r="G33" s="108">
        <f t="shared" si="5"/>
        <v>-314</v>
      </c>
      <c r="H33" s="109">
        <f t="shared" si="5"/>
        <v>-26660</v>
      </c>
      <c r="I33" s="106">
        <f t="shared" si="5"/>
        <v>-190</v>
      </c>
      <c r="J33" s="107">
        <f t="shared" si="5"/>
        <v>-1315780</v>
      </c>
      <c r="K33" s="108">
        <f t="shared" si="5"/>
        <v>2047</v>
      </c>
      <c r="L33" s="109">
        <f t="shared" si="5"/>
        <v>2562303</v>
      </c>
      <c r="M33" s="106">
        <f t="shared" si="5"/>
        <v>3038</v>
      </c>
      <c r="N33" s="107">
        <f t="shared" si="5"/>
        <v>612341</v>
      </c>
      <c r="O33" s="108">
        <f t="shared" si="5"/>
        <v>569</v>
      </c>
      <c r="P33" s="109">
        <f t="shared" si="5"/>
        <v>28829</v>
      </c>
      <c r="Q33" s="106">
        <f t="shared" si="5"/>
        <v>897</v>
      </c>
      <c r="R33" s="107">
        <f t="shared" si="5"/>
        <v>-1171165</v>
      </c>
      <c r="S33" s="108">
        <f t="shared" si="5"/>
        <v>4442</v>
      </c>
      <c r="T33" s="109">
        <f t="shared" si="5"/>
        <v>373225</v>
      </c>
      <c r="U33" s="106">
        <f t="shared" si="5"/>
        <v>-5678</v>
      </c>
      <c r="V33" s="107">
        <f t="shared" si="5"/>
        <v>-1876053</v>
      </c>
      <c r="W33" s="108">
        <f t="shared" si="5"/>
        <v>-2179</v>
      </c>
      <c r="X33" s="109">
        <f t="shared" si="5"/>
        <v>81415</v>
      </c>
      <c r="Y33" s="106">
        <f t="shared" si="5"/>
        <v>2974</v>
      </c>
      <c r="Z33" s="107">
        <f t="shared" si="5"/>
        <v>-604481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-16.111176905995563</v>
      </c>
      <c r="F34" s="143"/>
      <c r="G34" s="144">
        <f t="shared" ref="G34" si="7">+G23-G30</f>
        <v>7.7399406821552077</v>
      </c>
      <c r="H34" s="145"/>
      <c r="I34" s="142">
        <f t="shared" ref="I34" si="8">+I23-I30</f>
        <v>63.17073170731706</v>
      </c>
      <c r="J34" s="143"/>
      <c r="K34" s="144">
        <f t="shared" ref="K34" si="9">+K23-K30</f>
        <v>58.63147632311977</v>
      </c>
      <c r="L34" s="145"/>
      <c r="M34" s="142">
        <f t="shared" ref="M34" si="10">+M23-M30</f>
        <v>18.065457296462036</v>
      </c>
      <c r="N34" s="143"/>
      <c r="O34" s="144">
        <f t="shared" ref="O34" si="11">+O23-O30</f>
        <v>-9.7832454598711109</v>
      </c>
      <c r="P34" s="145"/>
      <c r="Q34" s="142">
        <f t="shared" ref="Q34" si="12">+Q23-Q30</f>
        <v>-11.417387990175314</v>
      </c>
      <c r="R34" s="143"/>
      <c r="S34" s="144">
        <f t="shared" ref="S34" si="13">+S23-S30</f>
        <v>52.071667768624565</v>
      </c>
      <c r="T34" s="145"/>
      <c r="U34" s="142">
        <f t="shared" ref="U34" si="14">+U23-U30</f>
        <v>16.220071791803775</v>
      </c>
      <c r="V34" s="143"/>
      <c r="W34" s="144">
        <f t="shared" ref="W34" si="15">+W23-W30</f>
        <v>-3.4222698072805144</v>
      </c>
      <c r="X34" s="145"/>
      <c r="Y34" s="142">
        <f t="shared" ref="Y34" si="16">+Y23-Y30</f>
        <v>9.3254862777703664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71.614100185528756</v>
      </c>
      <c r="F35" s="72">
        <f t="shared" si="17"/>
        <v>61.449024426571341</v>
      </c>
      <c r="G35" s="73">
        <f t="shared" si="17"/>
        <v>96.561210453920225</v>
      </c>
      <c r="H35" s="74">
        <f t="shared" si="17"/>
        <v>98.01595103562056</v>
      </c>
      <c r="I35" s="71">
        <f t="shared" si="17"/>
        <v>147.10048694112439</v>
      </c>
      <c r="J35" s="72">
        <f t="shared" si="17"/>
        <v>41.286319151035642</v>
      </c>
      <c r="K35" s="73">
        <f t="shared" si="17"/>
        <v>702.4</v>
      </c>
      <c r="L35" s="74">
        <f t="shared" si="17"/>
        <v>1261.991108610385</v>
      </c>
      <c r="M35" s="71">
        <f t="shared" si="17"/>
        <v>155.98798306704902</v>
      </c>
      <c r="N35" s="72">
        <f t="shared" si="17"/>
        <v>133.28274361689543</v>
      </c>
      <c r="O35" s="73">
        <f t="shared" si="17"/>
        <v>97.981878088962105</v>
      </c>
      <c r="P35" s="74">
        <f t="shared" si="17"/>
        <v>93.426741020201632</v>
      </c>
      <c r="Q35" s="71">
        <f t="shared" si="17"/>
        <v>84.480545995450044</v>
      </c>
      <c r="R35" s="72">
        <f t="shared" si="17"/>
        <v>114.01155195264425</v>
      </c>
      <c r="S35" s="73">
        <f t="shared" si="17"/>
        <v>143.62309091362084</v>
      </c>
      <c r="T35" s="74">
        <f t="shared" si="17"/>
        <v>119.95378918029816</v>
      </c>
      <c r="U35" s="71">
        <f t="shared" si="17"/>
        <v>64.72155982606256</v>
      </c>
      <c r="V35" s="72">
        <f t="shared" si="17"/>
        <v>96.136171040460439</v>
      </c>
      <c r="W35" s="73">
        <f t="shared" si="17"/>
        <v>97.771719805618105</v>
      </c>
      <c r="X35" s="74">
        <f t="shared" si="17"/>
        <v>105.31841178536511</v>
      </c>
      <c r="Y35" s="71">
        <f t="shared" si="17"/>
        <v>114.33618445518781</v>
      </c>
      <c r="Z35" s="72">
        <f t="shared" si="17"/>
        <v>120.92144897485588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80.442294402211473</v>
      </c>
      <c r="F36" s="76">
        <f t="shared" si="17"/>
        <v>74.416148693500688</v>
      </c>
      <c r="G36" s="77">
        <f t="shared" si="17"/>
        <v>97.967479674796749</v>
      </c>
      <c r="H36" s="78">
        <f t="shared" si="17"/>
        <v>87.816710014904004</v>
      </c>
      <c r="I36" s="75">
        <f t="shared" si="17"/>
        <v>153.35628227194493</v>
      </c>
      <c r="J36" s="76">
        <f t="shared" si="17"/>
        <v>40.479243966094948</v>
      </c>
      <c r="K36" s="77">
        <f t="shared" si="17"/>
        <v>643.17343173431732</v>
      </c>
      <c r="L36" s="78">
        <f t="shared" si="17"/>
        <v>2105.9134870554931</v>
      </c>
      <c r="M36" s="75">
        <f t="shared" si="17"/>
        <v>141.63221762901722</v>
      </c>
      <c r="N36" s="76">
        <f t="shared" si="17"/>
        <v>130.00251063282892</v>
      </c>
      <c r="O36" s="77">
        <f t="shared" si="17"/>
        <v>98.872820076563158</v>
      </c>
      <c r="P36" s="78">
        <f t="shared" si="17"/>
        <v>94.717934702474338</v>
      </c>
      <c r="Q36" s="75">
        <f t="shared" si="17"/>
        <v>78.412969283276439</v>
      </c>
      <c r="R36" s="76">
        <f t="shared" si="17"/>
        <v>109.84950320740808</v>
      </c>
      <c r="S36" s="77">
        <f t="shared" si="17"/>
        <v>147.47427983539094</v>
      </c>
      <c r="T36" s="78">
        <f t="shared" si="17"/>
        <v>121.88140938394838</v>
      </c>
      <c r="U36" s="75">
        <f t="shared" si="17"/>
        <v>112.5</v>
      </c>
      <c r="V36" s="76">
        <f t="shared" si="17"/>
        <v>170.02962975380481</v>
      </c>
      <c r="W36" s="77">
        <f t="shared" si="17"/>
        <v>77.243172951885569</v>
      </c>
      <c r="X36" s="78">
        <f t="shared" si="17"/>
        <v>109.18236700323236</v>
      </c>
      <c r="Y36" s="75">
        <f t="shared" si="17"/>
        <v>113.59214296975711</v>
      </c>
      <c r="Z36" s="76">
        <f t="shared" si="17"/>
        <v>129.58774036665582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110.41730124885775</v>
      </c>
      <c r="F37" s="80">
        <f t="shared" si="17"/>
        <v>120.43443929284206</v>
      </c>
      <c r="G37" s="81">
        <f t="shared" si="17"/>
        <v>73.000859845227865</v>
      </c>
      <c r="H37" s="82">
        <f t="shared" si="17"/>
        <v>93.496434748456437</v>
      </c>
      <c r="I37" s="79">
        <f t="shared" si="17"/>
        <v>90.73622623110677</v>
      </c>
      <c r="J37" s="80">
        <f t="shared" si="17"/>
        <v>42.563075502024162</v>
      </c>
      <c r="K37" s="81">
        <f t="shared" si="17"/>
        <v>585.07109004739334</v>
      </c>
      <c r="L37" s="82">
        <f t="shared" si="17"/>
        <v>995.63142938036776</v>
      </c>
      <c r="M37" s="79">
        <f t="shared" si="17"/>
        <v>121.86555347632071</v>
      </c>
      <c r="N37" s="80">
        <f t="shared" si="17"/>
        <v>124.82253863693944</v>
      </c>
      <c r="O37" s="81">
        <f t="shared" si="17"/>
        <v>114.01477832512315</v>
      </c>
      <c r="P37" s="82">
        <f t="shared" si="17"/>
        <v>102.44348969215031</v>
      </c>
      <c r="Q37" s="79">
        <f t="shared" si="17"/>
        <v>101.54280112141174</v>
      </c>
      <c r="R37" s="80">
        <f t="shared" si="17"/>
        <v>89.700586975039187</v>
      </c>
      <c r="S37" s="81">
        <f t="shared" si="17"/>
        <v>116.83340912536002</v>
      </c>
      <c r="T37" s="82">
        <f t="shared" si="17"/>
        <v>116.37958955462963</v>
      </c>
      <c r="U37" s="79">
        <f t="shared" si="17"/>
        <v>39.84532259773281</v>
      </c>
      <c r="V37" s="80">
        <f t="shared" si="17"/>
        <v>30.002906513612672</v>
      </c>
      <c r="W37" s="81">
        <f t="shared" si="17"/>
        <v>79.796012980992117</v>
      </c>
      <c r="X37" s="82">
        <f t="shared" si="17"/>
        <v>104.54482780564895</v>
      </c>
      <c r="Y37" s="79">
        <f t="shared" si="17"/>
        <v>102.2942928116273</v>
      </c>
      <c r="Z37" s="80">
        <f t="shared" si="17"/>
        <v>97.617968920708975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+'(令和3年9月) '!E27</f>
        <v>2309</v>
      </c>
      <c r="F39" s="14">
        <f>+'(令和3年9月) '!F27</f>
        <v>429696</v>
      </c>
      <c r="G39" s="13">
        <f>+'(令和3年9月) '!G27</f>
        <v>709</v>
      </c>
      <c r="H39" s="14">
        <f>+'(令和3年9月) '!H27</f>
        <v>242684</v>
      </c>
      <c r="I39" s="13">
        <f>+'(令和3年9月) '!I27</f>
        <v>2040</v>
      </c>
      <c r="J39" s="14">
        <f>+'(令和3年9月) '!J27</f>
        <v>1005135</v>
      </c>
      <c r="K39" s="13">
        <f>+'(令和3年9月) '!K27</f>
        <v>161</v>
      </c>
      <c r="L39" s="14">
        <f>+'(令和3年9月) '!L27</f>
        <v>105596</v>
      </c>
      <c r="M39" s="13">
        <f>+'(令和3年9月) '!M27</f>
        <v>5973</v>
      </c>
      <c r="N39" s="14">
        <f>+'(令和3年9月) '!N27</f>
        <v>1105208</v>
      </c>
      <c r="O39" s="13">
        <f>+'(令和3年9月) '!O27</f>
        <v>4257</v>
      </c>
      <c r="P39" s="14">
        <f>+'(令和3年9月) '!P27</f>
        <v>1452032</v>
      </c>
      <c r="Q39" s="13">
        <f>+'(令和3年9月) '!Q27</f>
        <v>22936</v>
      </c>
      <c r="R39" s="14">
        <f>+'(令和3年9月) '!R27</f>
        <v>5182481</v>
      </c>
      <c r="S39" s="25">
        <f>+'(令和3年9月) '!S27</f>
        <v>45390</v>
      </c>
      <c r="T39" s="26">
        <f>+'(令和3年9月) '!T27</f>
        <v>10072037</v>
      </c>
      <c r="U39" s="13">
        <f>+'(令和3年9月) '!U27</f>
        <v>6424</v>
      </c>
      <c r="V39" s="14">
        <f>+'(令和3年9月) '!V27</f>
        <v>1493711</v>
      </c>
      <c r="W39" s="13">
        <f>+'(令和3年9月) '!W27</f>
        <v>5869</v>
      </c>
      <c r="X39" s="14">
        <f>+'(令和3年9月) '!X27</f>
        <v>1219747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+'(令和3年9月) '!E28</f>
        <v>1494</v>
      </c>
      <c r="F40" s="21">
        <f>+'(令和3年9月) '!F28</f>
        <v>165710</v>
      </c>
      <c r="G40" s="27">
        <f>+'(令和3年9月) '!G28</f>
        <v>767</v>
      </c>
      <c r="H40" s="21">
        <f>+'(令和3年9月) '!H28</f>
        <v>305397</v>
      </c>
      <c r="I40" s="27">
        <f>+'(令和3年9月) '!I28</f>
        <v>2140</v>
      </c>
      <c r="J40" s="21">
        <f>+'(令和3年9月) '!J28</f>
        <v>1071151</v>
      </c>
      <c r="K40" s="27">
        <f>+'(令和3年9月) '!K28</f>
        <v>230</v>
      </c>
      <c r="L40" s="21">
        <f>+'(令和3年9月) '!L28</f>
        <v>107581</v>
      </c>
      <c r="M40" s="27">
        <f>+'(令和3年9月) '!M28</f>
        <v>7121</v>
      </c>
      <c r="N40" s="21">
        <f>+'(令和3年9月) '!N28</f>
        <v>1180996</v>
      </c>
      <c r="O40" s="27">
        <f>+'(令和3年9月) '!O28</f>
        <v>4328</v>
      </c>
      <c r="P40" s="21">
        <f>+'(令和3年9月) '!P28</f>
        <v>1484799</v>
      </c>
      <c r="Q40" s="27">
        <f>+'(令和3年9月) '!Q28</f>
        <v>26054</v>
      </c>
      <c r="R40" s="21">
        <f>+'(令和3年9月) '!R28</f>
        <v>5453508</v>
      </c>
      <c r="S40" s="25">
        <f>+'(令和3年9月) '!S28</f>
        <v>45806</v>
      </c>
      <c r="T40" s="26">
        <f>+'(令和3年9月) '!T28</f>
        <v>10181628</v>
      </c>
      <c r="U40" s="27">
        <f>+'(令和3年9月) '!U28</f>
        <v>4820</v>
      </c>
      <c r="V40" s="21">
        <f>+'(令和3年9月) '!V28</f>
        <v>1145922</v>
      </c>
      <c r="W40" s="27">
        <f>+'(令和3年9月) '!W28</f>
        <v>9096</v>
      </c>
      <c r="X40" s="21">
        <f>+'(令和3年9月) '!X28</f>
        <v>1272172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+'(令和3年9月) '!E29</f>
        <v>3130</v>
      </c>
      <c r="F41" s="21">
        <f>+'(令和3年9月) '!F29</f>
        <v>621813</v>
      </c>
      <c r="G41" s="27">
        <f>+'(令和3年9月) '!G29</f>
        <v>1174</v>
      </c>
      <c r="H41" s="21">
        <f>+'(令和3年9月) '!H29</f>
        <v>449715</v>
      </c>
      <c r="I41" s="27">
        <f>+'(令和3年9月) '!I29</f>
        <v>2116</v>
      </c>
      <c r="J41" s="21">
        <f>+'(令和3年9月) '!J29</f>
        <v>2396631</v>
      </c>
      <c r="K41" s="27">
        <f>+'(令和3年9月) '!K29</f>
        <v>403</v>
      </c>
      <c r="L41" s="21">
        <f>+'(令和3年9月) '!L29</f>
        <v>169884</v>
      </c>
      <c r="M41" s="27">
        <f>+'(令和3年9月) '!M29</f>
        <v>14131</v>
      </c>
      <c r="N41" s="21">
        <f>+'(令和3年9月) '!N29</f>
        <v>2425794</v>
      </c>
      <c r="O41" s="27">
        <f>+'(令和3年9月) '!O29</f>
        <v>3906</v>
      </c>
      <c r="P41" s="21">
        <f>+'(令和3年9月) '!P29</f>
        <v>1147565</v>
      </c>
      <c r="Q41" s="27">
        <f>+'(令和3年9月) '!Q29</f>
        <v>59032</v>
      </c>
      <c r="R41" s="21">
        <f>+'(令和3年9月) '!R29</f>
        <v>11246382</v>
      </c>
      <c r="S41" s="25">
        <f>+'(令和3年9月) '!S29</f>
        <v>25131</v>
      </c>
      <c r="T41" s="26">
        <f>+'(令和3年9月) '!T29</f>
        <v>2077765</v>
      </c>
      <c r="U41" s="27">
        <f>+'(令和3年9月) '!U29</f>
        <v>9611</v>
      </c>
      <c r="V41" s="21">
        <f>+'(令和3年9月) '!V29</f>
        <v>2790350</v>
      </c>
      <c r="W41" s="27">
        <f>+'(令和3年9月) '!W29</f>
        <v>10074</v>
      </c>
      <c r="X41" s="21">
        <f>+'(令和3年9月) '!X29</f>
        <v>1746256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+'(令和3年9月) '!E23:F23</f>
        <v>58.441558441558442</v>
      </c>
      <c r="F42" s="143">
        <f>+'(令和3年7月) '!F23</f>
        <v>0</v>
      </c>
      <c r="G42" s="149">
        <f>+'(令和3年9月) '!G23:H23</f>
        <v>80.252583237657859</v>
      </c>
      <c r="H42" s="143">
        <f>+'(令和3年7月) '!H23</f>
        <v>0</v>
      </c>
      <c r="I42" s="149">
        <f>+'(令和3年9月) '!I23:J23</f>
        <v>157.54527162977868</v>
      </c>
      <c r="J42" s="143">
        <f>+'(令和3年7月) '!J23</f>
        <v>0</v>
      </c>
      <c r="K42" s="149">
        <f>+'(令和3年9月) '!K23:L23</f>
        <v>69.460500963391141</v>
      </c>
      <c r="L42" s="143">
        <f>+'(令和3年7月) '!L23</f>
        <v>0</v>
      </c>
      <c r="M42" s="149">
        <f>+'(令和3年9月) '!M23:N23</f>
        <v>46.421658016552108</v>
      </c>
      <c r="N42" s="143">
        <f>+'(令和3年7月) '!N23</f>
        <v>0</v>
      </c>
      <c r="O42" s="149">
        <f>+'(令和3年9月) '!O23:P23</f>
        <v>110.84350845748851</v>
      </c>
      <c r="P42" s="143">
        <f>+'(令和3年7月) '!P23</f>
        <v>0</v>
      </c>
      <c r="Q42" s="149">
        <f>+'(令和3年9月) '!Q23:R23</f>
        <v>52.259053191581998</v>
      </c>
      <c r="R42" s="143">
        <f>+'(令和3年7月) '!R23</f>
        <v>0</v>
      </c>
      <c r="S42" s="149">
        <f>+'(令和3年9月) '!S23:T23</f>
        <v>150.37236983316532</v>
      </c>
      <c r="T42" s="143">
        <f>+'(令和3年7月) '!T23</f>
        <v>0</v>
      </c>
      <c r="U42" s="149">
        <f>+'(令和3年9月) '!U23:V23</f>
        <v>60.722673893405599</v>
      </c>
      <c r="V42" s="143">
        <f>+'(令和3年7月) '!V23</f>
        <v>0</v>
      </c>
      <c r="W42" s="149">
        <f>+'(令和3年9月) '!W23:X23</f>
        <v>83.812212810718052</v>
      </c>
      <c r="X42" s="143">
        <f>+'(令和3年7月) '!X23</f>
        <v>0</v>
      </c>
      <c r="Y42" s="149">
        <f>+'(令和3年9月) '!Y23:Z23</f>
        <v>81.526558427329036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-765</v>
      </c>
      <c r="F43" s="105">
        <f t="shared" si="18"/>
        <v>-165652</v>
      </c>
      <c r="G43" s="102">
        <f t="shared" si="18"/>
        <v>-7</v>
      </c>
      <c r="H43" s="103">
        <f t="shared" si="18"/>
        <v>-13360</v>
      </c>
      <c r="I43" s="104">
        <f t="shared" si="18"/>
        <v>1283</v>
      </c>
      <c r="J43" s="105">
        <f t="shared" si="18"/>
        <v>-84640</v>
      </c>
      <c r="K43" s="102">
        <f t="shared" si="18"/>
        <v>1595</v>
      </c>
      <c r="L43" s="103">
        <f t="shared" si="18"/>
        <v>3752172</v>
      </c>
      <c r="M43" s="104">
        <f t="shared" si="18"/>
        <v>5450</v>
      </c>
      <c r="N43" s="105">
        <f t="shared" si="18"/>
        <v>742512</v>
      </c>
      <c r="O43" s="102">
        <f t="shared" si="18"/>
        <v>501</v>
      </c>
      <c r="P43" s="103">
        <f t="shared" si="18"/>
        <v>92483</v>
      </c>
      <c r="Q43" s="104">
        <f t="shared" si="18"/>
        <v>6029</v>
      </c>
      <c r="R43" s="105">
        <f t="shared" si="18"/>
        <v>601813</v>
      </c>
      <c r="S43" s="102">
        <f t="shared" si="18"/>
        <v>12256</v>
      </c>
      <c r="T43" s="103">
        <f t="shared" si="18"/>
        <v>586295</v>
      </c>
      <c r="U43" s="104">
        <f t="shared" si="18"/>
        <v>-1810</v>
      </c>
      <c r="V43" s="105">
        <f t="shared" si="18"/>
        <v>265828</v>
      </c>
      <c r="W43" s="102">
        <f t="shared" si="18"/>
        <v>2380</v>
      </c>
      <c r="X43" s="103">
        <f t="shared" si="18"/>
        <v>333609</v>
      </c>
      <c r="Y43" s="102">
        <f t="shared" si="18"/>
        <v>10834</v>
      </c>
      <c r="Z43" s="103">
        <f t="shared" si="18"/>
        <v>1219755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-330</v>
      </c>
      <c r="F44" s="109">
        <f t="shared" si="18"/>
        <v>-42395</v>
      </c>
      <c r="G44" s="106">
        <f t="shared" si="18"/>
        <v>-44</v>
      </c>
      <c r="H44" s="107">
        <f t="shared" si="18"/>
        <v>-64997</v>
      </c>
      <c r="I44" s="108">
        <f t="shared" si="18"/>
        <v>1424</v>
      </c>
      <c r="J44" s="109">
        <f t="shared" si="18"/>
        <v>-125821</v>
      </c>
      <c r="K44" s="106">
        <f t="shared" si="18"/>
        <v>1513</v>
      </c>
      <c r="L44" s="107">
        <f t="shared" si="18"/>
        <v>4177616</v>
      </c>
      <c r="M44" s="108">
        <f t="shared" si="18"/>
        <v>3500</v>
      </c>
      <c r="N44" s="109">
        <f t="shared" si="18"/>
        <v>558838</v>
      </c>
      <c r="O44" s="106">
        <f t="shared" si="18"/>
        <v>321</v>
      </c>
      <c r="P44" s="107">
        <f t="shared" si="18"/>
        <v>50502</v>
      </c>
      <c r="Q44" s="108">
        <f t="shared" si="18"/>
        <v>1516</v>
      </c>
      <c r="R44" s="109">
        <f t="shared" si="18"/>
        <v>-17557</v>
      </c>
      <c r="S44" s="106">
        <f t="shared" si="18"/>
        <v>11532</v>
      </c>
      <c r="T44" s="107">
        <f t="shared" si="18"/>
        <v>403202</v>
      </c>
      <c r="U44" s="108">
        <f t="shared" si="18"/>
        <v>1975</v>
      </c>
      <c r="V44" s="109">
        <f t="shared" si="18"/>
        <v>2099760</v>
      </c>
      <c r="W44" s="106">
        <f t="shared" si="18"/>
        <v>-780</v>
      </c>
      <c r="X44" s="107">
        <f t="shared" si="18"/>
        <v>338697</v>
      </c>
      <c r="Y44" s="106">
        <f t="shared" si="18"/>
        <v>12386</v>
      </c>
      <c r="Z44" s="107">
        <f t="shared" si="18"/>
        <v>3458619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495</v>
      </c>
      <c r="F45" s="109">
        <f t="shared" si="18"/>
        <v>127064</v>
      </c>
      <c r="G45" s="106">
        <f t="shared" si="18"/>
        <v>-325</v>
      </c>
      <c r="H45" s="107">
        <f t="shared" si="18"/>
        <v>-66446</v>
      </c>
      <c r="I45" s="108">
        <f t="shared" si="18"/>
        <v>-255</v>
      </c>
      <c r="J45" s="109">
        <f t="shared" si="18"/>
        <v>-1421585</v>
      </c>
      <c r="K45" s="106">
        <f t="shared" si="18"/>
        <v>2066</v>
      </c>
      <c r="L45" s="107">
        <f t="shared" si="18"/>
        <v>2678508</v>
      </c>
      <c r="M45" s="108">
        <f t="shared" si="18"/>
        <v>2801</v>
      </c>
      <c r="N45" s="109">
        <f t="shared" si="18"/>
        <v>653422</v>
      </c>
      <c r="O45" s="106">
        <f t="shared" si="18"/>
        <v>723</v>
      </c>
      <c r="P45" s="107">
        <f t="shared" si="18"/>
        <v>61093</v>
      </c>
      <c r="Q45" s="108">
        <f t="shared" si="18"/>
        <v>6</v>
      </c>
      <c r="R45" s="109">
        <f t="shared" si="18"/>
        <v>-1046365</v>
      </c>
      <c r="S45" s="106">
        <f t="shared" si="18"/>
        <v>5699</v>
      </c>
      <c r="T45" s="107">
        <f t="shared" si="18"/>
        <v>574058</v>
      </c>
      <c r="U45" s="108">
        <f t="shared" si="18"/>
        <v>-5850</v>
      </c>
      <c r="V45" s="109">
        <f t="shared" si="18"/>
        <v>-1986216</v>
      </c>
      <c r="W45" s="106">
        <f t="shared" si="18"/>
        <v>-1468</v>
      </c>
      <c r="X45" s="107">
        <f t="shared" si="18"/>
        <v>126536</v>
      </c>
      <c r="Y45" s="106">
        <f t="shared" si="18"/>
        <v>479.89999999999418</v>
      </c>
      <c r="Z45" s="107">
        <f t="shared" si="18"/>
        <v>-2266452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-18.352735347554002</v>
      </c>
      <c r="F46" s="143"/>
      <c r="G46" s="149">
        <f>G23-G42</f>
        <v>-9.8126425555026486</v>
      </c>
      <c r="H46" s="143"/>
      <c r="I46" s="149">
        <f>I23-I42</f>
        <v>15.625460077538378</v>
      </c>
      <c r="J46" s="143"/>
      <c r="K46" s="149">
        <f>K23-K42</f>
        <v>52.370975359728632</v>
      </c>
      <c r="L46" s="143"/>
      <c r="M46" s="149">
        <f>M23-M42</f>
        <v>24.543799279909926</v>
      </c>
      <c r="N46" s="143"/>
      <c r="O46" s="149">
        <f t="shared" si="18"/>
        <v>-0.62675391735962194</v>
      </c>
      <c r="P46" s="143"/>
      <c r="Q46" s="149">
        <f t="shared" si="18"/>
        <v>-4.3764411817573148</v>
      </c>
      <c r="R46" s="143"/>
      <c r="S46" s="149">
        <f t="shared" si="18"/>
        <v>55.099297935459248</v>
      </c>
      <c r="T46" s="143"/>
      <c r="U46" s="149">
        <f t="shared" si="18"/>
        <v>24.597397898398171</v>
      </c>
      <c r="V46" s="143"/>
      <c r="W46" s="149">
        <f t="shared" si="18"/>
        <v>4.8655173820014284</v>
      </c>
      <c r="X46" s="143"/>
      <c r="Y46" s="149">
        <f t="shared" si="18"/>
        <v>11.198927850441336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66.868774361195321</v>
      </c>
      <c r="F47" s="84">
        <f t="shared" si="19"/>
        <v>61.449024426571341</v>
      </c>
      <c r="G47" s="83">
        <f t="shared" si="19"/>
        <v>99.012693935119884</v>
      </c>
      <c r="H47" s="85">
        <f t="shared" si="19"/>
        <v>94.494898716025773</v>
      </c>
      <c r="I47" s="86">
        <f t="shared" si="19"/>
        <v>162.89215686274508</v>
      </c>
      <c r="J47" s="84">
        <f t="shared" si="19"/>
        <v>91.579240599521455</v>
      </c>
      <c r="K47" s="83">
        <f t="shared" si="19"/>
        <v>1090.6832298136646</v>
      </c>
      <c r="L47" s="85">
        <f t="shared" si="19"/>
        <v>3653.3277775673319</v>
      </c>
      <c r="M47" s="86">
        <f t="shared" si="19"/>
        <v>191.24393102293655</v>
      </c>
      <c r="N47" s="84">
        <f t="shared" si="19"/>
        <v>167.18300989496998</v>
      </c>
      <c r="O47" s="83">
        <f t="shared" si="19"/>
        <v>111.76885130373502</v>
      </c>
      <c r="P47" s="85">
        <f t="shared" si="19"/>
        <v>106.36921224876588</v>
      </c>
      <c r="Q47" s="86">
        <f t="shared" si="19"/>
        <v>126.28618765259854</v>
      </c>
      <c r="R47" s="84">
        <f t="shared" si="19"/>
        <v>111.612449712792</v>
      </c>
      <c r="S47" s="83">
        <f t="shared" si="19"/>
        <v>127.00154218990967</v>
      </c>
      <c r="T47" s="85">
        <f t="shared" si="19"/>
        <v>105.82101713883696</v>
      </c>
      <c r="U47" s="86">
        <f t="shared" si="19"/>
        <v>71.824408468244087</v>
      </c>
      <c r="V47" s="84">
        <f t="shared" si="19"/>
        <v>117.79648138093648</v>
      </c>
      <c r="W47" s="83">
        <f t="shared" si="19"/>
        <v>140.55205316067475</v>
      </c>
      <c r="X47" s="85">
        <f t="shared" si="19"/>
        <v>127.35067190163205</v>
      </c>
      <c r="Y47" s="83">
        <f t="shared" si="19"/>
        <v>109.66062097622742</v>
      </c>
      <c r="Z47" s="85">
        <f t="shared" si="19"/>
        <v>104.48445405437839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77.911646586345384</v>
      </c>
      <c r="F48" s="78">
        <f t="shared" si="19"/>
        <v>74.416148693500688</v>
      </c>
      <c r="G48" s="75">
        <f t="shared" si="19"/>
        <v>94.26336375488917</v>
      </c>
      <c r="H48" s="76">
        <f t="shared" si="19"/>
        <v>78.717210712613422</v>
      </c>
      <c r="I48" s="77">
        <f t="shared" si="19"/>
        <v>166.54205607476635</v>
      </c>
      <c r="J48" s="78">
        <f t="shared" si="19"/>
        <v>88.253663582445427</v>
      </c>
      <c r="K48" s="75">
        <f t="shared" si="19"/>
        <v>757.82608695652175</v>
      </c>
      <c r="L48" s="76">
        <f t="shared" si="19"/>
        <v>3983.2284511205507</v>
      </c>
      <c r="M48" s="77">
        <f t="shared" si="19"/>
        <v>149.15040022468756</v>
      </c>
      <c r="N48" s="78">
        <f t="shared" si="19"/>
        <v>147.31921191943073</v>
      </c>
      <c r="O48" s="75">
        <f t="shared" si="19"/>
        <v>107.41682070240294</v>
      </c>
      <c r="P48" s="76">
        <f t="shared" si="19"/>
        <v>103.40126845451809</v>
      </c>
      <c r="Q48" s="77">
        <f t="shared" si="19"/>
        <v>105.8186842711292</v>
      </c>
      <c r="R48" s="78">
        <f t="shared" si="19"/>
        <v>99.678060433761175</v>
      </c>
      <c r="S48" s="75">
        <f t="shared" si="19"/>
        <v>125.17574116927915</v>
      </c>
      <c r="T48" s="76">
        <f t="shared" si="19"/>
        <v>103.96009361174853</v>
      </c>
      <c r="U48" s="77">
        <f t="shared" si="19"/>
        <v>140.97510373443984</v>
      </c>
      <c r="V48" s="78">
        <f t="shared" si="19"/>
        <v>283.23760255933649</v>
      </c>
      <c r="W48" s="75">
        <f t="shared" si="19"/>
        <v>91.424802110817936</v>
      </c>
      <c r="X48" s="76">
        <f t="shared" si="19"/>
        <v>126.62352260543386</v>
      </c>
      <c r="Y48" s="75">
        <f t="shared" si="19"/>
        <v>111.25007947537171</v>
      </c>
      <c r="Z48" s="76">
        <f t="shared" si="19"/>
        <v>113.15660057463283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115.81469648562299</v>
      </c>
      <c r="F49" s="82">
        <f t="shared" si="19"/>
        <v>120.43443929284206</v>
      </c>
      <c r="G49" s="79">
        <f t="shared" si="19"/>
        <v>72.316865417376491</v>
      </c>
      <c r="H49" s="80">
        <f t="shared" si="19"/>
        <v>85.224864636492001</v>
      </c>
      <c r="I49" s="81">
        <f t="shared" si="19"/>
        <v>87.948960302457465</v>
      </c>
      <c r="J49" s="82">
        <f t="shared" si="19"/>
        <v>40.684026869384567</v>
      </c>
      <c r="K49" s="79">
        <f t="shared" si="19"/>
        <v>612.65508684863516</v>
      </c>
      <c r="L49" s="80">
        <f t="shared" si="19"/>
        <v>1676.6687857596949</v>
      </c>
      <c r="M49" s="81">
        <f t="shared" si="19"/>
        <v>119.82166867171466</v>
      </c>
      <c r="N49" s="82">
        <f t="shared" si="19"/>
        <v>126.93641751937716</v>
      </c>
      <c r="O49" s="79">
        <f t="shared" si="19"/>
        <v>118.50998463901689</v>
      </c>
      <c r="P49" s="80">
        <f t="shared" si="19"/>
        <v>105.32370715384315</v>
      </c>
      <c r="Q49" s="81">
        <f t="shared" si="19"/>
        <v>100.01016397885894</v>
      </c>
      <c r="R49" s="82">
        <f t="shared" si="19"/>
        <v>90.695985606748906</v>
      </c>
      <c r="S49" s="79">
        <f t="shared" si="19"/>
        <v>122.6771716207075</v>
      </c>
      <c r="T49" s="80">
        <f t="shared" si="19"/>
        <v>127.62862980173408</v>
      </c>
      <c r="U49" s="81">
        <f t="shared" si="19"/>
        <v>39.132244303402352</v>
      </c>
      <c r="V49" s="82">
        <f t="shared" si="19"/>
        <v>28.818391957998102</v>
      </c>
      <c r="W49" s="79">
        <f t="shared" si="19"/>
        <v>85.427834028191384</v>
      </c>
      <c r="X49" s="80">
        <f t="shared" si="19"/>
        <v>107.24613115144631</v>
      </c>
      <c r="Y49" s="79">
        <f t="shared" si="19"/>
        <v>100.36323012168474</v>
      </c>
      <c r="Z49" s="80">
        <f t="shared" si="19"/>
        <v>91.617740454451251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11FD-134C-4587-8B76-3405FEA468DC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70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1224</v>
      </c>
      <c r="F5" s="14">
        <v>155943</v>
      </c>
      <c r="G5" s="15">
        <v>54</v>
      </c>
      <c r="H5" s="16">
        <v>10200</v>
      </c>
      <c r="I5" s="13">
        <v>1809</v>
      </c>
      <c r="J5" s="14">
        <v>5830699</v>
      </c>
      <c r="K5" s="17">
        <v>966</v>
      </c>
      <c r="L5" s="18">
        <v>2368338</v>
      </c>
      <c r="M5" s="13">
        <v>1037</v>
      </c>
      <c r="N5" s="87">
        <v>259590</v>
      </c>
      <c r="O5" s="19">
        <v>938</v>
      </c>
      <c r="P5" s="18">
        <v>72002</v>
      </c>
      <c r="Q5" s="13">
        <v>13241</v>
      </c>
      <c r="R5" s="14">
        <v>2169267</v>
      </c>
      <c r="S5" s="19">
        <v>16209</v>
      </c>
      <c r="T5" s="18">
        <v>6518339</v>
      </c>
      <c r="U5" s="13">
        <v>2958</v>
      </c>
      <c r="V5" s="14">
        <v>938926</v>
      </c>
      <c r="W5" s="13">
        <v>294</v>
      </c>
      <c r="X5" s="18">
        <v>35768</v>
      </c>
      <c r="Y5" s="20">
        <f t="shared" ref="Y5:Z19" si="0">+W5+U5+S5+Q5+O5+M5+K5+I5+G5+E5</f>
        <v>38730</v>
      </c>
      <c r="Z5" s="21">
        <f t="shared" si="0"/>
        <v>18359072</v>
      </c>
    </row>
    <row r="6" spans="1:26" ht="18.95" customHeight="1" x14ac:dyDescent="0.15">
      <c r="A6" s="7"/>
      <c r="B6" s="22"/>
      <c r="C6" s="91"/>
      <c r="D6" s="95" t="s">
        <v>22</v>
      </c>
      <c r="E6" s="23">
        <v>872</v>
      </c>
      <c r="F6" s="24">
        <v>42304</v>
      </c>
      <c r="G6" s="25">
        <v>54</v>
      </c>
      <c r="H6" s="26">
        <v>10200</v>
      </c>
      <c r="I6" s="27">
        <v>2158</v>
      </c>
      <c r="J6" s="21">
        <v>7062985</v>
      </c>
      <c r="K6" s="25">
        <v>962</v>
      </c>
      <c r="L6" s="26">
        <v>1885429</v>
      </c>
      <c r="M6" s="27">
        <v>709</v>
      </c>
      <c r="N6" s="88">
        <v>230799</v>
      </c>
      <c r="O6" s="25">
        <v>692</v>
      </c>
      <c r="P6" s="26">
        <v>39641</v>
      </c>
      <c r="Q6" s="27">
        <v>13425</v>
      </c>
      <c r="R6" s="21">
        <v>2046273</v>
      </c>
      <c r="S6" s="25">
        <v>16677</v>
      </c>
      <c r="T6" s="26">
        <v>6484026</v>
      </c>
      <c r="U6" s="27">
        <v>2433</v>
      </c>
      <c r="V6" s="21">
        <v>1149466</v>
      </c>
      <c r="W6" s="27">
        <v>326</v>
      </c>
      <c r="X6" s="26">
        <v>59667</v>
      </c>
      <c r="Y6" s="20">
        <f t="shared" si="0"/>
        <v>38308</v>
      </c>
      <c r="Z6" s="21">
        <f t="shared" si="0"/>
        <v>19010790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2286</v>
      </c>
      <c r="F7" s="36">
        <v>392379</v>
      </c>
      <c r="G7" s="29">
        <v>156</v>
      </c>
      <c r="H7" s="30">
        <v>75238</v>
      </c>
      <c r="I7" s="31">
        <v>1557</v>
      </c>
      <c r="J7" s="32">
        <v>761049</v>
      </c>
      <c r="K7" s="89">
        <v>1452</v>
      </c>
      <c r="L7" s="30">
        <v>3088663</v>
      </c>
      <c r="M7" s="23">
        <v>1186</v>
      </c>
      <c r="N7" s="24">
        <v>261227</v>
      </c>
      <c r="O7" s="33">
        <v>2668</v>
      </c>
      <c r="P7" s="34">
        <v>465634</v>
      </c>
      <c r="Q7" s="23">
        <v>32924</v>
      </c>
      <c r="R7" s="24">
        <v>4869939</v>
      </c>
      <c r="S7" s="33">
        <v>23942</v>
      </c>
      <c r="T7" s="34">
        <v>1757952</v>
      </c>
      <c r="U7" s="23">
        <v>3941</v>
      </c>
      <c r="V7" s="24">
        <v>2134736</v>
      </c>
      <c r="W7" s="23">
        <v>1184</v>
      </c>
      <c r="X7" s="34">
        <v>211594</v>
      </c>
      <c r="Y7" s="31">
        <f t="shared" si="0"/>
        <v>71296</v>
      </c>
      <c r="Z7" s="24">
        <f t="shared" si="0"/>
        <v>14018411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296</v>
      </c>
      <c r="F8" s="14">
        <v>58294</v>
      </c>
      <c r="G8" s="15">
        <v>0</v>
      </c>
      <c r="H8" s="16">
        <v>0</v>
      </c>
      <c r="I8" s="13">
        <v>175</v>
      </c>
      <c r="J8" s="14">
        <v>81608</v>
      </c>
      <c r="K8" s="17">
        <v>763</v>
      </c>
      <c r="L8" s="18">
        <v>8424</v>
      </c>
      <c r="M8" s="13">
        <v>4890</v>
      </c>
      <c r="N8" s="87">
        <v>886812</v>
      </c>
      <c r="O8" s="19">
        <v>0</v>
      </c>
      <c r="P8" s="18">
        <v>0</v>
      </c>
      <c r="Q8" s="13">
        <v>8375</v>
      </c>
      <c r="R8" s="14">
        <v>1800356</v>
      </c>
      <c r="S8" s="19">
        <v>29539</v>
      </c>
      <c r="T8" s="18">
        <v>3556408</v>
      </c>
      <c r="U8" s="13">
        <v>805</v>
      </c>
      <c r="V8" s="14">
        <v>70140</v>
      </c>
      <c r="W8" s="13">
        <v>14</v>
      </c>
      <c r="X8" s="18">
        <v>700</v>
      </c>
      <c r="Y8" s="13">
        <f t="shared" si="0"/>
        <v>44857</v>
      </c>
      <c r="Z8" s="14">
        <f t="shared" si="0"/>
        <v>6462742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163</v>
      </c>
      <c r="F9" s="24">
        <v>26760</v>
      </c>
      <c r="G9" s="25">
        <v>0</v>
      </c>
      <c r="H9" s="26">
        <v>0</v>
      </c>
      <c r="I9" s="27">
        <v>119</v>
      </c>
      <c r="J9" s="21">
        <v>54839</v>
      </c>
      <c r="K9" s="25">
        <v>1</v>
      </c>
      <c r="L9" s="26">
        <v>14</v>
      </c>
      <c r="M9" s="27">
        <v>5557</v>
      </c>
      <c r="N9" s="88">
        <v>721917</v>
      </c>
      <c r="O9" s="25">
        <v>0</v>
      </c>
      <c r="P9" s="26">
        <v>0</v>
      </c>
      <c r="Q9" s="27">
        <v>8684</v>
      </c>
      <c r="R9" s="21">
        <v>1805537</v>
      </c>
      <c r="S9" s="25">
        <v>29510</v>
      </c>
      <c r="T9" s="26">
        <v>3491207</v>
      </c>
      <c r="U9" s="27">
        <v>513</v>
      </c>
      <c r="V9" s="21">
        <v>44720</v>
      </c>
      <c r="W9" s="27">
        <v>4</v>
      </c>
      <c r="X9" s="26">
        <v>700</v>
      </c>
      <c r="Y9" s="20">
        <f t="shared" si="0"/>
        <v>44551</v>
      </c>
      <c r="Z9" s="21">
        <f t="shared" si="0"/>
        <v>6145694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280</v>
      </c>
      <c r="F10" s="36">
        <v>55086</v>
      </c>
      <c r="G10" s="29">
        <v>0</v>
      </c>
      <c r="H10" s="30">
        <v>0</v>
      </c>
      <c r="I10" s="37">
        <v>179</v>
      </c>
      <c r="J10" s="38">
        <v>67539</v>
      </c>
      <c r="K10" s="89">
        <v>763</v>
      </c>
      <c r="L10" s="30">
        <v>8423</v>
      </c>
      <c r="M10" s="35">
        <v>7670</v>
      </c>
      <c r="N10" s="36">
        <v>1608055</v>
      </c>
      <c r="O10" s="29">
        <v>0</v>
      </c>
      <c r="P10" s="30">
        <v>0</v>
      </c>
      <c r="Q10" s="35">
        <v>11556</v>
      </c>
      <c r="R10" s="36">
        <v>1260493</v>
      </c>
      <c r="S10" s="29">
        <v>6483</v>
      </c>
      <c r="T10" s="30">
        <v>787613</v>
      </c>
      <c r="U10" s="35">
        <v>1899</v>
      </c>
      <c r="V10" s="36">
        <v>136635</v>
      </c>
      <c r="W10" s="35">
        <v>11</v>
      </c>
      <c r="X10" s="30">
        <v>20</v>
      </c>
      <c r="Y10" s="37">
        <f t="shared" si="0"/>
        <v>28841</v>
      </c>
      <c r="Z10" s="36">
        <f t="shared" si="0"/>
        <v>3923864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97</v>
      </c>
      <c r="J11" s="14">
        <v>48703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2517</v>
      </c>
      <c r="R11" s="14">
        <v>609522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2708</v>
      </c>
      <c r="Z11" s="14">
        <f t="shared" si="0"/>
        <v>748945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103</v>
      </c>
      <c r="J12" s="21">
        <v>50351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2325</v>
      </c>
      <c r="R12" s="21">
        <v>588013</v>
      </c>
      <c r="S12" s="25">
        <v>0</v>
      </c>
      <c r="T12" s="26">
        <v>0</v>
      </c>
      <c r="U12" s="27">
        <v>5</v>
      </c>
      <c r="V12" s="21">
        <v>760</v>
      </c>
      <c r="W12" s="27">
        <v>0</v>
      </c>
      <c r="X12" s="26">
        <v>0</v>
      </c>
      <c r="Y12" s="20">
        <f t="shared" ref="Y12:Y19" si="1">+W12+U12+S12+Q12+O12+M12+K12+I12+G12+E12</f>
        <v>2523</v>
      </c>
      <c r="Z12" s="21">
        <f t="shared" si="0"/>
        <v>729124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35</v>
      </c>
      <c r="J13" s="38">
        <v>37083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6052</v>
      </c>
      <c r="R13" s="36">
        <v>1680321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1"/>
        <v>6333</v>
      </c>
      <c r="Z13" s="36">
        <f t="shared" si="0"/>
        <v>1934910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57</v>
      </c>
      <c r="N14" s="87">
        <v>7416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57</v>
      </c>
      <c r="Z14" s="14">
        <f t="shared" si="0"/>
        <v>7416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2823</v>
      </c>
      <c r="N15" s="88">
        <v>254269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2823</v>
      </c>
      <c r="Z15" s="24">
        <f t="shared" si="0"/>
        <v>254269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5702</v>
      </c>
      <c r="N16" s="36">
        <v>645684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5702</v>
      </c>
      <c r="Z16" s="36">
        <f t="shared" si="0"/>
        <v>645684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557</v>
      </c>
      <c r="F17" s="14">
        <v>134740</v>
      </c>
      <c r="G17" s="19">
        <v>569</v>
      </c>
      <c r="H17" s="18">
        <v>131400</v>
      </c>
      <c r="I17" s="13">
        <v>1308</v>
      </c>
      <c r="J17" s="14">
        <v>167013</v>
      </c>
      <c r="K17" s="19">
        <v>93</v>
      </c>
      <c r="L17" s="18">
        <v>66790</v>
      </c>
      <c r="M17" s="13">
        <v>583</v>
      </c>
      <c r="N17" s="87">
        <v>168217</v>
      </c>
      <c r="O17" s="19">
        <v>4066</v>
      </c>
      <c r="P17" s="18">
        <v>1604047</v>
      </c>
      <c r="Q17" s="13">
        <v>6095</v>
      </c>
      <c r="R17" s="14">
        <v>1275997</v>
      </c>
      <c r="S17" s="19">
        <v>263</v>
      </c>
      <c r="T17" s="18">
        <v>59012</v>
      </c>
      <c r="U17" s="13">
        <v>1</v>
      </c>
      <c r="V17" s="14">
        <v>220</v>
      </c>
      <c r="W17" s="13">
        <v>6903</v>
      </c>
      <c r="X17" s="18">
        <v>1309306</v>
      </c>
      <c r="Y17" s="41">
        <f t="shared" si="1"/>
        <v>20438</v>
      </c>
      <c r="Z17" s="42">
        <f t="shared" si="0"/>
        <v>4916742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173</v>
      </c>
      <c r="F18" s="21">
        <v>29764</v>
      </c>
      <c r="G18" s="25">
        <v>571</v>
      </c>
      <c r="H18" s="26">
        <v>141048</v>
      </c>
      <c r="I18" s="27">
        <v>1278</v>
      </c>
      <c r="J18" s="21">
        <v>150579</v>
      </c>
      <c r="K18" s="25">
        <v>99</v>
      </c>
      <c r="L18" s="26">
        <v>72585</v>
      </c>
      <c r="M18" s="27">
        <v>861</v>
      </c>
      <c r="N18" s="21">
        <v>317928</v>
      </c>
      <c r="O18" s="25">
        <v>4199</v>
      </c>
      <c r="P18" s="26">
        <v>1637180</v>
      </c>
      <c r="Q18" s="27">
        <v>5357</v>
      </c>
      <c r="R18" s="21">
        <v>1230769</v>
      </c>
      <c r="S18" s="25">
        <v>278</v>
      </c>
      <c r="T18" s="26">
        <v>57768</v>
      </c>
      <c r="U18" s="27">
        <v>3</v>
      </c>
      <c r="V18" s="21">
        <v>660</v>
      </c>
      <c r="W18" s="27">
        <v>7598</v>
      </c>
      <c r="X18" s="26">
        <v>1472584</v>
      </c>
      <c r="Y18" s="23">
        <f t="shared" si="1"/>
        <v>20417</v>
      </c>
      <c r="Z18" s="24">
        <f t="shared" si="0"/>
        <v>5110865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679</v>
      </c>
      <c r="F19" s="24">
        <v>160683</v>
      </c>
      <c r="G19" s="33">
        <v>519</v>
      </c>
      <c r="H19" s="34">
        <v>124107</v>
      </c>
      <c r="I19" s="23">
        <v>331</v>
      </c>
      <c r="J19" s="24">
        <v>134210</v>
      </c>
      <c r="K19" s="90">
        <v>241</v>
      </c>
      <c r="L19" s="34">
        <v>178735</v>
      </c>
      <c r="M19" s="23">
        <v>1553</v>
      </c>
      <c r="N19" s="24">
        <v>437364</v>
      </c>
      <c r="O19" s="33">
        <v>1852</v>
      </c>
      <c r="P19" s="34">
        <v>733810</v>
      </c>
      <c r="Q19" s="23">
        <v>7111</v>
      </c>
      <c r="R19" s="24">
        <v>2040921</v>
      </c>
      <c r="S19" s="33">
        <v>97</v>
      </c>
      <c r="T19" s="34">
        <v>32756</v>
      </c>
      <c r="U19" s="23">
        <v>70</v>
      </c>
      <c r="V19" s="24">
        <v>15400</v>
      </c>
      <c r="W19" s="23">
        <v>7478</v>
      </c>
      <c r="X19" s="34">
        <v>1718691</v>
      </c>
      <c r="Y19" s="35">
        <f t="shared" si="1"/>
        <v>19931</v>
      </c>
      <c r="Z19" s="36">
        <f t="shared" si="0"/>
        <v>5576677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2077</v>
      </c>
      <c r="F20" s="14">
        <f t="shared" ref="E20:Z22" si="2">+F17+F14+F11+F8+F5</f>
        <v>348977</v>
      </c>
      <c r="G20" s="19">
        <f t="shared" si="2"/>
        <v>698</v>
      </c>
      <c r="H20" s="18">
        <f t="shared" si="2"/>
        <v>216600</v>
      </c>
      <c r="I20" s="13">
        <f t="shared" si="2"/>
        <v>3389</v>
      </c>
      <c r="J20" s="14">
        <f t="shared" si="2"/>
        <v>6128023</v>
      </c>
      <c r="K20" s="19">
        <f t="shared" si="2"/>
        <v>1822</v>
      </c>
      <c r="L20" s="18">
        <f t="shared" si="2"/>
        <v>2443552</v>
      </c>
      <c r="M20" s="13">
        <f t="shared" si="2"/>
        <v>6582</v>
      </c>
      <c r="N20" s="14">
        <f t="shared" si="2"/>
        <v>1337035</v>
      </c>
      <c r="O20" s="19">
        <f t="shared" si="2"/>
        <v>5004</v>
      </c>
      <c r="P20" s="18">
        <f t="shared" si="2"/>
        <v>1676049</v>
      </c>
      <c r="Q20" s="13">
        <f t="shared" si="2"/>
        <v>30228</v>
      </c>
      <c r="R20" s="14">
        <f t="shared" si="2"/>
        <v>5855142</v>
      </c>
      <c r="S20" s="19">
        <f t="shared" si="2"/>
        <v>46011</v>
      </c>
      <c r="T20" s="18">
        <f t="shared" si="2"/>
        <v>10133759</v>
      </c>
      <c r="U20" s="13">
        <f t="shared" si="2"/>
        <v>3768</v>
      </c>
      <c r="V20" s="14">
        <f t="shared" si="2"/>
        <v>1010006</v>
      </c>
      <c r="W20" s="13">
        <f t="shared" si="2"/>
        <v>7211</v>
      </c>
      <c r="X20" s="18">
        <f t="shared" si="2"/>
        <v>1345774</v>
      </c>
      <c r="Y20" s="31">
        <f t="shared" si="2"/>
        <v>106790</v>
      </c>
      <c r="Z20" s="32">
        <f t="shared" si="2"/>
        <v>30494917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1208</v>
      </c>
      <c r="F21" s="21">
        <f t="shared" si="2"/>
        <v>98828</v>
      </c>
      <c r="G21" s="25">
        <f t="shared" si="2"/>
        <v>700</v>
      </c>
      <c r="H21" s="26">
        <f t="shared" si="2"/>
        <v>226248</v>
      </c>
      <c r="I21" s="27">
        <f t="shared" si="2"/>
        <v>3658</v>
      </c>
      <c r="J21" s="21">
        <f t="shared" si="2"/>
        <v>7318754</v>
      </c>
      <c r="K21" s="25">
        <f t="shared" si="2"/>
        <v>1062</v>
      </c>
      <c r="L21" s="26">
        <f t="shared" si="2"/>
        <v>1958028</v>
      </c>
      <c r="M21" s="27">
        <f t="shared" si="2"/>
        <v>9965</v>
      </c>
      <c r="N21" s="21">
        <f t="shared" si="2"/>
        <v>1539913</v>
      </c>
      <c r="O21" s="25">
        <f t="shared" si="2"/>
        <v>4891</v>
      </c>
      <c r="P21" s="26">
        <f t="shared" si="2"/>
        <v>1676821</v>
      </c>
      <c r="Q21" s="27">
        <f t="shared" si="2"/>
        <v>29791</v>
      </c>
      <c r="R21" s="21">
        <f t="shared" si="2"/>
        <v>5670592</v>
      </c>
      <c r="S21" s="25">
        <f t="shared" si="2"/>
        <v>46465</v>
      </c>
      <c r="T21" s="26">
        <f t="shared" si="2"/>
        <v>10033001</v>
      </c>
      <c r="U21" s="27">
        <f t="shared" si="2"/>
        <v>2954</v>
      </c>
      <c r="V21" s="21">
        <f t="shared" si="2"/>
        <v>1195606</v>
      </c>
      <c r="W21" s="27">
        <f t="shared" si="2"/>
        <v>7928</v>
      </c>
      <c r="X21" s="26">
        <f t="shared" si="2"/>
        <v>1532951</v>
      </c>
      <c r="Y21" s="23">
        <f t="shared" si="2"/>
        <v>108622</v>
      </c>
      <c r="Z21" s="24">
        <f t="shared" si="2"/>
        <v>31250742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3245</v>
      </c>
      <c r="F22" s="24">
        <f t="shared" si="2"/>
        <v>608148</v>
      </c>
      <c r="G22" s="33">
        <f t="shared" si="2"/>
        <v>870</v>
      </c>
      <c r="H22" s="34">
        <f t="shared" si="2"/>
        <v>394345</v>
      </c>
      <c r="I22" s="23">
        <f t="shared" si="2"/>
        <v>2102</v>
      </c>
      <c r="J22" s="24">
        <f t="shared" si="2"/>
        <v>999881</v>
      </c>
      <c r="K22" s="33">
        <f t="shared" si="2"/>
        <v>2456</v>
      </c>
      <c r="L22" s="34">
        <f t="shared" si="2"/>
        <v>3275821</v>
      </c>
      <c r="M22" s="23">
        <f t="shared" si="2"/>
        <v>16130</v>
      </c>
      <c r="N22" s="24">
        <f t="shared" si="2"/>
        <v>2971330</v>
      </c>
      <c r="O22" s="33">
        <f t="shared" si="2"/>
        <v>4520</v>
      </c>
      <c r="P22" s="34">
        <f t="shared" si="2"/>
        <v>1199444</v>
      </c>
      <c r="Q22" s="23">
        <f t="shared" si="2"/>
        <v>57643</v>
      </c>
      <c r="R22" s="24">
        <f t="shared" si="2"/>
        <v>9851674</v>
      </c>
      <c r="S22" s="33">
        <f t="shared" si="2"/>
        <v>30522</v>
      </c>
      <c r="T22" s="34">
        <f t="shared" si="2"/>
        <v>2578321</v>
      </c>
      <c r="U22" s="23">
        <f t="shared" si="2"/>
        <v>5942</v>
      </c>
      <c r="V22" s="24">
        <f t="shared" si="2"/>
        <v>2290277</v>
      </c>
      <c r="W22" s="23">
        <f t="shared" si="2"/>
        <v>8673</v>
      </c>
      <c r="X22" s="34">
        <f t="shared" si="2"/>
        <v>1930305</v>
      </c>
      <c r="Y22" s="23">
        <f t="shared" si="2"/>
        <v>132103</v>
      </c>
      <c r="Z22" s="24">
        <f t="shared" si="2"/>
        <v>26099546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58.441558441558442</v>
      </c>
      <c r="F23" s="130"/>
      <c r="G23" s="129">
        <f>(G20+G21)/(G22+G41)*100</f>
        <v>80.252583237657859</v>
      </c>
      <c r="H23" s="130"/>
      <c r="I23" s="129">
        <f>(I20+I21)/(I22+I41)*100</f>
        <v>157.54527162977868</v>
      </c>
      <c r="J23" s="130"/>
      <c r="K23" s="129">
        <f>(K20+K21)/(K22+K41)*100</f>
        <v>69.460500963391141</v>
      </c>
      <c r="L23" s="130"/>
      <c r="M23" s="129">
        <f>(M20+M21)/(M22+M41)*100</f>
        <v>46.421658016552108</v>
      </c>
      <c r="N23" s="130"/>
      <c r="O23" s="129">
        <f>(O20+O21)/(O22+O41)*100</f>
        <v>110.84350845748851</v>
      </c>
      <c r="P23" s="130"/>
      <c r="Q23" s="129">
        <f>(Q20+Q21)/(Q22+Q41)*100</f>
        <v>52.259053191581998</v>
      </c>
      <c r="R23" s="130"/>
      <c r="S23" s="129">
        <f>(S20+S21)/(S22+S41)*100</f>
        <v>150.37236983316532</v>
      </c>
      <c r="T23" s="130"/>
      <c r="U23" s="129">
        <f>(U20+U21)/(U22+U41)*100</f>
        <v>60.722673893405599</v>
      </c>
      <c r="V23" s="130"/>
      <c r="W23" s="129">
        <f>(W20+W21)/(W22+W41)*100</f>
        <v>83.812212810718052</v>
      </c>
      <c r="X23" s="130"/>
      <c r="Y23" s="129">
        <f>(Y20+Y21)/(Y22+Y41)*100</f>
        <v>81.526558427329036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187410.78582434513</v>
      </c>
      <c r="F24" s="132"/>
      <c r="G24" s="133">
        <f>H22/G22*1000</f>
        <v>453270.11494252871</v>
      </c>
      <c r="H24" s="134"/>
      <c r="I24" s="135">
        <f>J22/I22*1000</f>
        <v>475680.78020932444</v>
      </c>
      <c r="J24" s="136"/>
      <c r="K24" s="133">
        <f>L22/K22*1000</f>
        <v>1333803.3387622149</v>
      </c>
      <c r="L24" s="134"/>
      <c r="M24" s="135">
        <f>N22/M22*1000</f>
        <v>184211.40731556108</v>
      </c>
      <c r="N24" s="136"/>
      <c r="O24" s="133">
        <f>P22/O22*1000</f>
        <v>265363.7168141593</v>
      </c>
      <c r="P24" s="134"/>
      <c r="Q24" s="135">
        <f>R22/Q22*1000</f>
        <v>170908.41906215847</v>
      </c>
      <c r="R24" s="136"/>
      <c r="S24" s="133">
        <f>T22/S22*1000</f>
        <v>84474.182556844244</v>
      </c>
      <c r="T24" s="134"/>
      <c r="U24" s="135">
        <f>V22/U22*1000</f>
        <v>385438.74116459105</v>
      </c>
      <c r="V24" s="136"/>
      <c r="W24" s="133">
        <f>X22/W22*1000</f>
        <v>222564.85645105501</v>
      </c>
      <c r="X24" s="134"/>
      <c r="Y24" s="135">
        <f>Z22/Y22*1000</f>
        <v>197569.66912182161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2.4564165840291285</v>
      </c>
      <c r="F25" s="49"/>
      <c r="G25" s="50">
        <f>G22/Y22*100</f>
        <v>0.65857701944694669</v>
      </c>
      <c r="H25" s="51"/>
      <c r="I25" s="48">
        <f>I22/Y22*100</f>
        <v>1.5911826377902092</v>
      </c>
      <c r="J25" s="49"/>
      <c r="K25" s="50">
        <f>K22/Y22*100</f>
        <v>1.8591553560479324</v>
      </c>
      <c r="L25" s="51"/>
      <c r="M25" s="48">
        <f>M22/Y22*100</f>
        <v>12.210169337562357</v>
      </c>
      <c r="N25" s="49"/>
      <c r="O25" s="50">
        <f>O22/Y22*100</f>
        <v>3.4215725608048269</v>
      </c>
      <c r="P25" s="51"/>
      <c r="Q25" s="48">
        <f>Q22/Y22*100</f>
        <v>43.634890956299252</v>
      </c>
      <c r="R25" s="49"/>
      <c r="S25" s="50">
        <f>S22/Y22*100</f>
        <v>23.104698606390468</v>
      </c>
      <c r="T25" s="51"/>
      <c r="U25" s="48">
        <f>U22/Y22*100</f>
        <v>4.4980053443146639</v>
      </c>
      <c r="V25" s="49"/>
      <c r="W25" s="50">
        <f>W22/Y22*100</f>
        <v>6.5653315973142163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2309</v>
      </c>
      <c r="F27" s="14">
        <v>429696</v>
      </c>
      <c r="G27" s="19">
        <v>709</v>
      </c>
      <c r="H27" s="18">
        <v>242684</v>
      </c>
      <c r="I27" s="13">
        <v>2040</v>
      </c>
      <c r="J27" s="14">
        <v>1005135</v>
      </c>
      <c r="K27" s="19">
        <v>161</v>
      </c>
      <c r="L27" s="18">
        <v>105596</v>
      </c>
      <c r="M27" s="13">
        <v>5973</v>
      </c>
      <c r="N27" s="14">
        <v>1105208</v>
      </c>
      <c r="O27" s="19">
        <v>4257</v>
      </c>
      <c r="P27" s="18">
        <v>1452032</v>
      </c>
      <c r="Q27" s="13">
        <v>22936</v>
      </c>
      <c r="R27" s="14">
        <v>5182481</v>
      </c>
      <c r="S27" s="19">
        <v>45390</v>
      </c>
      <c r="T27" s="18">
        <v>10072037</v>
      </c>
      <c r="U27" s="13">
        <v>6424</v>
      </c>
      <c r="V27" s="14">
        <v>1493711</v>
      </c>
      <c r="W27" s="19">
        <v>5869</v>
      </c>
      <c r="X27" s="18">
        <v>1219747</v>
      </c>
      <c r="Y27" s="55">
        <f>+W27+U27+S27+Q27+O27+M27+K27+I27+G27+E27</f>
        <v>96068</v>
      </c>
      <c r="Z27" s="56">
        <f t="shared" ref="Z27:Z29" si="3">+X27+V27+T27+R27+P27+N27+L27+J27+H27+F27</f>
        <v>22308327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1494</v>
      </c>
      <c r="F28" s="21">
        <v>165710</v>
      </c>
      <c r="G28" s="25">
        <v>767</v>
      </c>
      <c r="H28" s="26">
        <v>305397</v>
      </c>
      <c r="I28" s="27">
        <v>2140</v>
      </c>
      <c r="J28" s="21">
        <v>1071151</v>
      </c>
      <c r="K28" s="25">
        <v>230</v>
      </c>
      <c r="L28" s="26">
        <v>107581</v>
      </c>
      <c r="M28" s="27">
        <v>7121</v>
      </c>
      <c r="N28" s="21">
        <v>1180996</v>
      </c>
      <c r="O28" s="25">
        <v>4328</v>
      </c>
      <c r="P28" s="26">
        <v>1484799</v>
      </c>
      <c r="Q28" s="27">
        <v>26054</v>
      </c>
      <c r="R28" s="21">
        <v>5453508</v>
      </c>
      <c r="S28" s="25">
        <v>45806</v>
      </c>
      <c r="T28" s="26">
        <v>10181628</v>
      </c>
      <c r="U28" s="27">
        <v>4820</v>
      </c>
      <c r="V28" s="21">
        <v>1145922</v>
      </c>
      <c r="W28" s="25">
        <v>9096</v>
      </c>
      <c r="X28" s="26">
        <v>1272172</v>
      </c>
      <c r="Y28" s="58">
        <f t="shared" ref="Y28:Y29" si="4">+W28+U28+S28+Q28+O28+M28+K28+I28+G28+E28</f>
        <v>101856</v>
      </c>
      <c r="Z28" s="59">
        <f t="shared" si="3"/>
        <v>22368864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3130</v>
      </c>
      <c r="F29" s="21">
        <v>621813</v>
      </c>
      <c r="G29" s="25">
        <v>1174</v>
      </c>
      <c r="H29" s="26">
        <v>449715</v>
      </c>
      <c r="I29" s="27">
        <v>2116</v>
      </c>
      <c r="J29" s="21">
        <v>2396631</v>
      </c>
      <c r="K29" s="25">
        <v>403</v>
      </c>
      <c r="L29" s="26">
        <v>169884</v>
      </c>
      <c r="M29" s="27">
        <v>14131</v>
      </c>
      <c r="N29" s="21">
        <v>2425794</v>
      </c>
      <c r="O29" s="25">
        <v>3906</v>
      </c>
      <c r="P29" s="26">
        <v>1147565</v>
      </c>
      <c r="Q29" s="27">
        <v>59032</v>
      </c>
      <c r="R29" s="21">
        <v>11246382</v>
      </c>
      <c r="S29" s="25">
        <v>25131</v>
      </c>
      <c r="T29" s="26">
        <v>2077765</v>
      </c>
      <c r="U29" s="27">
        <v>9611</v>
      </c>
      <c r="V29" s="21">
        <v>2790350</v>
      </c>
      <c r="W29" s="25">
        <v>10074</v>
      </c>
      <c r="X29" s="26">
        <v>1746256</v>
      </c>
      <c r="Y29" s="58">
        <f t="shared" si="4"/>
        <v>128708</v>
      </c>
      <c r="Z29" s="59">
        <f t="shared" si="3"/>
        <v>25072155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69.8</v>
      </c>
      <c r="F30" s="138"/>
      <c r="G30" s="137">
        <v>61.3</v>
      </c>
      <c r="H30" s="138"/>
      <c r="I30" s="137">
        <v>96.5</v>
      </c>
      <c r="J30" s="138"/>
      <c r="K30" s="137">
        <v>44.7</v>
      </c>
      <c r="L30" s="138"/>
      <c r="M30" s="137">
        <v>44.5</v>
      </c>
      <c r="N30" s="138"/>
      <c r="O30" s="137">
        <v>108.9</v>
      </c>
      <c r="P30" s="138"/>
      <c r="Q30" s="137">
        <v>40.4</v>
      </c>
      <c r="R30" s="138"/>
      <c r="S30" s="137">
        <v>180</v>
      </c>
      <c r="T30" s="138"/>
      <c r="U30" s="137">
        <v>63.8</v>
      </c>
      <c r="V30" s="138"/>
      <c r="W30" s="137">
        <v>64</v>
      </c>
      <c r="X30" s="138"/>
      <c r="Y30" s="137">
        <v>75.2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-232</v>
      </c>
      <c r="F31" s="103">
        <f t="shared" ref="F31:Z33" si="5">F20-F27</f>
        <v>-80719</v>
      </c>
      <c r="G31" s="104">
        <f t="shared" si="5"/>
        <v>-11</v>
      </c>
      <c r="H31" s="105">
        <f t="shared" si="5"/>
        <v>-26084</v>
      </c>
      <c r="I31" s="102">
        <f t="shared" si="5"/>
        <v>1349</v>
      </c>
      <c r="J31" s="103">
        <f t="shared" si="5"/>
        <v>5122888</v>
      </c>
      <c r="K31" s="104">
        <f t="shared" si="5"/>
        <v>1661</v>
      </c>
      <c r="L31" s="105">
        <f t="shared" si="5"/>
        <v>2337956</v>
      </c>
      <c r="M31" s="102">
        <f t="shared" si="5"/>
        <v>609</v>
      </c>
      <c r="N31" s="103">
        <f t="shared" si="5"/>
        <v>231827</v>
      </c>
      <c r="O31" s="104">
        <f t="shared" si="5"/>
        <v>747</v>
      </c>
      <c r="P31" s="105">
        <f t="shared" si="5"/>
        <v>224017</v>
      </c>
      <c r="Q31" s="102">
        <f t="shared" si="5"/>
        <v>7292</v>
      </c>
      <c r="R31" s="103">
        <f t="shared" si="5"/>
        <v>672661</v>
      </c>
      <c r="S31" s="104">
        <f t="shared" si="5"/>
        <v>621</v>
      </c>
      <c r="T31" s="105">
        <f t="shared" si="5"/>
        <v>61722</v>
      </c>
      <c r="U31" s="102">
        <f t="shared" si="5"/>
        <v>-2656</v>
      </c>
      <c r="V31" s="103">
        <f t="shared" si="5"/>
        <v>-483705</v>
      </c>
      <c r="W31" s="104">
        <f t="shared" si="5"/>
        <v>1342</v>
      </c>
      <c r="X31" s="105">
        <f t="shared" si="5"/>
        <v>126027</v>
      </c>
      <c r="Y31" s="102">
        <f t="shared" si="5"/>
        <v>10722</v>
      </c>
      <c r="Z31" s="103">
        <f t="shared" si="5"/>
        <v>8186590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-286</v>
      </c>
      <c r="F32" s="107">
        <f t="shared" si="6"/>
        <v>-66882</v>
      </c>
      <c r="G32" s="108">
        <f t="shared" si="6"/>
        <v>-67</v>
      </c>
      <c r="H32" s="109">
        <f t="shared" si="6"/>
        <v>-79149</v>
      </c>
      <c r="I32" s="106">
        <f t="shared" si="6"/>
        <v>1518</v>
      </c>
      <c r="J32" s="107">
        <f t="shared" si="6"/>
        <v>6247603</v>
      </c>
      <c r="K32" s="108">
        <f t="shared" si="6"/>
        <v>832</v>
      </c>
      <c r="L32" s="109">
        <f t="shared" si="6"/>
        <v>1850447</v>
      </c>
      <c r="M32" s="106">
        <f t="shared" si="6"/>
        <v>2844</v>
      </c>
      <c r="N32" s="107">
        <f t="shared" si="6"/>
        <v>358917</v>
      </c>
      <c r="O32" s="108">
        <f t="shared" si="6"/>
        <v>563</v>
      </c>
      <c r="P32" s="109">
        <f t="shared" si="6"/>
        <v>192022</v>
      </c>
      <c r="Q32" s="106">
        <f t="shared" si="6"/>
        <v>3737</v>
      </c>
      <c r="R32" s="107">
        <f t="shared" si="6"/>
        <v>217084</v>
      </c>
      <c r="S32" s="108">
        <f t="shared" si="6"/>
        <v>659</v>
      </c>
      <c r="T32" s="109">
        <f t="shared" si="6"/>
        <v>-148627</v>
      </c>
      <c r="U32" s="106">
        <f t="shared" si="5"/>
        <v>-1866</v>
      </c>
      <c r="V32" s="107">
        <f t="shared" si="5"/>
        <v>49684</v>
      </c>
      <c r="W32" s="108">
        <f t="shared" si="5"/>
        <v>-1168</v>
      </c>
      <c r="X32" s="109">
        <f t="shared" si="5"/>
        <v>260779</v>
      </c>
      <c r="Y32" s="106">
        <f t="shared" si="5"/>
        <v>6766</v>
      </c>
      <c r="Z32" s="107">
        <f t="shared" si="5"/>
        <v>8881878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115</v>
      </c>
      <c r="F33" s="107">
        <f t="shared" si="5"/>
        <v>-13665</v>
      </c>
      <c r="G33" s="108">
        <f t="shared" si="5"/>
        <v>-304</v>
      </c>
      <c r="H33" s="109">
        <f t="shared" si="5"/>
        <v>-55370</v>
      </c>
      <c r="I33" s="106">
        <f t="shared" si="5"/>
        <v>-14</v>
      </c>
      <c r="J33" s="107">
        <f t="shared" si="5"/>
        <v>-1396750</v>
      </c>
      <c r="K33" s="108">
        <f t="shared" si="5"/>
        <v>2053</v>
      </c>
      <c r="L33" s="109">
        <f t="shared" si="5"/>
        <v>3105937</v>
      </c>
      <c r="M33" s="106">
        <f t="shared" si="5"/>
        <v>1999</v>
      </c>
      <c r="N33" s="107">
        <f t="shared" si="5"/>
        <v>545536</v>
      </c>
      <c r="O33" s="108">
        <f t="shared" si="5"/>
        <v>614</v>
      </c>
      <c r="P33" s="109">
        <f t="shared" si="5"/>
        <v>51879</v>
      </c>
      <c r="Q33" s="106">
        <f t="shared" si="5"/>
        <v>-1389</v>
      </c>
      <c r="R33" s="107">
        <f t="shared" si="5"/>
        <v>-1394708</v>
      </c>
      <c r="S33" s="108">
        <f t="shared" si="5"/>
        <v>5391</v>
      </c>
      <c r="T33" s="109">
        <f t="shared" si="5"/>
        <v>500556</v>
      </c>
      <c r="U33" s="106">
        <f t="shared" si="5"/>
        <v>-3669</v>
      </c>
      <c r="V33" s="107">
        <f t="shared" si="5"/>
        <v>-500073</v>
      </c>
      <c r="W33" s="108">
        <f t="shared" si="5"/>
        <v>-1401</v>
      </c>
      <c r="X33" s="109">
        <f t="shared" si="5"/>
        <v>184049</v>
      </c>
      <c r="Y33" s="106">
        <f t="shared" si="5"/>
        <v>3395</v>
      </c>
      <c r="Z33" s="107">
        <f t="shared" si="5"/>
        <v>1027391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-11.358441558441555</v>
      </c>
      <c r="F34" s="143"/>
      <c r="G34" s="144">
        <f t="shared" ref="G34" si="7">+G23-G30</f>
        <v>18.952583237657862</v>
      </c>
      <c r="H34" s="145"/>
      <c r="I34" s="142">
        <f t="shared" ref="I34" si="8">+I23-I30</f>
        <v>61.045271629778682</v>
      </c>
      <c r="J34" s="143"/>
      <c r="K34" s="144">
        <f t="shared" ref="K34" si="9">+K23-K30</f>
        <v>24.760500963391138</v>
      </c>
      <c r="L34" s="145"/>
      <c r="M34" s="142">
        <f t="shared" ref="M34" si="10">+M23-M30</f>
        <v>1.921658016552108</v>
      </c>
      <c r="N34" s="143"/>
      <c r="O34" s="144">
        <f t="shared" ref="O34" si="11">+O23-O30</f>
        <v>1.9435084574885053</v>
      </c>
      <c r="P34" s="145"/>
      <c r="Q34" s="142">
        <f t="shared" ref="Q34" si="12">+Q23-Q30</f>
        <v>11.859053191581999</v>
      </c>
      <c r="R34" s="143"/>
      <c r="S34" s="144">
        <f t="shared" ref="S34" si="13">+S23-S30</f>
        <v>-29.627630166834678</v>
      </c>
      <c r="T34" s="145"/>
      <c r="U34" s="142">
        <f t="shared" ref="U34" si="14">+U23-U30</f>
        <v>-3.0773261065943984</v>
      </c>
      <c r="V34" s="143"/>
      <c r="W34" s="144">
        <f t="shared" ref="W34" si="15">+W23-W30</f>
        <v>19.812212810718052</v>
      </c>
      <c r="X34" s="145"/>
      <c r="Y34" s="142">
        <f t="shared" ref="Y34" si="16">+Y23-Y30</f>
        <v>6.326558427329033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89.952360329146813</v>
      </c>
      <c r="F35" s="72">
        <f t="shared" si="17"/>
        <v>81.21485887697348</v>
      </c>
      <c r="G35" s="73">
        <f t="shared" si="17"/>
        <v>98.448519040902681</v>
      </c>
      <c r="H35" s="74">
        <f t="shared" si="17"/>
        <v>89.251866624911401</v>
      </c>
      <c r="I35" s="71">
        <f t="shared" si="17"/>
        <v>166.12745098039215</v>
      </c>
      <c r="J35" s="72">
        <f t="shared" si="17"/>
        <v>609.67163614837807</v>
      </c>
      <c r="K35" s="73">
        <f t="shared" si="17"/>
        <v>1131.6770186335405</v>
      </c>
      <c r="L35" s="74">
        <f t="shared" si="17"/>
        <v>2314.0573506572218</v>
      </c>
      <c r="M35" s="71">
        <f t="shared" si="17"/>
        <v>110.19588146659969</v>
      </c>
      <c r="N35" s="72">
        <f t="shared" si="17"/>
        <v>120.97587060535211</v>
      </c>
      <c r="O35" s="73">
        <f t="shared" si="17"/>
        <v>117.5475687103594</v>
      </c>
      <c r="P35" s="74">
        <f t="shared" si="17"/>
        <v>115.42782803684769</v>
      </c>
      <c r="Q35" s="71">
        <f t="shared" si="17"/>
        <v>131.79281478897801</v>
      </c>
      <c r="R35" s="72">
        <f t="shared" si="17"/>
        <v>112.97951695336654</v>
      </c>
      <c r="S35" s="73">
        <f t="shared" si="17"/>
        <v>101.36814276272305</v>
      </c>
      <c r="T35" s="74">
        <f t="shared" si="17"/>
        <v>100.61280553278348</v>
      </c>
      <c r="U35" s="71">
        <f t="shared" si="17"/>
        <v>58.655043586550434</v>
      </c>
      <c r="V35" s="72">
        <f t="shared" si="17"/>
        <v>67.617229838971525</v>
      </c>
      <c r="W35" s="73">
        <f t="shared" si="17"/>
        <v>122.86590560572499</v>
      </c>
      <c r="X35" s="74">
        <f t="shared" si="17"/>
        <v>110.33222463346908</v>
      </c>
      <c r="Y35" s="71">
        <f t="shared" si="17"/>
        <v>111.160844401882</v>
      </c>
      <c r="Z35" s="72">
        <f t="shared" si="17"/>
        <v>136.69746279046385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80.85676037483266</v>
      </c>
      <c r="F36" s="76">
        <f t="shared" si="17"/>
        <v>59.639128598153398</v>
      </c>
      <c r="G36" s="77">
        <f t="shared" si="17"/>
        <v>91.264667535853974</v>
      </c>
      <c r="H36" s="78">
        <f t="shared" si="17"/>
        <v>74.083242468000662</v>
      </c>
      <c r="I36" s="75">
        <f t="shared" si="17"/>
        <v>170.93457943925233</v>
      </c>
      <c r="J36" s="76">
        <f t="shared" si="17"/>
        <v>683.26071674301761</v>
      </c>
      <c r="K36" s="77">
        <f t="shared" si="17"/>
        <v>461.73913043478262</v>
      </c>
      <c r="L36" s="78">
        <f t="shared" si="17"/>
        <v>1820.0500088305557</v>
      </c>
      <c r="M36" s="75">
        <f t="shared" si="17"/>
        <v>139.9382109254318</v>
      </c>
      <c r="N36" s="76">
        <f t="shared" si="17"/>
        <v>130.39104281470895</v>
      </c>
      <c r="O36" s="77">
        <f t="shared" si="17"/>
        <v>113.0083179297597</v>
      </c>
      <c r="P36" s="78">
        <f t="shared" si="17"/>
        <v>112.93252487373712</v>
      </c>
      <c r="Q36" s="75">
        <f t="shared" si="17"/>
        <v>114.34328701926768</v>
      </c>
      <c r="R36" s="76">
        <f t="shared" si="17"/>
        <v>103.98063044924477</v>
      </c>
      <c r="S36" s="77">
        <f t="shared" si="17"/>
        <v>101.4386761559621</v>
      </c>
      <c r="T36" s="78">
        <f t="shared" si="17"/>
        <v>98.540243269543922</v>
      </c>
      <c r="U36" s="75">
        <f t="shared" si="17"/>
        <v>61.286307053941911</v>
      </c>
      <c r="V36" s="76">
        <f t="shared" si="17"/>
        <v>104.33572267571441</v>
      </c>
      <c r="W36" s="77">
        <f t="shared" si="17"/>
        <v>87.159190853122254</v>
      </c>
      <c r="X36" s="78">
        <f t="shared" si="17"/>
        <v>120.49872187094198</v>
      </c>
      <c r="Y36" s="75">
        <f t="shared" si="17"/>
        <v>106.64271127866793</v>
      </c>
      <c r="Z36" s="76">
        <f t="shared" si="17"/>
        <v>139.70643301331708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103.67412140575081</v>
      </c>
      <c r="F37" s="80">
        <f t="shared" si="17"/>
        <v>97.802393967318153</v>
      </c>
      <c r="G37" s="81">
        <f t="shared" si="17"/>
        <v>74.105621805792168</v>
      </c>
      <c r="H37" s="82">
        <f t="shared" si="17"/>
        <v>87.687757802163588</v>
      </c>
      <c r="I37" s="79">
        <f t="shared" si="17"/>
        <v>99.338374291115315</v>
      </c>
      <c r="J37" s="80">
        <f t="shared" si="17"/>
        <v>41.720273166791216</v>
      </c>
      <c r="K37" s="81">
        <f t="shared" si="17"/>
        <v>609.42928039702235</v>
      </c>
      <c r="L37" s="82">
        <f t="shared" si="17"/>
        <v>1928.2692896329258</v>
      </c>
      <c r="M37" s="79">
        <f t="shared" si="17"/>
        <v>114.14620338263393</v>
      </c>
      <c r="N37" s="80">
        <f t="shared" si="17"/>
        <v>122.48896649921635</v>
      </c>
      <c r="O37" s="81">
        <f t="shared" si="17"/>
        <v>115.7194060419867</v>
      </c>
      <c r="P37" s="82">
        <f t="shared" si="17"/>
        <v>104.52078967204473</v>
      </c>
      <c r="Q37" s="79">
        <f t="shared" si="17"/>
        <v>97.647038894159095</v>
      </c>
      <c r="R37" s="80">
        <f t="shared" si="17"/>
        <v>87.598607267652824</v>
      </c>
      <c r="S37" s="81">
        <f t="shared" si="17"/>
        <v>121.45159364927778</v>
      </c>
      <c r="T37" s="82">
        <f t="shared" si="17"/>
        <v>124.09107863497557</v>
      </c>
      <c r="U37" s="79">
        <f t="shared" si="17"/>
        <v>61.824992196441578</v>
      </c>
      <c r="V37" s="80">
        <f t="shared" si="17"/>
        <v>82.078484777895241</v>
      </c>
      <c r="W37" s="81">
        <f t="shared" si="17"/>
        <v>86.092912447885652</v>
      </c>
      <c r="X37" s="82">
        <f t="shared" si="17"/>
        <v>110.53963450948771</v>
      </c>
      <c r="Y37" s="79">
        <f t="shared" si="17"/>
        <v>102.63775367498525</v>
      </c>
      <c r="Z37" s="80">
        <f t="shared" si="17"/>
        <v>104.0977371111498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+'(令和3年8月) '!E20</f>
        <v>1095</v>
      </c>
      <c r="F39" s="14">
        <f>+'(令和3年8月) '!F20</f>
        <v>85953</v>
      </c>
      <c r="G39" s="13">
        <f>+'(令和3年8月) '!G20</f>
        <v>558</v>
      </c>
      <c r="H39" s="14">
        <f>+'(令和3年8月) '!H20</f>
        <v>195977</v>
      </c>
      <c r="I39" s="13">
        <f>+'(令和3年8月) '!I20</f>
        <v>3291</v>
      </c>
      <c r="J39" s="14">
        <f>+'(令和3年8月) '!J20</f>
        <v>6489789</v>
      </c>
      <c r="K39" s="13">
        <f>+'(令和3年8月) '!K20</f>
        <v>1192</v>
      </c>
      <c r="L39" s="14">
        <f>+'(令和3年8月) '!L20</f>
        <v>2280063</v>
      </c>
      <c r="M39" s="13">
        <f>+'(令和3年8月) '!M20</f>
        <v>9724</v>
      </c>
      <c r="N39" s="14">
        <f>+'(令和3年8月) '!N20</f>
        <v>1457753</v>
      </c>
      <c r="O39" s="13">
        <f>+'(令和3年8月) '!O20</f>
        <v>4704</v>
      </c>
      <c r="P39" s="14">
        <f>+'(令和3年8月) '!P20</f>
        <v>1630911</v>
      </c>
      <c r="Q39" s="13">
        <f>+'(令和3年8月) '!Q20</f>
        <v>27417</v>
      </c>
      <c r="R39" s="14">
        <f>+'(令和3年8月) '!R20</f>
        <v>5475124</v>
      </c>
      <c r="S39" s="25">
        <f>+'(令和3年8月) '!S20</f>
        <v>47809</v>
      </c>
      <c r="T39" s="26">
        <f>+'(令和3年8月) '!T20</f>
        <v>10844067</v>
      </c>
      <c r="U39" s="13">
        <f>+'(令和3年8月) '!U20</f>
        <v>2718</v>
      </c>
      <c r="V39" s="14">
        <f>+'(令和3年8月) '!V20</f>
        <v>677163</v>
      </c>
      <c r="W39" s="13">
        <f>+'(令和3年8月) '!W20</f>
        <v>7695</v>
      </c>
      <c r="X39" s="14">
        <f>+'(令和3年8月) '!X20</f>
        <v>1529566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+'(令和3年8月) '!E21</f>
        <v>1250</v>
      </c>
      <c r="F40" s="21">
        <f>+'(令和3年8月) '!F21</f>
        <v>124091</v>
      </c>
      <c r="G40" s="27">
        <f>+'(令和3年8月) '!G21</f>
        <v>568</v>
      </c>
      <c r="H40" s="21">
        <f>+'(令和3年8月) '!H21</f>
        <v>187596</v>
      </c>
      <c r="I40" s="27">
        <f>+'(令和3年8月) '!I21</f>
        <v>3131</v>
      </c>
      <c r="J40" s="21">
        <f>+'(令和3年8月) '!J21</f>
        <v>6530300</v>
      </c>
      <c r="K40" s="27">
        <f>+'(令和3年8月) '!K21</f>
        <v>1014</v>
      </c>
      <c r="L40" s="21">
        <f>+'(令和3年8月) '!L21</f>
        <v>1889228</v>
      </c>
      <c r="M40" s="27">
        <f>+'(令和3年8月) '!M21</f>
        <v>7617</v>
      </c>
      <c r="N40" s="21">
        <f>+'(令和3年8月) '!N21</f>
        <v>1517529</v>
      </c>
      <c r="O40" s="27">
        <f>+'(令和3年8月) '!O21</f>
        <v>4629</v>
      </c>
      <c r="P40" s="21">
        <f>+'(令和3年8月) '!P21</f>
        <v>1599077</v>
      </c>
      <c r="Q40" s="27">
        <f>+'(令和3年8月) '!Q21</f>
        <v>28554</v>
      </c>
      <c r="R40" s="21">
        <f>+'(令和3年8月) '!R21</f>
        <v>5619583</v>
      </c>
      <c r="S40" s="25">
        <f>+'(令和3年8月) '!S21</f>
        <v>46896</v>
      </c>
      <c r="T40" s="26">
        <f>+'(令和3年8月) '!T21</f>
        <v>11146204</v>
      </c>
      <c r="U40" s="27">
        <f>+'(令和3年8月) '!U21</f>
        <v>2769</v>
      </c>
      <c r="V40" s="21">
        <f>+'(令和3年8月) '!V21</f>
        <v>647991</v>
      </c>
      <c r="W40" s="27">
        <f>+'(令和3年8月) '!W21</f>
        <v>7956</v>
      </c>
      <c r="X40" s="21">
        <f>+'(令和3年8月) '!X21</f>
        <v>1588072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+'(令和3年8月) '!E22</f>
        <v>2376</v>
      </c>
      <c r="F41" s="21">
        <f>+'(令和3年8月) '!F22</f>
        <v>357999</v>
      </c>
      <c r="G41" s="27">
        <f>+'(令和3年8月) '!G22</f>
        <v>872</v>
      </c>
      <c r="H41" s="21">
        <f>+'(令和3年8月) '!H22</f>
        <v>403993</v>
      </c>
      <c r="I41" s="27">
        <f>+'(令和3年8月) '!I22</f>
        <v>2371</v>
      </c>
      <c r="J41" s="21">
        <f>+'(令和3年8月) '!J22</f>
        <v>2190612</v>
      </c>
      <c r="K41" s="27">
        <f>+'(令和3年8月) '!K22</f>
        <v>1696</v>
      </c>
      <c r="L41" s="21">
        <f>+'(令和3年8月) '!L22</f>
        <v>2790297</v>
      </c>
      <c r="M41" s="27">
        <f>+'(令和3年8月) '!M22</f>
        <v>19515</v>
      </c>
      <c r="N41" s="21">
        <f>+'(令和3年8月) '!N22</f>
        <v>3174208</v>
      </c>
      <c r="O41" s="27">
        <f>+'(令和3年8月) '!O22</f>
        <v>4407</v>
      </c>
      <c r="P41" s="21">
        <f>+'(令和3年8月) '!P22</f>
        <v>1200216</v>
      </c>
      <c r="Q41" s="27">
        <f>+'(令和3年8月) '!Q22</f>
        <v>57206</v>
      </c>
      <c r="R41" s="21">
        <f>+'(令和3年8月) '!R22</f>
        <v>9667124</v>
      </c>
      <c r="S41" s="25">
        <f>+'(令和3年8月) '!S22</f>
        <v>30976</v>
      </c>
      <c r="T41" s="26">
        <f>+'(令和3年8月) '!T22</f>
        <v>2477563</v>
      </c>
      <c r="U41" s="27">
        <f>+'(令和3年8月) '!U22</f>
        <v>5128</v>
      </c>
      <c r="V41" s="21">
        <f>+'(令和3年8月) '!V22</f>
        <v>2475877</v>
      </c>
      <c r="W41" s="27">
        <f>+'(令和3年8月) '!W22</f>
        <v>9390</v>
      </c>
      <c r="X41" s="21">
        <f>+'(令和3年8月) '!X22</f>
        <v>2117482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+'(令和3年8月) '!E23:F23</f>
        <v>47.788873038516407</v>
      </c>
      <c r="F42" s="143">
        <f>+'(令和3年7月) '!F23</f>
        <v>0</v>
      </c>
      <c r="G42" s="149">
        <f>+'(令和3年8月) '!G23:H23</f>
        <v>64.196123147092365</v>
      </c>
      <c r="H42" s="143">
        <f>+'(令和3年7月) '!H23</f>
        <v>0</v>
      </c>
      <c r="I42" s="149">
        <f>+'(令和3年8月) '!I23:J23</f>
        <v>140.15713662156264</v>
      </c>
      <c r="J42" s="143">
        <f>+'(令和3年7月) '!J23</f>
        <v>0</v>
      </c>
      <c r="K42" s="149">
        <f>+'(令和3年8月) '!K23:L23</f>
        <v>68.637212196639695</v>
      </c>
      <c r="L42" s="143">
        <f>+'(令和3年7月) '!L23</f>
        <v>0</v>
      </c>
      <c r="M42" s="149">
        <f>+'(令和3年8月) '!M23:N23</f>
        <v>46.965178980096475</v>
      </c>
      <c r="N42" s="143">
        <f>+'(令和3年7月) '!N23</f>
        <v>0</v>
      </c>
      <c r="O42" s="149">
        <f>+'(令和3年8月) '!O23:P23</f>
        <v>106.77268047134194</v>
      </c>
      <c r="P42" s="143">
        <f>+'(令和3年7月) '!P23</f>
        <v>0</v>
      </c>
      <c r="Q42" s="149">
        <f>+'(令和3年8月) '!Q23:R23</f>
        <v>48.439190300218954</v>
      </c>
      <c r="R42" s="143">
        <f>+'(令和3年7月) '!R23</f>
        <v>0</v>
      </c>
      <c r="S42" s="149">
        <f>+'(令和3年8月) '!S23:T23</f>
        <v>155.15490096495682</v>
      </c>
      <c r="T42" s="143">
        <f>+'(令和3年7月) '!T23</f>
        <v>0</v>
      </c>
      <c r="U42" s="149">
        <f>+'(令和3年8月) '!U23:V23</f>
        <v>53.235665081983122</v>
      </c>
      <c r="V42" s="143">
        <f>+'(令和3年7月) '!V23</f>
        <v>0</v>
      </c>
      <c r="W42" s="149">
        <f>+'(令和3年8月) '!W23:X23</f>
        <v>82.196313218843557</v>
      </c>
      <c r="X42" s="143">
        <f>+'(令和3年7月) '!X23</f>
        <v>0</v>
      </c>
      <c r="Y42" s="149">
        <f>+'(令和3年8月) '!Y23:Z23</f>
        <v>79.151054416514356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982</v>
      </c>
      <c r="F43" s="105">
        <f t="shared" si="18"/>
        <v>263024</v>
      </c>
      <c r="G43" s="102">
        <f t="shared" si="18"/>
        <v>140</v>
      </c>
      <c r="H43" s="103">
        <f t="shared" si="18"/>
        <v>20623</v>
      </c>
      <c r="I43" s="104">
        <f t="shared" si="18"/>
        <v>98</v>
      </c>
      <c r="J43" s="105">
        <f t="shared" si="18"/>
        <v>-361766</v>
      </c>
      <c r="K43" s="102">
        <f t="shared" si="18"/>
        <v>630</v>
      </c>
      <c r="L43" s="103">
        <f t="shared" si="18"/>
        <v>163489</v>
      </c>
      <c r="M43" s="104">
        <f t="shared" si="18"/>
        <v>-3142</v>
      </c>
      <c r="N43" s="105">
        <f t="shared" si="18"/>
        <v>-120718</v>
      </c>
      <c r="O43" s="102">
        <f t="shared" si="18"/>
        <v>300</v>
      </c>
      <c r="P43" s="103">
        <f t="shared" si="18"/>
        <v>45138</v>
      </c>
      <c r="Q43" s="104">
        <f t="shared" si="18"/>
        <v>2811</v>
      </c>
      <c r="R43" s="105">
        <f t="shared" si="18"/>
        <v>380018</v>
      </c>
      <c r="S43" s="102">
        <f t="shared" si="18"/>
        <v>-1798</v>
      </c>
      <c r="T43" s="103">
        <f t="shared" si="18"/>
        <v>-710308</v>
      </c>
      <c r="U43" s="104">
        <f t="shared" si="18"/>
        <v>1050</v>
      </c>
      <c r="V43" s="105">
        <f t="shared" si="18"/>
        <v>332843</v>
      </c>
      <c r="W43" s="102">
        <f t="shared" si="18"/>
        <v>-484</v>
      </c>
      <c r="X43" s="103">
        <f t="shared" si="18"/>
        <v>-183792</v>
      </c>
      <c r="Y43" s="102">
        <f t="shared" si="18"/>
        <v>-5356</v>
      </c>
      <c r="Z43" s="103">
        <f t="shared" si="18"/>
        <v>3295285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-42</v>
      </c>
      <c r="F44" s="109">
        <f t="shared" si="18"/>
        <v>-25263</v>
      </c>
      <c r="G44" s="106">
        <f t="shared" si="18"/>
        <v>132</v>
      </c>
      <c r="H44" s="107">
        <f t="shared" si="18"/>
        <v>38652</v>
      </c>
      <c r="I44" s="108">
        <f t="shared" si="18"/>
        <v>527</v>
      </c>
      <c r="J44" s="109">
        <f t="shared" si="18"/>
        <v>788454</v>
      </c>
      <c r="K44" s="106">
        <f t="shared" si="18"/>
        <v>48</v>
      </c>
      <c r="L44" s="107">
        <f t="shared" si="18"/>
        <v>68800</v>
      </c>
      <c r="M44" s="108">
        <f t="shared" si="18"/>
        <v>2348</v>
      </c>
      <c r="N44" s="109">
        <f t="shared" si="18"/>
        <v>22384</v>
      </c>
      <c r="O44" s="106">
        <f t="shared" si="18"/>
        <v>262</v>
      </c>
      <c r="P44" s="107">
        <f t="shared" si="18"/>
        <v>77744</v>
      </c>
      <c r="Q44" s="108">
        <f t="shared" si="18"/>
        <v>1237</v>
      </c>
      <c r="R44" s="109">
        <f t="shared" si="18"/>
        <v>51009</v>
      </c>
      <c r="S44" s="106">
        <f t="shared" si="18"/>
        <v>-431</v>
      </c>
      <c r="T44" s="107">
        <f t="shared" si="18"/>
        <v>-1113203</v>
      </c>
      <c r="U44" s="108">
        <f t="shared" si="18"/>
        <v>185</v>
      </c>
      <c r="V44" s="109">
        <f t="shared" si="18"/>
        <v>547615</v>
      </c>
      <c r="W44" s="106">
        <f t="shared" si="18"/>
        <v>-28</v>
      </c>
      <c r="X44" s="107">
        <f t="shared" si="18"/>
        <v>-55121</v>
      </c>
      <c r="Y44" s="106">
        <f t="shared" si="18"/>
        <v>-1475</v>
      </c>
      <c r="Z44" s="107">
        <f t="shared" si="18"/>
        <v>4962652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869</v>
      </c>
      <c r="F45" s="109">
        <f t="shared" si="18"/>
        <v>250149</v>
      </c>
      <c r="G45" s="106">
        <f t="shared" si="18"/>
        <v>-2</v>
      </c>
      <c r="H45" s="107">
        <f t="shared" si="18"/>
        <v>-9648</v>
      </c>
      <c r="I45" s="108">
        <f t="shared" si="18"/>
        <v>-269</v>
      </c>
      <c r="J45" s="109">
        <f t="shared" si="18"/>
        <v>-1190731</v>
      </c>
      <c r="K45" s="106">
        <f t="shared" si="18"/>
        <v>760</v>
      </c>
      <c r="L45" s="107">
        <f t="shared" si="18"/>
        <v>485524</v>
      </c>
      <c r="M45" s="108">
        <f t="shared" si="18"/>
        <v>-3385</v>
      </c>
      <c r="N45" s="109">
        <f t="shared" si="18"/>
        <v>-202878</v>
      </c>
      <c r="O45" s="106">
        <f t="shared" si="18"/>
        <v>113</v>
      </c>
      <c r="P45" s="107">
        <f t="shared" si="18"/>
        <v>-772</v>
      </c>
      <c r="Q45" s="108">
        <f t="shared" si="18"/>
        <v>437</v>
      </c>
      <c r="R45" s="109">
        <f t="shared" si="18"/>
        <v>184550</v>
      </c>
      <c r="S45" s="106">
        <f t="shared" si="18"/>
        <v>-454</v>
      </c>
      <c r="T45" s="107">
        <f t="shared" si="18"/>
        <v>100758</v>
      </c>
      <c r="U45" s="108">
        <f t="shared" si="18"/>
        <v>814</v>
      </c>
      <c r="V45" s="109">
        <f t="shared" si="18"/>
        <v>-185600</v>
      </c>
      <c r="W45" s="106">
        <f t="shared" si="18"/>
        <v>-717</v>
      </c>
      <c r="X45" s="107">
        <f t="shared" si="18"/>
        <v>-187177</v>
      </c>
      <c r="Y45" s="106">
        <f t="shared" si="18"/>
        <v>-17.100000000005821</v>
      </c>
      <c r="Z45" s="107">
        <f t="shared" si="18"/>
        <v>-939130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10.652685403042035</v>
      </c>
      <c r="F46" s="143"/>
      <c r="G46" s="149">
        <f>G23-G42</f>
        <v>16.056460090565494</v>
      </c>
      <c r="H46" s="143"/>
      <c r="I46" s="149">
        <f>I23-I42</f>
        <v>17.38813500821604</v>
      </c>
      <c r="J46" s="143"/>
      <c r="K46" s="149">
        <f>K23-K42</f>
        <v>0.82328876675144613</v>
      </c>
      <c r="L46" s="143"/>
      <c r="M46" s="149">
        <f>M23-M42</f>
        <v>-0.54352096354436696</v>
      </c>
      <c r="N46" s="143"/>
      <c r="O46" s="149">
        <f t="shared" si="18"/>
        <v>4.0708279861465684</v>
      </c>
      <c r="P46" s="143"/>
      <c r="Q46" s="149">
        <f t="shared" si="18"/>
        <v>3.8198628913630444</v>
      </c>
      <c r="R46" s="143"/>
      <c r="S46" s="149">
        <f t="shared" si="18"/>
        <v>-4.7825311317915009</v>
      </c>
      <c r="T46" s="143"/>
      <c r="U46" s="149">
        <f t="shared" si="18"/>
        <v>7.4870088114224771</v>
      </c>
      <c r="V46" s="143"/>
      <c r="W46" s="149">
        <f t="shared" si="18"/>
        <v>1.6158995918744949</v>
      </c>
      <c r="X46" s="143"/>
      <c r="Y46" s="149">
        <f t="shared" si="18"/>
        <v>2.3755040108146801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189.68036529680364</v>
      </c>
      <c r="F47" s="84">
        <f t="shared" si="19"/>
        <v>406.00909799541614</v>
      </c>
      <c r="G47" s="83">
        <f t="shared" si="19"/>
        <v>125.08960573476702</v>
      </c>
      <c r="H47" s="85">
        <f t="shared" si="19"/>
        <v>110.52317363772279</v>
      </c>
      <c r="I47" s="86">
        <f t="shared" si="19"/>
        <v>102.97781829231236</v>
      </c>
      <c r="J47" s="84">
        <f t="shared" si="19"/>
        <v>94.425612296486065</v>
      </c>
      <c r="K47" s="83">
        <f t="shared" si="19"/>
        <v>152.85234899328859</v>
      </c>
      <c r="L47" s="85">
        <f t="shared" si="19"/>
        <v>107.1703720467373</v>
      </c>
      <c r="M47" s="86">
        <f t="shared" si="19"/>
        <v>67.688194158782395</v>
      </c>
      <c r="N47" s="84">
        <f t="shared" si="19"/>
        <v>91.718898880674573</v>
      </c>
      <c r="O47" s="83">
        <f t="shared" si="19"/>
        <v>106.37755102040816</v>
      </c>
      <c r="P47" s="85">
        <f t="shared" si="19"/>
        <v>102.76765562314559</v>
      </c>
      <c r="Q47" s="86">
        <f t="shared" si="19"/>
        <v>110.25276288434182</v>
      </c>
      <c r="R47" s="84">
        <f t="shared" si="19"/>
        <v>106.94081083825682</v>
      </c>
      <c r="S47" s="83">
        <f t="shared" si="19"/>
        <v>96.239201823924375</v>
      </c>
      <c r="T47" s="85">
        <f t="shared" si="19"/>
        <v>93.449800706690581</v>
      </c>
      <c r="U47" s="86">
        <f t="shared" si="19"/>
        <v>138.63134657836645</v>
      </c>
      <c r="V47" s="84">
        <f t="shared" si="19"/>
        <v>149.15256740253085</v>
      </c>
      <c r="W47" s="83">
        <f t="shared" si="19"/>
        <v>93.710201429499676</v>
      </c>
      <c r="X47" s="85">
        <f t="shared" si="19"/>
        <v>87.984042532326171</v>
      </c>
      <c r="Y47" s="83">
        <f t="shared" si="19"/>
        <v>95.224082891944434</v>
      </c>
      <c r="Z47" s="85">
        <f t="shared" si="19"/>
        <v>112.11518229364279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96.64</v>
      </c>
      <c r="F48" s="78">
        <f t="shared" si="19"/>
        <v>79.641553376151379</v>
      </c>
      <c r="G48" s="75">
        <f t="shared" si="19"/>
        <v>123.2394366197183</v>
      </c>
      <c r="H48" s="76">
        <f t="shared" si="19"/>
        <v>120.60385082837588</v>
      </c>
      <c r="I48" s="77">
        <f t="shared" si="19"/>
        <v>116.83168316831683</v>
      </c>
      <c r="J48" s="78">
        <f t="shared" si="19"/>
        <v>112.07377915256573</v>
      </c>
      <c r="K48" s="75">
        <f t="shared" si="19"/>
        <v>104.73372781065089</v>
      </c>
      <c r="L48" s="76">
        <f t="shared" si="19"/>
        <v>103.64169914907042</v>
      </c>
      <c r="M48" s="77">
        <f t="shared" si="19"/>
        <v>130.82578442956546</v>
      </c>
      <c r="N48" s="78">
        <f t="shared" si="19"/>
        <v>101.47502947225391</v>
      </c>
      <c r="O48" s="75">
        <f t="shared" si="19"/>
        <v>105.65996975588681</v>
      </c>
      <c r="P48" s="76">
        <f t="shared" si="19"/>
        <v>104.86180465355952</v>
      </c>
      <c r="Q48" s="77">
        <f t="shared" si="19"/>
        <v>104.33214260699026</v>
      </c>
      <c r="R48" s="78">
        <f t="shared" si="19"/>
        <v>100.90770080271081</v>
      </c>
      <c r="S48" s="75">
        <f t="shared" si="19"/>
        <v>99.08094506994199</v>
      </c>
      <c r="T48" s="76">
        <f t="shared" si="19"/>
        <v>90.012716436914303</v>
      </c>
      <c r="U48" s="77">
        <f t="shared" si="19"/>
        <v>106.68111231491513</v>
      </c>
      <c r="V48" s="78">
        <f t="shared" si="19"/>
        <v>184.50966139961821</v>
      </c>
      <c r="W48" s="75">
        <f t="shared" si="19"/>
        <v>99.648064353946708</v>
      </c>
      <c r="X48" s="76">
        <f t="shared" si="19"/>
        <v>96.529061654635314</v>
      </c>
      <c r="Y48" s="75">
        <f t="shared" si="19"/>
        <v>98.66027230533075</v>
      </c>
      <c r="Z48" s="76">
        <f t="shared" si="19"/>
        <v>118.87794815066444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136.57407407407408</v>
      </c>
      <c r="F49" s="82">
        <f t="shared" si="19"/>
        <v>169.87421752574727</v>
      </c>
      <c r="G49" s="79">
        <f t="shared" si="19"/>
        <v>99.77064220183486</v>
      </c>
      <c r="H49" s="80">
        <f t="shared" si="19"/>
        <v>97.611839809105604</v>
      </c>
      <c r="I49" s="81">
        <f t="shared" si="19"/>
        <v>88.65457612821595</v>
      </c>
      <c r="J49" s="82">
        <f t="shared" si="19"/>
        <v>45.643911381842152</v>
      </c>
      <c r="K49" s="79">
        <f t="shared" si="19"/>
        <v>144.81132075471697</v>
      </c>
      <c r="L49" s="80">
        <f t="shared" si="19"/>
        <v>117.4004416017363</v>
      </c>
      <c r="M49" s="81">
        <f t="shared" si="19"/>
        <v>82.654368434537545</v>
      </c>
      <c r="N49" s="82">
        <f t="shared" si="19"/>
        <v>93.608547391979357</v>
      </c>
      <c r="O49" s="79">
        <f t="shared" si="19"/>
        <v>102.56410256410255</v>
      </c>
      <c r="P49" s="80">
        <f t="shared" si="19"/>
        <v>99.935678244582633</v>
      </c>
      <c r="Q49" s="81">
        <f t="shared" si="19"/>
        <v>100.76390588399818</v>
      </c>
      <c r="R49" s="82">
        <f t="shared" si="19"/>
        <v>101.90904761333361</v>
      </c>
      <c r="S49" s="79">
        <f t="shared" si="19"/>
        <v>98.534349173553721</v>
      </c>
      <c r="T49" s="80">
        <f t="shared" si="19"/>
        <v>104.06681888613933</v>
      </c>
      <c r="U49" s="81">
        <f t="shared" si="19"/>
        <v>115.87363494539782</v>
      </c>
      <c r="V49" s="82">
        <f t="shared" si="19"/>
        <v>92.503666377610841</v>
      </c>
      <c r="W49" s="79">
        <f t="shared" si="19"/>
        <v>92.364217252396159</v>
      </c>
      <c r="X49" s="80">
        <f t="shared" si="19"/>
        <v>91.16039711317498</v>
      </c>
      <c r="Y49" s="79">
        <f t="shared" si="19"/>
        <v>99.987057230504661</v>
      </c>
      <c r="Z49" s="80">
        <f t="shared" si="19"/>
        <v>96.526716027071728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EE9B-4C7F-428F-ADDE-6DB0362552A6}">
  <dimension ref="A1:AL52"/>
  <sheetViews>
    <sheetView zoomScaleNormal="100" zoomScaleSheetLayoutView="100" workbookViewId="0">
      <pane xSplit="4" ySplit="4" topLeftCell="E20" activePane="bottomRight" state="frozen"/>
      <selection activeCell="J64" sqref="J64"/>
      <selection pane="topRight" activeCell="J64" sqref="J64"/>
      <selection pane="bottomLeft" activeCell="J64" sqref="J64"/>
      <selection pane="bottomRight" activeCell="A26" sqref="A26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69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847</v>
      </c>
      <c r="F5" s="14">
        <v>49863</v>
      </c>
      <c r="G5" s="15">
        <v>54</v>
      </c>
      <c r="H5" s="16">
        <v>10200</v>
      </c>
      <c r="I5" s="13">
        <v>1854</v>
      </c>
      <c r="J5" s="14">
        <v>6248823</v>
      </c>
      <c r="K5" s="17">
        <v>1153</v>
      </c>
      <c r="L5" s="18">
        <v>2267138</v>
      </c>
      <c r="M5" s="13">
        <v>400</v>
      </c>
      <c r="N5" s="87">
        <v>373843</v>
      </c>
      <c r="O5" s="19">
        <v>652</v>
      </c>
      <c r="P5" s="18">
        <v>37986</v>
      </c>
      <c r="Q5" s="13">
        <v>14318</v>
      </c>
      <c r="R5" s="14">
        <v>2305108</v>
      </c>
      <c r="S5" s="19">
        <v>16070</v>
      </c>
      <c r="T5" s="18">
        <v>6861232</v>
      </c>
      <c r="U5" s="13">
        <v>2078</v>
      </c>
      <c r="V5" s="14">
        <v>618413</v>
      </c>
      <c r="W5" s="13">
        <v>343</v>
      </c>
      <c r="X5" s="18">
        <v>71829</v>
      </c>
      <c r="Y5" s="20">
        <f t="shared" ref="Y5:Z19" si="0">+W5+U5+S5+Q5+O5+M5+K5+I5+G5+E5</f>
        <v>37769</v>
      </c>
      <c r="Z5" s="21">
        <f t="shared" si="0"/>
        <v>18844435</v>
      </c>
    </row>
    <row r="6" spans="1:26" ht="18.95" customHeight="1" x14ac:dyDescent="0.15">
      <c r="A6" s="7"/>
      <c r="B6" s="22"/>
      <c r="C6" s="91"/>
      <c r="D6" s="95" t="s">
        <v>22</v>
      </c>
      <c r="E6" s="23">
        <v>1039</v>
      </c>
      <c r="F6" s="24">
        <v>85753</v>
      </c>
      <c r="G6" s="25">
        <v>54</v>
      </c>
      <c r="H6" s="26">
        <v>10200</v>
      </c>
      <c r="I6" s="27">
        <v>1701</v>
      </c>
      <c r="J6" s="21">
        <v>6294472</v>
      </c>
      <c r="K6" s="25">
        <v>940</v>
      </c>
      <c r="L6" s="26">
        <v>1834536</v>
      </c>
      <c r="M6" s="27">
        <v>421</v>
      </c>
      <c r="N6" s="88">
        <v>382919</v>
      </c>
      <c r="O6" s="25">
        <v>657</v>
      </c>
      <c r="P6" s="26">
        <v>39087</v>
      </c>
      <c r="Q6" s="27">
        <v>14907</v>
      </c>
      <c r="R6" s="21">
        <v>2302367</v>
      </c>
      <c r="S6" s="25">
        <v>16162</v>
      </c>
      <c r="T6" s="26">
        <v>7107009</v>
      </c>
      <c r="U6" s="27">
        <v>2338</v>
      </c>
      <c r="V6" s="21">
        <v>608306</v>
      </c>
      <c r="W6" s="27">
        <v>356</v>
      </c>
      <c r="X6" s="26">
        <v>86537</v>
      </c>
      <c r="Y6" s="20">
        <f t="shared" si="0"/>
        <v>38575</v>
      </c>
      <c r="Z6" s="21">
        <f t="shared" si="0"/>
        <v>18751186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1934</v>
      </c>
      <c r="F7" s="36">
        <v>278740</v>
      </c>
      <c r="G7" s="29">
        <v>156</v>
      </c>
      <c r="H7" s="30">
        <v>75238</v>
      </c>
      <c r="I7" s="31">
        <v>1906</v>
      </c>
      <c r="J7" s="32">
        <v>1993335</v>
      </c>
      <c r="K7" s="89">
        <v>1448</v>
      </c>
      <c r="L7" s="30">
        <v>2605754</v>
      </c>
      <c r="M7" s="23">
        <v>858</v>
      </c>
      <c r="N7" s="24">
        <v>232436</v>
      </c>
      <c r="O7" s="33">
        <v>2422</v>
      </c>
      <c r="P7" s="34">
        <v>433273</v>
      </c>
      <c r="Q7" s="23">
        <v>33108</v>
      </c>
      <c r="R7" s="24">
        <v>4746945</v>
      </c>
      <c r="S7" s="33">
        <v>24410</v>
      </c>
      <c r="T7" s="34">
        <v>1723639</v>
      </c>
      <c r="U7" s="23">
        <v>3416</v>
      </c>
      <c r="V7" s="24">
        <v>2345276</v>
      </c>
      <c r="W7" s="23">
        <v>1216</v>
      </c>
      <c r="X7" s="34">
        <v>235493</v>
      </c>
      <c r="Y7" s="31">
        <f t="shared" si="0"/>
        <v>70874</v>
      </c>
      <c r="Z7" s="24">
        <f t="shared" si="0"/>
        <v>14670129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161</v>
      </c>
      <c r="F8" s="14">
        <v>26398</v>
      </c>
      <c r="G8" s="15">
        <v>0</v>
      </c>
      <c r="H8" s="16">
        <v>0</v>
      </c>
      <c r="I8" s="13">
        <v>118</v>
      </c>
      <c r="J8" s="14">
        <v>73225</v>
      </c>
      <c r="K8" s="17">
        <v>0</v>
      </c>
      <c r="L8" s="18">
        <v>0</v>
      </c>
      <c r="M8" s="13">
        <v>6417</v>
      </c>
      <c r="N8" s="87">
        <v>670599</v>
      </c>
      <c r="O8" s="19">
        <v>0</v>
      </c>
      <c r="P8" s="18">
        <v>0</v>
      </c>
      <c r="Q8" s="13">
        <v>7131</v>
      </c>
      <c r="R8" s="14">
        <v>1598973</v>
      </c>
      <c r="S8" s="19">
        <v>31542</v>
      </c>
      <c r="T8" s="18">
        <v>3942398</v>
      </c>
      <c r="U8" s="13">
        <v>615</v>
      </c>
      <c r="V8" s="14">
        <v>53590</v>
      </c>
      <c r="W8" s="13">
        <v>4</v>
      </c>
      <c r="X8" s="18">
        <v>700</v>
      </c>
      <c r="Y8" s="13">
        <f t="shared" si="0"/>
        <v>45988</v>
      </c>
      <c r="Z8" s="14">
        <f t="shared" si="0"/>
        <v>6365883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165</v>
      </c>
      <c r="F9" s="24">
        <v>27064</v>
      </c>
      <c r="G9" s="25">
        <v>0</v>
      </c>
      <c r="H9" s="26">
        <v>0</v>
      </c>
      <c r="I9" s="27">
        <v>118</v>
      </c>
      <c r="J9" s="21">
        <v>65747</v>
      </c>
      <c r="K9" s="25">
        <v>1</v>
      </c>
      <c r="L9" s="26">
        <v>7</v>
      </c>
      <c r="M9" s="27">
        <v>5763</v>
      </c>
      <c r="N9" s="88">
        <v>817762</v>
      </c>
      <c r="O9" s="25">
        <v>0</v>
      </c>
      <c r="P9" s="26">
        <v>0</v>
      </c>
      <c r="Q9" s="27">
        <v>7164</v>
      </c>
      <c r="R9" s="21">
        <v>1663652</v>
      </c>
      <c r="S9" s="25">
        <v>30525</v>
      </c>
      <c r="T9" s="26">
        <v>3988095</v>
      </c>
      <c r="U9" s="27">
        <v>414</v>
      </c>
      <c r="V9" s="21">
        <v>36105</v>
      </c>
      <c r="W9" s="27">
        <v>75</v>
      </c>
      <c r="X9" s="26">
        <v>11131</v>
      </c>
      <c r="Y9" s="20">
        <f t="shared" si="0"/>
        <v>44225</v>
      </c>
      <c r="Z9" s="21">
        <f t="shared" si="0"/>
        <v>6609563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147</v>
      </c>
      <c r="F10" s="36">
        <v>23552</v>
      </c>
      <c r="G10" s="29">
        <v>0</v>
      </c>
      <c r="H10" s="30">
        <v>0</v>
      </c>
      <c r="I10" s="37">
        <v>123</v>
      </c>
      <c r="J10" s="38">
        <v>40770</v>
      </c>
      <c r="K10" s="89">
        <v>1</v>
      </c>
      <c r="L10" s="30">
        <v>13</v>
      </c>
      <c r="M10" s="35">
        <v>8339</v>
      </c>
      <c r="N10" s="36">
        <v>1443160</v>
      </c>
      <c r="O10" s="29">
        <v>0</v>
      </c>
      <c r="P10" s="30">
        <v>0</v>
      </c>
      <c r="Q10" s="35">
        <v>11865</v>
      </c>
      <c r="R10" s="36">
        <v>1265674</v>
      </c>
      <c r="S10" s="29">
        <v>6454</v>
      </c>
      <c r="T10" s="30">
        <v>722412</v>
      </c>
      <c r="U10" s="35">
        <v>1607</v>
      </c>
      <c r="V10" s="36">
        <v>111215</v>
      </c>
      <c r="W10" s="35">
        <v>1</v>
      </c>
      <c r="X10" s="30">
        <v>20</v>
      </c>
      <c r="Y10" s="37">
        <f t="shared" si="0"/>
        <v>28537</v>
      </c>
      <c r="Z10" s="36">
        <f t="shared" si="0"/>
        <v>3606816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2285</v>
      </c>
      <c r="R11" s="14">
        <v>627691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si="0"/>
        <v>741154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604478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2418</v>
      </c>
      <c r="Z12" s="21">
        <f t="shared" si="0"/>
        <v>718901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41</v>
      </c>
      <c r="J13" s="38">
        <v>38731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5860</v>
      </c>
      <c r="R13" s="36">
        <v>1658812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6148</v>
      </c>
      <c r="Z13" s="36">
        <f t="shared" si="0"/>
        <v>1915089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2054</v>
      </c>
      <c r="Z14" s="14">
        <f t="shared" si="0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8468</v>
      </c>
      <c r="N16" s="36">
        <v>892537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8468</v>
      </c>
      <c r="Z16" s="36">
        <f t="shared" si="0"/>
        <v>892537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87</v>
      </c>
      <c r="F17" s="14">
        <v>9692</v>
      </c>
      <c r="G17" s="19">
        <v>429</v>
      </c>
      <c r="H17" s="18">
        <v>110777</v>
      </c>
      <c r="I17" s="13">
        <v>1275</v>
      </c>
      <c r="J17" s="14">
        <v>145038</v>
      </c>
      <c r="K17" s="19">
        <v>39</v>
      </c>
      <c r="L17" s="18">
        <v>12925</v>
      </c>
      <c r="M17" s="13">
        <v>838</v>
      </c>
      <c r="N17" s="87">
        <v>236591</v>
      </c>
      <c r="O17" s="19">
        <v>4052</v>
      </c>
      <c r="P17" s="18">
        <v>1592925</v>
      </c>
      <c r="Q17" s="13">
        <v>3683</v>
      </c>
      <c r="R17" s="14">
        <v>943352</v>
      </c>
      <c r="S17" s="19">
        <v>197</v>
      </c>
      <c r="T17" s="18">
        <v>40437</v>
      </c>
      <c r="U17" s="13">
        <v>20</v>
      </c>
      <c r="V17" s="14">
        <v>4400</v>
      </c>
      <c r="W17" s="13">
        <v>7348</v>
      </c>
      <c r="X17" s="18">
        <v>1457037</v>
      </c>
      <c r="Y17" s="41">
        <f t="shared" si="1"/>
        <v>17968</v>
      </c>
      <c r="Z17" s="42">
        <f t="shared" si="0"/>
        <v>4553174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46</v>
      </c>
      <c r="F18" s="21">
        <v>11274</v>
      </c>
      <c r="G18" s="25">
        <v>439</v>
      </c>
      <c r="H18" s="26">
        <v>102396</v>
      </c>
      <c r="I18" s="27">
        <v>1266</v>
      </c>
      <c r="J18" s="21">
        <v>146378</v>
      </c>
      <c r="K18" s="25">
        <v>73</v>
      </c>
      <c r="L18" s="26">
        <v>54685</v>
      </c>
      <c r="M18" s="27">
        <v>608</v>
      </c>
      <c r="N18" s="21">
        <v>258768</v>
      </c>
      <c r="O18" s="25">
        <v>3972</v>
      </c>
      <c r="P18" s="26">
        <v>1559990</v>
      </c>
      <c r="Q18" s="27">
        <v>4205</v>
      </c>
      <c r="R18" s="21">
        <v>1049086</v>
      </c>
      <c r="S18" s="25">
        <v>209</v>
      </c>
      <c r="T18" s="26">
        <v>51100</v>
      </c>
      <c r="U18" s="27">
        <v>13</v>
      </c>
      <c r="V18" s="21">
        <v>2860</v>
      </c>
      <c r="W18" s="27">
        <v>7525</v>
      </c>
      <c r="X18" s="26">
        <v>1490404</v>
      </c>
      <c r="Y18" s="23">
        <f t="shared" si="1"/>
        <v>18356</v>
      </c>
      <c r="Z18" s="24">
        <f t="shared" si="0"/>
        <v>4726941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295</v>
      </c>
      <c r="F19" s="24">
        <v>55707</v>
      </c>
      <c r="G19" s="33">
        <v>521</v>
      </c>
      <c r="H19" s="34">
        <v>133755</v>
      </c>
      <c r="I19" s="23">
        <v>301</v>
      </c>
      <c r="J19" s="24">
        <v>117776</v>
      </c>
      <c r="K19" s="90">
        <v>247</v>
      </c>
      <c r="L19" s="34">
        <v>184530</v>
      </c>
      <c r="M19" s="23">
        <v>1831</v>
      </c>
      <c r="N19" s="24">
        <v>587075</v>
      </c>
      <c r="O19" s="33">
        <v>1985</v>
      </c>
      <c r="P19" s="34">
        <v>766943</v>
      </c>
      <c r="Q19" s="23">
        <v>6373</v>
      </c>
      <c r="R19" s="24">
        <v>1995693</v>
      </c>
      <c r="S19" s="33">
        <v>112</v>
      </c>
      <c r="T19" s="34">
        <v>31512</v>
      </c>
      <c r="U19" s="23">
        <v>72</v>
      </c>
      <c r="V19" s="24">
        <v>15840</v>
      </c>
      <c r="W19" s="23">
        <v>8173</v>
      </c>
      <c r="X19" s="34">
        <v>1881969</v>
      </c>
      <c r="Y19" s="35">
        <f t="shared" si="1"/>
        <v>19910</v>
      </c>
      <c r="Z19" s="36">
        <f t="shared" si="0"/>
        <v>5770800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1095</v>
      </c>
      <c r="F20" s="14">
        <f t="shared" ref="E20:Z22" si="2">+F17+F14+F11+F8+F5</f>
        <v>85953</v>
      </c>
      <c r="G20" s="19">
        <f t="shared" si="2"/>
        <v>558</v>
      </c>
      <c r="H20" s="18">
        <f t="shared" si="2"/>
        <v>195977</v>
      </c>
      <c r="I20" s="13">
        <f t="shared" si="2"/>
        <v>3291</v>
      </c>
      <c r="J20" s="14">
        <f t="shared" si="2"/>
        <v>6489789</v>
      </c>
      <c r="K20" s="19">
        <f t="shared" si="2"/>
        <v>1192</v>
      </c>
      <c r="L20" s="18">
        <f t="shared" si="2"/>
        <v>2280063</v>
      </c>
      <c r="M20" s="13">
        <f t="shared" si="2"/>
        <v>9724</v>
      </c>
      <c r="N20" s="14">
        <f t="shared" si="2"/>
        <v>1457753</v>
      </c>
      <c r="O20" s="19">
        <f t="shared" si="2"/>
        <v>4704</v>
      </c>
      <c r="P20" s="18">
        <f t="shared" si="2"/>
        <v>1630911</v>
      </c>
      <c r="Q20" s="13">
        <f t="shared" si="2"/>
        <v>27417</v>
      </c>
      <c r="R20" s="14">
        <f t="shared" si="2"/>
        <v>5475124</v>
      </c>
      <c r="S20" s="19">
        <f t="shared" si="2"/>
        <v>47809</v>
      </c>
      <c r="T20" s="18">
        <f t="shared" si="2"/>
        <v>10844067</v>
      </c>
      <c r="U20" s="13">
        <f t="shared" si="2"/>
        <v>2718</v>
      </c>
      <c r="V20" s="14">
        <f t="shared" si="2"/>
        <v>677163</v>
      </c>
      <c r="W20" s="13">
        <f t="shared" si="2"/>
        <v>7695</v>
      </c>
      <c r="X20" s="18">
        <f t="shared" si="2"/>
        <v>1529566</v>
      </c>
      <c r="Y20" s="31">
        <f t="shared" si="2"/>
        <v>106203</v>
      </c>
      <c r="Z20" s="32">
        <f t="shared" si="2"/>
        <v>30666366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1250</v>
      </c>
      <c r="F21" s="21">
        <f t="shared" si="2"/>
        <v>124091</v>
      </c>
      <c r="G21" s="25">
        <f t="shared" si="2"/>
        <v>568</v>
      </c>
      <c r="H21" s="26">
        <f t="shared" si="2"/>
        <v>187596</v>
      </c>
      <c r="I21" s="27">
        <f t="shared" si="2"/>
        <v>3131</v>
      </c>
      <c r="J21" s="21">
        <f t="shared" si="2"/>
        <v>6530300</v>
      </c>
      <c r="K21" s="25">
        <f t="shared" si="2"/>
        <v>1014</v>
      </c>
      <c r="L21" s="26">
        <f t="shared" si="2"/>
        <v>1889228</v>
      </c>
      <c r="M21" s="27">
        <f t="shared" si="2"/>
        <v>7617</v>
      </c>
      <c r="N21" s="21">
        <f t="shared" si="2"/>
        <v>1517529</v>
      </c>
      <c r="O21" s="25">
        <f t="shared" si="2"/>
        <v>4629</v>
      </c>
      <c r="P21" s="26">
        <f t="shared" si="2"/>
        <v>1599077</v>
      </c>
      <c r="Q21" s="27">
        <f t="shared" si="2"/>
        <v>28554</v>
      </c>
      <c r="R21" s="21">
        <f t="shared" si="2"/>
        <v>5619583</v>
      </c>
      <c r="S21" s="25">
        <f t="shared" si="2"/>
        <v>46896</v>
      </c>
      <c r="T21" s="26">
        <f t="shared" si="2"/>
        <v>11146204</v>
      </c>
      <c r="U21" s="27">
        <f t="shared" si="2"/>
        <v>2769</v>
      </c>
      <c r="V21" s="21">
        <f t="shared" si="2"/>
        <v>647991</v>
      </c>
      <c r="W21" s="27">
        <f t="shared" si="2"/>
        <v>7956</v>
      </c>
      <c r="X21" s="26">
        <f t="shared" si="2"/>
        <v>1588072</v>
      </c>
      <c r="Y21" s="23">
        <f t="shared" si="2"/>
        <v>104384</v>
      </c>
      <c r="Z21" s="24">
        <f t="shared" si="2"/>
        <v>30849671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2376</v>
      </c>
      <c r="F22" s="24">
        <f t="shared" si="2"/>
        <v>357999</v>
      </c>
      <c r="G22" s="33">
        <f t="shared" si="2"/>
        <v>872</v>
      </c>
      <c r="H22" s="34">
        <f t="shared" si="2"/>
        <v>403993</v>
      </c>
      <c r="I22" s="23">
        <f t="shared" si="2"/>
        <v>2371</v>
      </c>
      <c r="J22" s="24">
        <f t="shared" si="2"/>
        <v>2190612</v>
      </c>
      <c r="K22" s="33">
        <f t="shared" si="2"/>
        <v>1696</v>
      </c>
      <c r="L22" s="34">
        <f t="shared" si="2"/>
        <v>2790297</v>
      </c>
      <c r="M22" s="23">
        <f t="shared" si="2"/>
        <v>19515</v>
      </c>
      <c r="N22" s="24">
        <f t="shared" si="2"/>
        <v>3174208</v>
      </c>
      <c r="O22" s="33">
        <f t="shared" si="2"/>
        <v>4407</v>
      </c>
      <c r="P22" s="34">
        <f t="shared" si="2"/>
        <v>1200216</v>
      </c>
      <c r="Q22" s="23">
        <f t="shared" si="2"/>
        <v>57206</v>
      </c>
      <c r="R22" s="24">
        <f t="shared" si="2"/>
        <v>9667124</v>
      </c>
      <c r="S22" s="33">
        <f t="shared" si="2"/>
        <v>30976</v>
      </c>
      <c r="T22" s="34">
        <f t="shared" si="2"/>
        <v>2477563</v>
      </c>
      <c r="U22" s="23">
        <f t="shared" si="2"/>
        <v>5128</v>
      </c>
      <c r="V22" s="24">
        <f t="shared" si="2"/>
        <v>2475877</v>
      </c>
      <c r="W22" s="23">
        <f t="shared" si="2"/>
        <v>9390</v>
      </c>
      <c r="X22" s="34">
        <f t="shared" si="2"/>
        <v>2117482</v>
      </c>
      <c r="Y22" s="23">
        <f t="shared" si="2"/>
        <v>133937</v>
      </c>
      <c r="Z22" s="24">
        <f t="shared" si="2"/>
        <v>26855371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47.788873038516407</v>
      </c>
      <c r="F23" s="130"/>
      <c r="G23" s="129">
        <f>(G20+G21)/(G22+G41)*100</f>
        <v>64.196123147092365</v>
      </c>
      <c r="H23" s="130"/>
      <c r="I23" s="129">
        <f>(I20+I21)/(I22+I41)*100</f>
        <v>140.15713662156264</v>
      </c>
      <c r="J23" s="130"/>
      <c r="K23" s="129">
        <f>(K20+K21)/(K22+K41)*100</f>
        <v>68.637212196639695</v>
      </c>
      <c r="L23" s="130"/>
      <c r="M23" s="129">
        <f>(M20+M21)/(M22+M41)*100</f>
        <v>46.965178980096475</v>
      </c>
      <c r="N23" s="130"/>
      <c r="O23" s="129">
        <f>(O20+O21)/(O22+O41)*100</f>
        <v>106.77268047134194</v>
      </c>
      <c r="P23" s="130"/>
      <c r="Q23" s="129">
        <f>(Q20+Q21)/(Q22+Q41)*100</f>
        <v>48.439190300218954</v>
      </c>
      <c r="R23" s="130"/>
      <c r="S23" s="129">
        <f>(S20+S21)/(S22+S41)*100</f>
        <v>155.15490096495682</v>
      </c>
      <c r="T23" s="130"/>
      <c r="U23" s="129">
        <f>(U20+U21)/(U22+U41)*100</f>
        <v>53.235665081983122</v>
      </c>
      <c r="V23" s="130"/>
      <c r="W23" s="129">
        <f>(W20+W21)/(W22+W41)*100</f>
        <v>82.196313218843557</v>
      </c>
      <c r="X23" s="130"/>
      <c r="Y23" s="129">
        <f>(Y20+Y21)/(Y22+Y41)*100</f>
        <v>79.151054416514356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150672.97979797979</v>
      </c>
      <c r="F24" s="132"/>
      <c r="G24" s="133">
        <f>H22/G22*1000</f>
        <v>463294.72477064218</v>
      </c>
      <c r="H24" s="134"/>
      <c r="I24" s="135">
        <f>J22/I22*1000</f>
        <v>923919.0215099114</v>
      </c>
      <c r="J24" s="136"/>
      <c r="K24" s="133">
        <f>L22/K22*1000</f>
        <v>1645222.2877358489</v>
      </c>
      <c r="L24" s="134"/>
      <c r="M24" s="135">
        <f>N22/M22*1000</f>
        <v>162654.77837560853</v>
      </c>
      <c r="N24" s="136"/>
      <c r="O24" s="133">
        <f>P22/O22*1000</f>
        <v>272343.09053778084</v>
      </c>
      <c r="P24" s="134"/>
      <c r="Q24" s="135">
        <f>R22/Q22*1000</f>
        <v>168987.9383281474</v>
      </c>
      <c r="R24" s="136"/>
      <c r="S24" s="133">
        <f>T22/S22*1000</f>
        <v>79983.309659090912</v>
      </c>
      <c r="T24" s="134"/>
      <c r="U24" s="135">
        <f>V22/U22*1000</f>
        <v>482815.32761310448</v>
      </c>
      <c r="V24" s="136"/>
      <c r="W24" s="133">
        <f>X22/W22*1000</f>
        <v>225503.94036208733</v>
      </c>
      <c r="X24" s="134"/>
      <c r="Y24" s="135">
        <f>Z22/Y22*1000</f>
        <v>200507.48486228599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1.7739683582579868</v>
      </c>
      <c r="F25" s="49"/>
      <c r="G25" s="50">
        <f>G22/Y22*100</f>
        <v>0.65105236043811643</v>
      </c>
      <c r="H25" s="51"/>
      <c r="I25" s="48">
        <f>I22/Y22*100</f>
        <v>1.7702352598609794</v>
      </c>
      <c r="J25" s="49"/>
      <c r="K25" s="50">
        <f>K22/Y22*100</f>
        <v>1.2662669762649605</v>
      </c>
      <c r="L25" s="51"/>
      <c r="M25" s="48">
        <f>M22/Y22*100</f>
        <v>14.57028304352046</v>
      </c>
      <c r="N25" s="49"/>
      <c r="O25" s="50">
        <f>O22/Y22*100</f>
        <v>3.290352927122453</v>
      </c>
      <c r="P25" s="51"/>
      <c r="Q25" s="48">
        <f>Q22/Y22*100</f>
        <v>42.711125379842763</v>
      </c>
      <c r="R25" s="49"/>
      <c r="S25" s="50">
        <f>S22/Y22*100</f>
        <v>23.127291189141165</v>
      </c>
      <c r="T25" s="51"/>
      <c r="U25" s="48">
        <f>U22/Y22*100</f>
        <v>3.8286657159709412</v>
      </c>
      <c r="V25" s="49"/>
      <c r="W25" s="50">
        <f>W22/Y22*100</f>
        <v>7.0107587895801755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1366</v>
      </c>
      <c r="F27" s="14">
        <v>161547</v>
      </c>
      <c r="G27" s="19">
        <v>512</v>
      </c>
      <c r="H27" s="18">
        <v>215294</v>
      </c>
      <c r="I27" s="13">
        <v>2006</v>
      </c>
      <c r="J27" s="14">
        <v>942281</v>
      </c>
      <c r="K27" s="19">
        <v>203</v>
      </c>
      <c r="L27" s="18">
        <v>111742</v>
      </c>
      <c r="M27" s="13">
        <v>7257</v>
      </c>
      <c r="N27" s="14">
        <v>1213858</v>
      </c>
      <c r="O27" s="19">
        <v>4259</v>
      </c>
      <c r="P27" s="18">
        <v>1475069</v>
      </c>
      <c r="Q27" s="13">
        <v>19224</v>
      </c>
      <c r="R27" s="14">
        <v>3738564</v>
      </c>
      <c r="S27" s="19">
        <v>37070</v>
      </c>
      <c r="T27" s="18">
        <v>9418522</v>
      </c>
      <c r="U27" s="13">
        <v>3278</v>
      </c>
      <c r="V27" s="14">
        <v>574692</v>
      </c>
      <c r="W27" s="19">
        <v>7085</v>
      </c>
      <c r="X27" s="18">
        <v>1391693</v>
      </c>
      <c r="Y27" s="55">
        <f>+W27+U27+S27+Q27+O27+M27+K27+I27+G27+E27</f>
        <v>82260</v>
      </c>
      <c r="Z27" s="56">
        <f t="shared" ref="Z27:Z29" si="3">+X27+V27+T27+R27+P27+N27+L27+J27+H27+F27</f>
        <v>19243262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1188</v>
      </c>
      <c r="F28" s="21">
        <v>89884</v>
      </c>
      <c r="G28" s="25">
        <v>573</v>
      </c>
      <c r="H28" s="26">
        <v>236218</v>
      </c>
      <c r="I28" s="27">
        <v>2037</v>
      </c>
      <c r="J28" s="21">
        <v>926353</v>
      </c>
      <c r="K28" s="25">
        <v>141</v>
      </c>
      <c r="L28" s="26">
        <v>70315</v>
      </c>
      <c r="M28" s="27">
        <v>5410</v>
      </c>
      <c r="N28" s="21">
        <v>1203015</v>
      </c>
      <c r="O28" s="25">
        <v>4357</v>
      </c>
      <c r="P28" s="26">
        <v>1499105</v>
      </c>
      <c r="Q28" s="27">
        <v>20120</v>
      </c>
      <c r="R28" s="21">
        <v>4030994</v>
      </c>
      <c r="S28" s="25">
        <v>38018</v>
      </c>
      <c r="T28" s="26">
        <v>9647949</v>
      </c>
      <c r="U28" s="27">
        <v>3218</v>
      </c>
      <c r="V28" s="21">
        <v>862328</v>
      </c>
      <c r="W28" s="25">
        <v>7201</v>
      </c>
      <c r="X28" s="26">
        <v>1407243</v>
      </c>
      <c r="Y28" s="58">
        <f t="shared" ref="Y28:Y29" si="4">+W28+U28+S28+Q28+O28+M28+K28+I28+G28+E28</f>
        <v>82263</v>
      </c>
      <c r="Z28" s="59">
        <f t="shared" si="3"/>
        <v>19973404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2317</v>
      </c>
      <c r="F29" s="21">
        <v>357827</v>
      </c>
      <c r="G29" s="25">
        <v>1232</v>
      </c>
      <c r="H29" s="26">
        <v>512628</v>
      </c>
      <c r="I29" s="27">
        <v>2216</v>
      </c>
      <c r="J29" s="21">
        <v>2462627</v>
      </c>
      <c r="K29" s="25">
        <v>472</v>
      </c>
      <c r="L29" s="26">
        <v>171869</v>
      </c>
      <c r="M29" s="27">
        <v>15279</v>
      </c>
      <c r="N29" s="21">
        <v>2501582</v>
      </c>
      <c r="O29" s="25">
        <v>3977</v>
      </c>
      <c r="P29" s="26">
        <v>1180332</v>
      </c>
      <c r="Q29" s="27">
        <v>62150</v>
      </c>
      <c r="R29" s="21">
        <v>11517409</v>
      </c>
      <c r="S29" s="25">
        <v>25547</v>
      </c>
      <c r="T29" s="26">
        <v>2187356</v>
      </c>
      <c r="U29" s="27">
        <v>8007</v>
      </c>
      <c r="V29" s="21">
        <v>2442561</v>
      </c>
      <c r="W29" s="25">
        <v>13301</v>
      </c>
      <c r="X29" s="26">
        <v>1798681</v>
      </c>
      <c r="Y29" s="58">
        <f t="shared" si="4"/>
        <v>134498</v>
      </c>
      <c r="Z29" s="59">
        <f t="shared" si="3"/>
        <v>25132872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57.3</v>
      </c>
      <c r="F30" s="138"/>
      <c r="G30" s="137">
        <v>43</v>
      </c>
      <c r="H30" s="138"/>
      <c r="I30" s="137">
        <v>90.6</v>
      </c>
      <c r="J30" s="138"/>
      <c r="K30" s="137">
        <v>39</v>
      </c>
      <c r="L30" s="138"/>
      <c r="M30" s="137">
        <v>44.1</v>
      </c>
      <c r="N30" s="138"/>
      <c r="O30" s="137">
        <v>107</v>
      </c>
      <c r="P30" s="138"/>
      <c r="Q30" s="137">
        <v>31.4</v>
      </c>
      <c r="R30" s="138"/>
      <c r="S30" s="137">
        <v>144.30000000000001</v>
      </c>
      <c r="T30" s="138"/>
      <c r="U30" s="137">
        <v>40.700000000000003</v>
      </c>
      <c r="V30" s="138"/>
      <c r="W30" s="137">
        <v>53.5</v>
      </c>
      <c r="X30" s="138"/>
      <c r="Y30" s="137">
        <v>61.2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-271</v>
      </c>
      <c r="F31" s="103">
        <f t="shared" ref="F31:Z33" si="5">F20-F27</f>
        <v>-75594</v>
      </c>
      <c r="G31" s="104">
        <f t="shared" si="5"/>
        <v>46</v>
      </c>
      <c r="H31" s="105">
        <f t="shared" si="5"/>
        <v>-19317</v>
      </c>
      <c r="I31" s="102">
        <f t="shared" si="5"/>
        <v>1285</v>
      </c>
      <c r="J31" s="103">
        <f t="shared" si="5"/>
        <v>5547508</v>
      </c>
      <c r="K31" s="104">
        <f t="shared" si="5"/>
        <v>989</v>
      </c>
      <c r="L31" s="105">
        <f t="shared" si="5"/>
        <v>2168321</v>
      </c>
      <c r="M31" s="102">
        <f t="shared" si="5"/>
        <v>2467</v>
      </c>
      <c r="N31" s="103">
        <f t="shared" si="5"/>
        <v>243895</v>
      </c>
      <c r="O31" s="104">
        <f t="shared" si="5"/>
        <v>445</v>
      </c>
      <c r="P31" s="105">
        <f t="shared" si="5"/>
        <v>155842</v>
      </c>
      <c r="Q31" s="102">
        <f t="shared" si="5"/>
        <v>8193</v>
      </c>
      <c r="R31" s="103">
        <f t="shared" si="5"/>
        <v>1736560</v>
      </c>
      <c r="S31" s="104">
        <f t="shared" si="5"/>
        <v>10739</v>
      </c>
      <c r="T31" s="105">
        <f t="shared" si="5"/>
        <v>1425545</v>
      </c>
      <c r="U31" s="102">
        <f t="shared" si="5"/>
        <v>-560</v>
      </c>
      <c r="V31" s="103">
        <f t="shared" si="5"/>
        <v>102471</v>
      </c>
      <c r="W31" s="104">
        <f t="shared" si="5"/>
        <v>610</v>
      </c>
      <c r="X31" s="105">
        <f t="shared" si="5"/>
        <v>137873</v>
      </c>
      <c r="Y31" s="102">
        <f t="shared" si="5"/>
        <v>23943</v>
      </c>
      <c r="Z31" s="103">
        <f t="shared" si="5"/>
        <v>11423104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62</v>
      </c>
      <c r="F32" s="107">
        <f t="shared" si="6"/>
        <v>34207</v>
      </c>
      <c r="G32" s="108">
        <f t="shared" si="6"/>
        <v>-5</v>
      </c>
      <c r="H32" s="109">
        <f t="shared" si="6"/>
        <v>-48622</v>
      </c>
      <c r="I32" s="106">
        <f t="shared" si="6"/>
        <v>1094</v>
      </c>
      <c r="J32" s="107">
        <f t="shared" si="6"/>
        <v>5603947</v>
      </c>
      <c r="K32" s="108">
        <f t="shared" si="6"/>
        <v>873</v>
      </c>
      <c r="L32" s="109">
        <f t="shared" si="6"/>
        <v>1818913</v>
      </c>
      <c r="M32" s="106">
        <f t="shared" si="6"/>
        <v>2207</v>
      </c>
      <c r="N32" s="107">
        <f t="shared" si="6"/>
        <v>314514</v>
      </c>
      <c r="O32" s="108">
        <f t="shared" si="6"/>
        <v>272</v>
      </c>
      <c r="P32" s="109">
        <f t="shared" si="6"/>
        <v>99972</v>
      </c>
      <c r="Q32" s="106">
        <f t="shared" si="6"/>
        <v>8434</v>
      </c>
      <c r="R32" s="107">
        <f t="shared" si="6"/>
        <v>1588589</v>
      </c>
      <c r="S32" s="108">
        <f t="shared" si="6"/>
        <v>8878</v>
      </c>
      <c r="T32" s="109">
        <f t="shared" si="6"/>
        <v>1498255</v>
      </c>
      <c r="U32" s="106">
        <f t="shared" si="5"/>
        <v>-449</v>
      </c>
      <c r="V32" s="107">
        <f t="shared" si="5"/>
        <v>-214337</v>
      </c>
      <c r="W32" s="108">
        <f t="shared" si="5"/>
        <v>755</v>
      </c>
      <c r="X32" s="109">
        <f t="shared" si="5"/>
        <v>180829</v>
      </c>
      <c r="Y32" s="106">
        <f t="shared" si="5"/>
        <v>22121</v>
      </c>
      <c r="Z32" s="107">
        <f t="shared" si="5"/>
        <v>10876267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59</v>
      </c>
      <c r="F33" s="107">
        <f t="shared" si="5"/>
        <v>172</v>
      </c>
      <c r="G33" s="108">
        <f t="shared" si="5"/>
        <v>-360</v>
      </c>
      <c r="H33" s="109">
        <f t="shared" si="5"/>
        <v>-108635</v>
      </c>
      <c r="I33" s="106">
        <f t="shared" si="5"/>
        <v>155</v>
      </c>
      <c r="J33" s="107">
        <f t="shared" si="5"/>
        <v>-272015</v>
      </c>
      <c r="K33" s="108">
        <f t="shared" si="5"/>
        <v>1224</v>
      </c>
      <c r="L33" s="109">
        <f t="shared" si="5"/>
        <v>2618428</v>
      </c>
      <c r="M33" s="106">
        <f t="shared" si="5"/>
        <v>4236</v>
      </c>
      <c r="N33" s="107">
        <f t="shared" si="5"/>
        <v>672626</v>
      </c>
      <c r="O33" s="108">
        <f t="shared" si="5"/>
        <v>430</v>
      </c>
      <c r="P33" s="109">
        <f t="shared" si="5"/>
        <v>19884</v>
      </c>
      <c r="Q33" s="106">
        <f t="shared" si="5"/>
        <v>-4944</v>
      </c>
      <c r="R33" s="107">
        <f t="shared" si="5"/>
        <v>-1850285</v>
      </c>
      <c r="S33" s="108">
        <f t="shared" si="5"/>
        <v>5429</v>
      </c>
      <c r="T33" s="109">
        <f t="shared" si="5"/>
        <v>290207</v>
      </c>
      <c r="U33" s="106">
        <f t="shared" si="5"/>
        <v>-2879</v>
      </c>
      <c r="V33" s="107">
        <f t="shared" si="5"/>
        <v>33316</v>
      </c>
      <c r="W33" s="108">
        <f t="shared" si="5"/>
        <v>-3911</v>
      </c>
      <c r="X33" s="109">
        <f t="shared" si="5"/>
        <v>318801</v>
      </c>
      <c r="Y33" s="106">
        <f t="shared" si="5"/>
        <v>-561</v>
      </c>
      <c r="Z33" s="107">
        <f t="shared" si="5"/>
        <v>1722499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-9.5111269614835905</v>
      </c>
      <c r="F34" s="143"/>
      <c r="G34" s="144">
        <f t="shared" ref="G34" si="7">+G23-G30</f>
        <v>21.196123147092365</v>
      </c>
      <c r="H34" s="145"/>
      <c r="I34" s="142">
        <f t="shared" ref="I34" si="8">+I23-I30</f>
        <v>49.557136621562648</v>
      </c>
      <c r="J34" s="143"/>
      <c r="K34" s="144">
        <f t="shared" ref="K34" si="9">+K23-K30</f>
        <v>29.637212196639695</v>
      </c>
      <c r="L34" s="145"/>
      <c r="M34" s="142">
        <f t="shared" ref="M34" si="10">+M23-M30</f>
        <v>2.8651789800964735</v>
      </c>
      <c r="N34" s="143"/>
      <c r="O34" s="144">
        <f t="shared" ref="O34" si="11">+O23-O30</f>
        <v>-0.22731952865805738</v>
      </c>
      <c r="P34" s="145"/>
      <c r="Q34" s="142">
        <f t="shared" ref="Q34" si="12">+Q23-Q30</f>
        <v>17.039190300218955</v>
      </c>
      <c r="R34" s="143"/>
      <c r="S34" s="144">
        <f t="shared" ref="S34" si="13">+S23-S30</f>
        <v>10.854900964956812</v>
      </c>
      <c r="T34" s="145"/>
      <c r="U34" s="142">
        <f t="shared" ref="U34" si="14">+U23-U30</f>
        <v>12.535665081983119</v>
      </c>
      <c r="V34" s="143"/>
      <c r="W34" s="144">
        <f t="shared" ref="W34" si="15">+W23-W30</f>
        <v>28.696313218843557</v>
      </c>
      <c r="X34" s="145"/>
      <c r="Y34" s="142">
        <f t="shared" ref="Y34" si="16">+Y23-Y30</f>
        <v>17.951054416514353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80.161054172767194</v>
      </c>
      <c r="F35" s="72">
        <f t="shared" si="17"/>
        <v>53.20618767293729</v>
      </c>
      <c r="G35" s="73">
        <f t="shared" si="17"/>
        <v>108.984375</v>
      </c>
      <c r="H35" s="74">
        <f t="shared" si="17"/>
        <v>91.027618047878718</v>
      </c>
      <c r="I35" s="71">
        <f t="shared" si="17"/>
        <v>164.05782652043868</v>
      </c>
      <c r="J35" s="72">
        <f t="shared" si="17"/>
        <v>688.73181142355634</v>
      </c>
      <c r="K35" s="73">
        <f t="shared" si="17"/>
        <v>587.192118226601</v>
      </c>
      <c r="L35" s="74">
        <f t="shared" si="17"/>
        <v>2040.4709061946271</v>
      </c>
      <c r="M35" s="71">
        <f t="shared" si="17"/>
        <v>133.99476367645033</v>
      </c>
      <c r="N35" s="72">
        <f t="shared" si="17"/>
        <v>120.09254789275188</v>
      </c>
      <c r="O35" s="73">
        <f t="shared" si="17"/>
        <v>110.44846208030054</v>
      </c>
      <c r="P35" s="74">
        <f t="shared" si="17"/>
        <v>110.56506509187028</v>
      </c>
      <c r="Q35" s="71">
        <f t="shared" si="17"/>
        <v>142.61860174781523</v>
      </c>
      <c r="R35" s="72">
        <f t="shared" si="17"/>
        <v>146.44992034374695</v>
      </c>
      <c r="S35" s="73">
        <f t="shared" si="17"/>
        <v>128.96951712975454</v>
      </c>
      <c r="T35" s="74">
        <f t="shared" si="17"/>
        <v>115.1355488684955</v>
      </c>
      <c r="U35" s="71">
        <f t="shared" si="17"/>
        <v>82.916412446613791</v>
      </c>
      <c r="V35" s="72">
        <f t="shared" si="17"/>
        <v>117.83059447495354</v>
      </c>
      <c r="W35" s="73">
        <f t="shared" si="17"/>
        <v>108.60973888496824</v>
      </c>
      <c r="X35" s="74">
        <f t="shared" si="17"/>
        <v>109.90685445712525</v>
      </c>
      <c r="Y35" s="71">
        <f t="shared" si="17"/>
        <v>129.10649161196207</v>
      </c>
      <c r="Z35" s="72">
        <f t="shared" si="17"/>
        <v>159.36157809419214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105.21885521885521</v>
      </c>
      <c r="F36" s="76">
        <f t="shared" si="17"/>
        <v>138.05682880156647</v>
      </c>
      <c r="G36" s="77">
        <f t="shared" si="17"/>
        <v>99.127399650959859</v>
      </c>
      <c r="H36" s="78">
        <f t="shared" si="17"/>
        <v>79.416471225732167</v>
      </c>
      <c r="I36" s="75">
        <f t="shared" si="17"/>
        <v>153.70643102601866</v>
      </c>
      <c r="J36" s="76">
        <f t="shared" si="17"/>
        <v>704.94725013034986</v>
      </c>
      <c r="K36" s="77">
        <f t="shared" si="17"/>
        <v>719.14893617021278</v>
      </c>
      <c r="L36" s="78">
        <f t="shared" si="17"/>
        <v>2686.8065135461852</v>
      </c>
      <c r="M36" s="75">
        <f t="shared" si="17"/>
        <v>140.79482439926062</v>
      </c>
      <c r="N36" s="76">
        <f t="shared" si="17"/>
        <v>126.14381366815874</v>
      </c>
      <c r="O36" s="77">
        <f t="shared" si="17"/>
        <v>106.24282763369291</v>
      </c>
      <c r="P36" s="78">
        <f t="shared" si="17"/>
        <v>106.66877903815943</v>
      </c>
      <c r="Q36" s="75">
        <f t="shared" si="17"/>
        <v>141.91848906560637</v>
      </c>
      <c r="R36" s="76">
        <f t="shared" si="17"/>
        <v>139.40936156193732</v>
      </c>
      <c r="S36" s="77">
        <f t="shared" si="17"/>
        <v>123.35209637540112</v>
      </c>
      <c r="T36" s="78">
        <f t="shared" si="17"/>
        <v>115.52925912025447</v>
      </c>
      <c r="U36" s="75">
        <f t="shared" si="17"/>
        <v>86.04723430702299</v>
      </c>
      <c r="V36" s="76">
        <f t="shared" si="17"/>
        <v>75.144376617713903</v>
      </c>
      <c r="W36" s="77">
        <f t="shared" si="17"/>
        <v>110.4846549090404</v>
      </c>
      <c r="X36" s="78">
        <f t="shared" si="17"/>
        <v>112.84987738436077</v>
      </c>
      <c r="Y36" s="75">
        <f t="shared" si="17"/>
        <v>126.89058264347277</v>
      </c>
      <c r="Z36" s="76">
        <f t="shared" si="17"/>
        <v>154.45374759354991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102.54639620198533</v>
      </c>
      <c r="F37" s="80">
        <f t="shared" si="17"/>
        <v>100.04806792109035</v>
      </c>
      <c r="G37" s="81">
        <f t="shared" si="17"/>
        <v>70.779220779220779</v>
      </c>
      <c r="H37" s="82">
        <f t="shared" si="17"/>
        <v>78.808219605639962</v>
      </c>
      <c r="I37" s="79">
        <f t="shared" si="17"/>
        <v>106.99458483754513</v>
      </c>
      <c r="J37" s="80">
        <f t="shared" si="17"/>
        <v>88.954275251591085</v>
      </c>
      <c r="K37" s="81">
        <f t="shared" si="17"/>
        <v>359.32203389830511</v>
      </c>
      <c r="L37" s="82">
        <f t="shared" si="17"/>
        <v>1623.502202258697</v>
      </c>
      <c r="M37" s="79">
        <f t="shared" si="17"/>
        <v>127.7243275083448</v>
      </c>
      <c r="N37" s="80">
        <f t="shared" si="17"/>
        <v>126.88802525761697</v>
      </c>
      <c r="O37" s="81">
        <f t="shared" si="17"/>
        <v>110.81216997736986</v>
      </c>
      <c r="P37" s="82">
        <f t="shared" si="17"/>
        <v>101.68461077052898</v>
      </c>
      <c r="Q37" s="79">
        <f t="shared" si="17"/>
        <v>92.045052292839898</v>
      </c>
      <c r="R37" s="80">
        <f t="shared" si="17"/>
        <v>83.934885007556829</v>
      </c>
      <c r="S37" s="81">
        <f t="shared" si="17"/>
        <v>121.25102751790817</v>
      </c>
      <c r="T37" s="82">
        <f t="shared" si="17"/>
        <v>113.26747909348089</v>
      </c>
      <c r="U37" s="79">
        <f t="shared" si="17"/>
        <v>64.043961533658049</v>
      </c>
      <c r="V37" s="80">
        <f t="shared" si="17"/>
        <v>101.36397821794421</v>
      </c>
      <c r="W37" s="81">
        <f t="shared" si="17"/>
        <v>70.596195774753781</v>
      </c>
      <c r="X37" s="82">
        <f t="shared" si="17"/>
        <v>117.72415453323852</v>
      </c>
      <c r="Y37" s="79">
        <f t="shared" si="17"/>
        <v>99.582893425924539</v>
      </c>
      <c r="Z37" s="80">
        <f t="shared" si="17"/>
        <v>106.85357009736094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+'(令和3年7月) '!E20</f>
        <v>1048</v>
      </c>
      <c r="F39" s="14">
        <f>+'(令和3年7月) '!F20</f>
        <v>62965</v>
      </c>
      <c r="G39" s="13">
        <f>+'(令和3年7月) '!G20</f>
        <v>558</v>
      </c>
      <c r="H39" s="14">
        <f>+'(令和3年7月) '!H20</f>
        <v>195977</v>
      </c>
      <c r="I39" s="13">
        <f>+'(令和3年7月) '!I20</f>
        <v>2372</v>
      </c>
      <c r="J39" s="14">
        <f>+'(令和3年7月) '!J20</f>
        <v>1092548</v>
      </c>
      <c r="K39" s="13">
        <f>+'(令和3年7月) '!K20</f>
        <v>1056</v>
      </c>
      <c r="L39" s="14">
        <f>+'(令和3年7月) '!L20</f>
        <v>1832925</v>
      </c>
      <c r="M39" s="13">
        <f>+'(令和3年7月) '!M20</f>
        <v>9846</v>
      </c>
      <c r="N39" s="14">
        <f>+'(令和3年7月) '!N20</f>
        <v>1633317</v>
      </c>
      <c r="O39" s="13">
        <f>+'(令和3年7月) '!O20</f>
        <v>4714</v>
      </c>
      <c r="P39" s="14">
        <f>+'(令和3年7月) '!P20</f>
        <v>1634158</v>
      </c>
      <c r="Q39" s="13">
        <f>+'(令和3年7月) '!Q20</f>
        <v>28620</v>
      </c>
      <c r="R39" s="14">
        <f>+'(令和3年7月) '!R20</f>
        <v>5816454</v>
      </c>
      <c r="S39" s="25">
        <f>+'(令和3年7月) '!S20</f>
        <v>53258</v>
      </c>
      <c r="T39" s="26">
        <f>+'(令和3年7月) '!T20</f>
        <v>12563463</v>
      </c>
      <c r="U39" s="13">
        <f>+'(令和3年7月) '!U20</f>
        <v>2753</v>
      </c>
      <c r="V39" s="14">
        <f>+'(令和3年7月) '!V20</f>
        <v>819636</v>
      </c>
      <c r="W39" s="13">
        <f>+'(令和3年7月) '!W20</f>
        <v>7921</v>
      </c>
      <c r="X39" s="14">
        <f>+'(令和3年7月) '!X20</f>
        <v>1548189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+'(令和3年7月) '!E21</f>
        <v>921</v>
      </c>
      <c r="F40" s="21">
        <f>+'(令和3年7月) '!F21</f>
        <v>81822</v>
      </c>
      <c r="G40" s="27">
        <f>+'(令和3年7月) '!G21</f>
        <v>544</v>
      </c>
      <c r="H40" s="21">
        <f>+'(令和3年7月) '!H21</f>
        <v>182796</v>
      </c>
      <c r="I40" s="27">
        <f>+'(令和3年7月) '!I21</f>
        <v>2205</v>
      </c>
      <c r="J40" s="21">
        <f>+'(令和3年7月) '!J21</f>
        <v>1044821</v>
      </c>
      <c r="K40" s="27">
        <f>+'(令和3年7月) '!K21</f>
        <v>776</v>
      </c>
      <c r="L40" s="21">
        <f>+'(令和3年7月) '!L21</f>
        <v>1353865</v>
      </c>
      <c r="M40" s="27">
        <f>+'(令和3年7月) '!M21</f>
        <v>7886</v>
      </c>
      <c r="N40" s="21">
        <f>+'(令和3年7月) '!N21</f>
        <v>1542502</v>
      </c>
      <c r="O40" s="27">
        <f>+'(令和3年7月) '!O21</f>
        <v>4634</v>
      </c>
      <c r="P40" s="21">
        <f>+'(令和3年7月) '!P21</f>
        <v>1655284</v>
      </c>
      <c r="Q40" s="27">
        <f>+'(令和3年7月) '!Q21</f>
        <v>29892</v>
      </c>
      <c r="R40" s="21">
        <f>+'(令和3年7月) '!R21</f>
        <v>5951544</v>
      </c>
      <c r="S40" s="25">
        <f>+'(令和3年7月) '!S21</f>
        <v>51862</v>
      </c>
      <c r="T40" s="26">
        <f>+'(令和3年7月) '!T21</f>
        <v>12257105</v>
      </c>
      <c r="U40" s="27">
        <f>+'(令和3年7月) '!U21</f>
        <v>3167</v>
      </c>
      <c r="V40" s="21">
        <f>+'(令和3年7月) '!V21</f>
        <v>643453</v>
      </c>
      <c r="W40" s="27">
        <f>+'(令和3年7月) '!W21</f>
        <v>8210</v>
      </c>
      <c r="X40" s="21">
        <f>+'(令和3年7月) '!X21</f>
        <v>1574898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+'(令和3年7月) '!E22</f>
        <v>2531</v>
      </c>
      <c r="F41" s="21">
        <f>+'(令和3年7月) '!F22</f>
        <v>396137</v>
      </c>
      <c r="G41" s="27">
        <f>+'(令和3年7月) '!G22</f>
        <v>882</v>
      </c>
      <c r="H41" s="21">
        <f>+'(令和3年7月) '!H22</f>
        <v>395612</v>
      </c>
      <c r="I41" s="27">
        <f>+'(令和3年7月) '!I22</f>
        <v>2211</v>
      </c>
      <c r="J41" s="21">
        <f>+'(令和3年7月) '!J22</f>
        <v>2231123</v>
      </c>
      <c r="K41" s="27">
        <f>+'(令和3年7月) '!K22</f>
        <v>1518</v>
      </c>
      <c r="L41" s="21">
        <f>+'(令和3年7月) '!L22</f>
        <v>2399462</v>
      </c>
      <c r="M41" s="27">
        <f>+'(令和3年7月) '!M22</f>
        <v>17408.099999999999</v>
      </c>
      <c r="N41" s="21">
        <f>+'(令和3年7月) '!N22</f>
        <v>3233984</v>
      </c>
      <c r="O41" s="27">
        <f>+'(令和3年7月) '!O22</f>
        <v>4334</v>
      </c>
      <c r="P41" s="21">
        <f>+'(令和3年7月) '!P22</f>
        <v>1168382</v>
      </c>
      <c r="Q41" s="27">
        <f>+'(令和3年7月) '!Q22</f>
        <v>58343</v>
      </c>
      <c r="R41" s="21">
        <f>+'(令和3年7月) '!R22</f>
        <v>9811583</v>
      </c>
      <c r="S41" s="25">
        <f>+'(令和3年7月) '!S22</f>
        <v>30063</v>
      </c>
      <c r="T41" s="26">
        <f>+'(令和3年7月) '!T22</f>
        <v>2779700</v>
      </c>
      <c r="U41" s="27">
        <f>+'(令和3年7月) '!U22</f>
        <v>5179</v>
      </c>
      <c r="V41" s="21">
        <f>+'(令和3年7月) '!V22</f>
        <v>2446705</v>
      </c>
      <c r="W41" s="27">
        <f>+'(令和3年7月) '!W22</f>
        <v>9651</v>
      </c>
      <c r="X41" s="21">
        <f>+'(令和3年7月) '!X22</f>
        <v>2175988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+'(令和3年7月) '!E23</f>
        <v>39.89868287740628</v>
      </c>
      <c r="F42" s="143">
        <f>+'(令和3年7月) '!F23</f>
        <v>0</v>
      </c>
      <c r="G42" s="149">
        <f>+'(令和3年7月) '!G23</f>
        <v>62.971428571428568</v>
      </c>
      <c r="H42" s="143">
        <f>+'(令和3年7月) '!H23</f>
        <v>0</v>
      </c>
      <c r="I42" s="149">
        <f>+'(令和3年7月) '!I23</f>
        <v>107.56756756756755</v>
      </c>
      <c r="J42" s="143">
        <f>+'(令和3年7月) '!J23</f>
        <v>0</v>
      </c>
      <c r="K42" s="149">
        <f>+'(令和3年7月) '!K23</f>
        <v>66.473149492017413</v>
      </c>
      <c r="L42" s="143">
        <f>+'(令和3年7月) '!L23</f>
        <v>0</v>
      </c>
      <c r="M42" s="149">
        <f>+'(令和3年7月) '!M23</f>
        <v>53.968669440377894</v>
      </c>
      <c r="N42" s="143">
        <f>+'(令和3年7月) '!N23</f>
        <v>0</v>
      </c>
      <c r="O42" s="149">
        <f>+'(令和3年7月) '!O23</f>
        <v>108.84955752212389</v>
      </c>
      <c r="P42" s="143">
        <f>+'(令和3年7月) '!P23</f>
        <v>0</v>
      </c>
      <c r="Q42" s="149">
        <f>+'(令和3年7月) '!Q23</f>
        <v>49.604096373285408</v>
      </c>
      <c r="R42" s="143">
        <f>+'(令和3年7月) '!R23</f>
        <v>0</v>
      </c>
      <c r="S42" s="149">
        <f>+'(令和3年7月) '!S23</f>
        <v>178.98859186105909</v>
      </c>
      <c r="T42" s="143">
        <f>+'(令和3年7月) '!T23</f>
        <v>0</v>
      </c>
      <c r="U42" s="149">
        <f>+'(令和3年7月) '!U23</f>
        <v>54.95729669513554</v>
      </c>
      <c r="V42" s="143">
        <f>+'(令和3年7月) '!V23</f>
        <v>0</v>
      </c>
      <c r="W42" s="149">
        <f>+'(令和3年7月) '!W23</f>
        <v>82.338829054157529</v>
      </c>
      <c r="X42" s="143">
        <f>+'(令和3年7月) '!X23</f>
        <v>0</v>
      </c>
      <c r="Y42" s="149">
        <f>+'(令和3年7月) '!Y23</f>
        <v>86.771235317727431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47</v>
      </c>
      <c r="F43" s="105">
        <f t="shared" si="18"/>
        <v>22988</v>
      </c>
      <c r="G43" s="102">
        <f t="shared" si="18"/>
        <v>0</v>
      </c>
      <c r="H43" s="103">
        <f t="shared" si="18"/>
        <v>0</v>
      </c>
      <c r="I43" s="104">
        <f t="shared" si="18"/>
        <v>919</v>
      </c>
      <c r="J43" s="105">
        <f t="shared" si="18"/>
        <v>5397241</v>
      </c>
      <c r="K43" s="102">
        <f t="shared" si="18"/>
        <v>136</v>
      </c>
      <c r="L43" s="103">
        <f t="shared" si="18"/>
        <v>447138</v>
      </c>
      <c r="M43" s="104">
        <f t="shared" si="18"/>
        <v>-122</v>
      </c>
      <c r="N43" s="105">
        <f t="shared" si="18"/>
        <v>-175564</v>
      </c>
      <c r="O43" s="102">
        <f t="shared" si="18"/>
        <v>-10</v>
      </c>
      <c r="P43" s="103">
        <f t="shared" si="18"/>
        <v>-3247</v>
      </c>
      <c r="Q43" s="104">
        <f t="shared" si="18"/>
        <v>-1203</v>
      </c>
      <c r="R43" s="105">
        <f t="shared" si="18"/>
        <v>-341330</v>
      </c>
      <c r="S43" s="102">
        <f t="shared" si="18"/>
        <v>-5449</v>
      </c>
      <c r="T43" s="103">
        <f t="shared" si="18"/>
        <v>-1719396</v>
      </c>
      <c r="U43" s="104">
        <f t="shared" si="18"/>
        <v>-35</v>
      </c>
      <c r="V43" s="105">
        <f t="shared" si="18"/>
        <v>-142473</v>
      </c>
      <c r="W43" s="102">
        <f t="shared" si="18"/>
        <v>-226</v>
      </c>
      <c r="X43" s="103">
        <f t="shared" si="18"/>
        <v>-18623</v>
      </c>
      <c r="Y43" s="102">
        <f t="shared" si="18"/>
        <v>-5943</v>
      </c>
      <c r="Z43" s="103">
        <f t="shared" si="18"/>
        <v>3466734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329</v>
      </c>
      <c r="F44" s="109">
        <f t="shared" si="18"/>
        <v>42269</v>
      </c>
      <c r="G44" s="106">
        <f t="shared" si="18"/>
        <v>24</v>
      </c>
      <c r="H44" s="107">
        <f t="shared" si="18"/>
        <v>4800</v>
      </c>
      <c r="I44" s="108">
        <f t="shared" si="18"/>
        <v>926</v>
      </c>
      <c r="J44" s="109">
        <f t="shared" si="18"/>
        <v>5485479</v>
      </c>
      <c r="K44" s="106">
        <f t="shared" si="18"/>
        <v>238</v>
      </c>
      <c r="L44" s="107">
        <f t="shared" si="18"/>
        <v>535363</v>
      </c>
      <c r="M44" s="108">
        <f t="shared" si="18"/>
        <v>-269</v>
      </c>
      <c r="N44" s="109">
        <f t="shared" si="18"/>
        <v>-24973</v>
      </c>
      <c r="O44" s="106">
        <f t="shared" si="18"/>
        <v>-5</v>
      </c>
      <c r="P44" s="107">
        <f t="shared" si="18"/>
        <v>-56207</v>
      </c>
      <c r="Q44" s="108">
        <f t="shared" si="18"/>
        <v>-1338</v>
      </c>
      <c r="R44" s="109">
        <f t="shared" si="18"/>
        <v>-331961</v>
      </c>
      <c r="S44" s="106">
        <f t="shared" si="18"/>
        <v>-4966</v>
      </c>
      <c r="T44" s="107">
        <f t="shared" si="18"/>
        <v>-1110901</v>
      </c>
      <c r="U44" s="108">
        <f t="shared" si="18"/>
        <v>-398</v>
      </c>
      <c r="V44" s="109">
        <f t="shared" si="18"/>
        <v>4538</v>
      </c>
      <c r="W44" s="106">
        <f t="shared" si="18"/>
        <v>-254</v>
      </c>
      <c r="X44" s="107">
        <f t="shared" si="18"/>
        <v>13174</v>
      </c>
      <c r="Y44" s="106">
        <f t="shared" si="18"/>
        <v>-5713</v>
      </c>
      <c r="Z44" s="107">
        <f t="shared" si="18"/>
        <v>4561581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-155</v>
      </c>
      <c r="F45" s="109">
        <f t="shared" si="18"/>
        <v>-38138</v>
      </c>
      <c r="G45" s="106">
        <f t="shared" si="18"/>
        <v>-10</v>
      </c>
      <c r="H45" s="107">
        <f t="shared" si="18"/>
        <v>8381</v>
      </c>
      <c r="I45" s="108">
        <f t="shared" si="18"/>
        <v>160</v>
      </c>
      <c r="J45" s="109">
        <f t="shared" si="18"/>
        <v>-40511</v>
      </c>
      <c r="K45" s="106">
        <f t="shared" si="18"/>
        <v>178</v>
      </c>
      <c r="L45" s="107">
        <f t="shared" si="18"/>
        <v>390835</v>
      </c>
      <c r="M45" s="108">
        <f t="shared" si="18"/>
        <v>2106.9000000000015</v>
      </c>
      <c r="N45" s="109">
        <f t="shared" si="18"/>
        <v>-59776</v>
      </c>
      <c r="O45" s="106">
        <f t="shared" si="18"/>
        <v>73</v>
      </c>
      <c r="P45" s="107">
        <f t="shared" si="18"/>
        <v>31834</v>
      </c>
      <c r="Q45" s="108">
        <f t="shared" si="18"/>
        <v>-1137</v>
      </c>
      <c r="R45" s="109">
        <f t="shared" si="18"/>
        <v>-144459</v>
      </c>
      <c r="S45" s="106">
        <f t="shared" si="18"/>
        <v>913</v>
      </c>
      <c r="T45" s="107">
        <f t="shared" si="18"/>
        <v>-302137</v>
      </c>
      <c r="U45" s="108">
        <f t="shared" si="18"/>
        <v>-51</v>
      </c>
      <c r="V45" s="109">
        <f t="shared" si="18"/>
        <v>29172</v>
      </c>
      <c r="W45" s="106">
        <f t="shared" si="18"/>
        <v>-261</v>
      </c>
      <c r="X45" s="107">
        <f t="shared" si="18"/>
        <v>-58506</v>
      </c>
      <c r="Y45" s="106">
        <f t="shared" si="18"/>
        <v>1816.8999999999942</v>
      </c>
      <c r="Z45" s="107">
        <f t="shared" si="18"/>
        <v>-183305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7.8901901611101266</v>
      </c>
      <c r="F46" s="143"/>
      <c r="G46" s="149">
        <f>G23-G42</f>
        <v>1.224694575663797</v>
      </c>
      <c r="H46" s="143"/>
      <c r="I46" s="149">
        <f>I23-I42</f>
        <v>32.589569053995092</v>
      </c>
      <c r="J46" s="143"/>
      <c r="K46" s="149">
        <f>K23-K42</f>
        <v>2.1640627046222818</v>
      </c>
      <c r="L46" s="143"/>
      <c r="M46" s="149">
        <f>M23-M42</f>
        <v>-7.0034904602814194</v>
      </c>
      <c r="N46" s="143"/>
      <c r="O46" s="149">
        <f t="shared" si="18"/>
        <v>-2.0768770507819454</v>
      </c>
      <c r="P46" s="143"/>
      <c r="Q46" s="149">
        <f t="shared" si="18"/>
        <v>-1.1649060730664544</v>
      </c>
      <c r="R46" s="143"/>
      <c r="S46" s="149">
        <f t="shared" si="18"/>
        <v>-23.833690896102269</v>
      </c>
      <c r="T46" s="143"/>
      <c r="U46" s="149">
        <f t="shared" si="18"/>
        <v>-1.7216316131524181</v>
      </c>
      <c r="V46" s="143"/>
      <c r="W46" s="149">
        <f t="shared" si="18"/>
        <v>-0.14251583531397216</v>
      </c>
      <c r="X46" s="143"/>
      <c r="Y46" s="149">
        <f t="shared" si="18"/>
        <v>-7.6201809012130752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104.48473282442747</v>
      </c>
      <c r="F47" s="84">
        <f t="shared" si="19"/>
        <v>136.50917176209006</v>
      </c>
      <c r="G47" s="83">
        <f t="shared" si="19"/>
        <v>100</v>
      </c>
      <c r="H47" s="85">
        <f t="shared" si="19"/>
        <v>100</v>
      </c>
      <c r="I47" s="86">
        <f t="shared" si="19"/>
        <v>138.74367622259695</v>
      </c>
      <c r="J47" s="84">
        <f t="shared" si="19"/>
        <v>594.00493159110624</v>
      </c>
      <c r="K47" s="83">
        <f t="shared" si="19"/>
        <v>112.87878787878789</v>
      </c>
      <c r="L47" s="85">
        <f t="shared" si="19"/>
        <v>124.39477883710464</v>
      </c>
      <c r="M47" s="86">
        <f t="shared" si="19"/>
        <v>98.760918139345932</v>
      </c>
      <c r="N47" s="84">
        <f t="shared" si="19"/>
        <v>89.251076184231223</v>
      </c>
      <c r="O47" s="83">
        <f t="shared" si="19"/>
        <v>99.787865931268556</v>
      </c>
      <c r="P47" s="85">
        <f t="shared" si="19"/>
        <v>99.801304402634258</v>
      </c>
      <c r="Q47" s="86">
        <f t="shared" si="19"/>
        <v>95.79664570230608</v>
      </c>
      <c r="R47" s="84">
        <f t="shared" si="19"/>
        <v>94.131647907814624</v>
      </c>
      <c r="S47" s="83">
        <f t="shared" si="19"/>
        <v>89.768673250966984</v>
      </c>
      <c r="T47" s="85">
        <f t="shared" si="19"/>
        <v>86.314314771333343</v>
      </c>
      <c r="U47" s="86">
        <f t="shared" si="19"/>
        <v>98.728659644024702</v>
      </c>
      <c r="V47" s="84">
        <f t="shared" si="19"/>
        <v>82.61752778062457</v>
      </c>
      <c r="W47" s="83">
        <f t="shared" si="19"/>
        <v>97.146824895846478</v>
      </c>
      <c r="X47" s="85">
        <f t="shared" si="19"/>
        <v>98.797110688682068</v>
      </c>
      <c r="Y47" s="83">
        <f t="shared" si="19"/>
        <v>94.700658070729233</v>
      </c>
      <c r="Z47" s="85">
        <f t="shared" si="19"/>
        <v>112.74551802759684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135.72204125950054</v>
      </c>
      <c r="F48" s="78">
        <f t="shared" si="19"/>
        <v>151.65970032509594</v>
      </c>
      <c r="G48" s="75">
        <f t="shared" si="19"/>
        <v>104.41176470588236</v>
      </c>
      <c r="H48" s="76">
        <f t="shared" si="19"/>
        <v>102.62587802796561</v>
      </c>
      <c r="I48" s="77">
        <f t="shared" si="19"/>
        <v>141.99546485260771</v>
      </c>
      <c r="J48" s="78">
        <f t="shared" si="19"/>
        <v>625.01615109190948</v>
      </c>
      <c r="K48" s="75">
        <f t="shared" si="19"/>
        <v>130.67010309278351</v>
      </c>
      <c r="L48" s="76">
        <f t="shared" si="19"/>
        <v>139.54330749373091</v>
      </c>
      <c r="M48" s="77">
        <f t="shared" si="19"/>
        <v>96.588891706822224</v>
      </c>
      <c r="N48" s="78">
        <f t="shared" si="19"/>
        <v>98.381006961417228</v>
      </c>
      <c r="O48" s="75">
        <f t="shared" si="19"/>
        <v>99.892101855848082</v>
      </c>
      <c r="P48" s="76">
        <f t="shared" si="19"/>
        <v>96.604389337418837</v>
      </c>
      <c r="Q48" s="77">
        <f t="shared" si="19"/>
        <v>95.52388598956243</v>
      </c>
      <c r="R48" s="78">
        <f t="shared" si="19"/>
        <v>94.422270926670464</v>
      </c>
      <c r="S48" s="75">
        <f t="shared" si="19"/>
        <v>90.424588330569591</v>
      </c>
      <c r="T48" s="76">
        <f t="shared" si="19"/>
        <v>90.936677135424716</v>
      </c>
      <c r="U48" s="77">
        <f t="shared" si="19"/>
        <v>87.432901799810551</v>
      </c>
      <c r="V48" s="78">
        <f t="shared" si="19"/>
        <v>100.70525741584855</v>
      </c>
      <c r="W48" s="75">
        <f t="shared" si="19"/>
        <v>96.906211936662615</v>
      </c>
      <c r="X48" s="76">
        <f t="shared" si="19"/>
        <v>100.83649861768826</v>
      </c>
      <c r="Y48" s="75">
        <f t="shared" si="19"/>
        <v>94.81093944430819</v>
      </c>
      <c r="Z48" s="76">
        <f t="shared" si="19"/>
        <v>117.35227245494062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93.875938364282902</v>
      </c>
      <c r="F49" s="82">
        <f t="shared" si="19"/>
        <v>90.372522637370395</v>
      </c>
      <c r="G49" s="79">
        <f t="shared" si="19"/>
        <v>98.86621315192744</v>
      </c>
      <c r="H49" s="80">
        <f t="shared" si="19"/>
        <v>102.11848983347321</v>
      </c>
      <c r="I49" s="81">
        <f t="shared" si="19"/>
        <v>107.23654454997738</v>
      </c>
      <c r="J49" s="82">
        <f t="shared" si="19"/>
        <v>98.184277603700025</v>
      </c>
      <c r="K49" s="79">
        <f t="shared" si="19"/>
        <v>111.72595520421606</v>
      </c>
      <c r="L49" s="80">
        <f t="shared" si="19"/>
        <v>116.28844299263751</v>
      </c>
      <c r="M49" s="81">
        <f t="shared" si="19"/>
        <v>112.10298654074829</v>
      </c>
      <c r="N49" s="82">
        <f t="shared" si="19"/>
        <v>98.151629692663917</v>
      </c>
      <c r="O49" s="79">
        <f t="shared" si="19"/>
        <v>101.68435625288417</v>
      </c>
      <c r="P49" s="80">
        <f t="shared" si="19"/>
        <v>102.72462259774629</v>
      </c>
      <c r="Q49" s="81">
        <f t="shared" si="19"/>
        <v>98.051180090156492</v>
      </c>
      <c r="R49" s="82">
        <f t="shared" si="19"/>
        <v>98.527668776791671</v>
      </c>
      <c r="S49" s="79">
        <f t="shared" si="19"/>
        <v>103.03695572630809</v>
      </c>
      <c r="T49" s="80">
        <f t="shared" si="19"/>
        <v>89.130589631974672</v>
      </c>
      <c r="U49" s="81">
        <f t="shared" si="19"/>
        <v>99.015253910021244</v>
      </c>
      <c r="V49" s="82">
        <f t="shared" si="19"/>
        <v>101.19229739588549</v>
      </c>
      <c r="W49" s="79">
        <f t="shared" si="19"/>
        <v>97.295617034504204</v>
      </c>
      <c r="X49" s="80">
        <f t="shared" si="19"/>
        <v>97.311290319615722</v>
      </c>
      <c r="Y49" s="79">
        <f t="shared" si="19"/>
        <v>101.37518818105646</v>
      </c>
      <c r="Z49" s="80">
        <f t="shared" si="19"/>
        <v>99.322063698681106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sqref="A1:D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68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918</v>
      </c>
      <c r="F5" s="14">
        <v>43965</v>
      </c>
      <c r="G5" s="15">
        <v>54</v>
      </c>
      <c r="H5" s="16">
        <v>10200</v>
      </c>
      <c r="I5" s="13">
        <v>926</v>
      </c>
      <c r="J5" s="14">
        <v>857558</v>
      </c>
      <c r="K5" s="17">
        <v>869</v>
      </c>
      <c r="L5" s="18">
        <v>1682900</v>
      </c>
      <c r="M5" s="13">
        <v>464</v>
      </c>
      <c r="N5" s="87">
        <v>208759</v>
      </c>
      <c r="O5" s="19">
        <v>679</v>
      </c>
      <c r="P5" s="18">
        <v>44659</v>
      </c>
      <c r="Q5" s="13">
        <v>14817</v>
      </c>
      <c r="R5" s="14">
        <v>2353975</v>
      </c>
      <c r="S5" s="19">
        <v>20880</v>
      </c>
      <c r="T5" s="18">
        <v>8451074</v>
      </c>
      <c r="U5" s="13">
        <v>2493</v>
      </c>
      <c r="V5" s="14">
        <v>796596</v>
      </c>
      <c r="W5" s="13">
        <v>537</v>
      </c>
      <c r="X5" s="18">
        <v>69852</v>
      </c>
      <c r="Y5" s="20">
        <f t="shared" ref="Y5:Y10" si="0">+W5+U5+S5+Q5+O5+M5+K5+I5+G5+E5</f>
        <v>42637</v>
      </c>
      <c r="Z5" s="21">
        <f t="shared" ref="Z5:Z10" si="1">+X5+V5+T5+R5+P5+N5+L5+J5+H5+F5</f>
        <v>14519538</v>
      </c>
    </row>
    <row r="6" spans="1:26" ht="18.95" customHeight="1" x14ac:dyDescent="0.15">
      <c r="A6" s="7"/>
      <c r="B6" s="22"/>
      <c r="C6" s="91"/>
      <c r="D6" s="95" t="s">
        <v>22</v>
      </c>
      <c r="E6" s="23">
        <v>690</v>
      </c>
      <c r="F6" s="24">
        <v>37250</v>
      </c>
      <c r="G6" s="25">
        <v>30</v>
      </c>
      <c r="H6" s="26">
        <v>5400</v>
      </c>
      <c r="I6" s="27">
        <v>777</v>
      </c>
      <c r="J6" s="21">
        <v>807841</v>
      </c>
      <c r="K6" s="25">
        <v>660</v>
      </c>
      <c r="L6" s="26">
        <v>1276362</v>
      </c>
      <c r="M6" s="27">
        <v>479</v>
      </c>
      <c r="N6" s="88">
        <v>226898</v>
      </c>
      <c r="O6" s="25">
        <v>457</v>
      </c>
      <c r="P6" s="26">
        <v>13790</v>
      </c>
      <c r="Q6" s="27">
        <v>14607</v>
      </c>
      <c r="R6" s="21">
        <v>2282447</v>
      </c>
      <c r="S6" s="25">
        <v>20097</v>
      </c>
      <c r="T6" s="26">
        <v>8199609</v>
      </c>
      <c r="U6" s="27">
        <v>2481</v>
      </c>
      <c r="V6" s="21">
        <v>583078</v>
      </c>
      <c r="W6" s="27">
        <v>587</v>
      </c>
      <c r="X6" s="26">
        <v>75328</v>
      </c>
      <c r="Y6" s="20">
        <f t="shared" si="0"/>
        <v>40865</v>
      </c>
      <c r="Z6" s="21">
        <f t="shared" si="1"/>
        <v>13508003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2126</v>
      </c>
      <c r="F7" s="36">
        <v>314630</v>
      </c>
      <c r="G7" s="29">
        <v>156</v>
      </c>
      <c r="H7" s="30">
        <v>75238</v>
      </c>
      <c r="I7" s="31">
        <v>1753</v>
      </c>
      <c r="J7" s="32">
        <v>2038984</v>
      </c>
      <c r="K7" s="89">
        <v>1235</v>
      </c>
      <c r="L7" s="30">
        <v>2173152</v>
      </c>
      <c r="M7" s="23">
        <v>879</v>
      </c>
      <c r="N7" s="24">
        <v>241512</v>
      </c>
      <c r="O7" s="33">
        <v>2427</v>
      </c>
      <c r="P7" s="34">
        <v>434374</v>
      </c>
      <c r="Q7" s="23">
        <v>33697</v>
      </c>
      <c r="R7" s="24">
        <v>4744204</v>
      </c>
      <c r="S7" s="33">
        <v>24502</v>
      </c>
      <c r="T7" s="34">
        <v>1969416</v>
      </c>
      <c r="U7" s="23">
        <v>3676</v>
      </c>
      <c r="V7" s="24">
        <v>2335169</v>
      </c>
      <c r="W7" s="23">
        <v>1229</v>
      </c>
      <c r="X7" s="34">
        <v>250201</v>
      </c>
      <c r="Y7" s="31">
        <f t="shared" si="0"/>
        <v>71680</v>
      </c>
      <c r="Z7" s="24">
        <f t="shared" si="1"/>
        <v>14576880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127</v>
      </c>
      <c r="J8" s="14">
        <v>67249</v>
      </c>
      <c r="K8" s="17">
        <v>0</v>
      </c>
      <c r="L8" s="18">
        <v>0</v>
      </c>
      <c r="M8" s="13">
        <v>6463</v>
      </c>
      <c r="N8" s="87">
        <v>845404</v>
      </c>
      <c r="O8" s="19">
        <v>0</v>
      </c>
      <c r="P8" s="18">
        <v>0</v>
      </c>
      <c r="Q8" s="13">
        <v>7861</v>
      </c>
      <c r="R8" s="14">
        <v>1888640</v>
      </c>
      <c r="S8" s="19">
        <v>32190</v>
      </c>
      <c r="T8" s="18">
        <v>4066598</v>
      </c>
      <c r="U8" s="13">
        <v>253</v>
      </c>
      <c r="V8" s="14">
        <v>22020</v>
      </c>
      <c r="W8" s="13">
        <v>20</v>
      </c>
      <c r="X8" s="18">
        <v>909</v>
      </c>
      <c r="Y8" s="13">
        <f t="shared" si="0"/>
        <v>47044</v>
      </c>
      <c r="Z8" s="14">
        <f t="shared" si="1"/>
        <v>6909820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160</v>
      </c>
      <c r="F9" s="24">
        <v>25912</v>
      </c>
      <c r="G9" s="25">
        <v>0</v>
      </c>
      <c r="H9" s="26">
        <v>0</v>
      </c>
      <c r="I9" s="27">
        <v>116</v>
      </c>
      <c r="J9" s="21">
        <v>66899</v>
      </c>
      <c r="K9" s="25">
        <v>12</v>
      </c>
      <c r="L9" s="26">
        <v>198</v>
      </c>
      <c r="M9" s="27">
        <v>5947</v>
      </c>
      <c r="N9" s="88">
        <v>1060423</v>
      </c>
      <c r="O9" s="25">
        <v>0</v>
      </c>
      <c r="P9" s="26">
        <v>0</v>
      </c>
      <c r="Q9" s="27">
        <v>8556</v>
      </c>
      <c r="R9" s="21">
        <v>1966003</v>
      </c>
      <c r="S9" s="25">
        <v>31569</v>
      </c>
      <c r="T9" s="26">
        <v>4011284</v>
      </c>
      <c r="U9" s="27">
        <v>680</v>
      </c>
      <c r="V9" s="21">
        <v>59215</v>
      </c>
      <c r="W9" s="27">
        <v>129</v>
      </c>
      <c r="X9" s="26">
        <v>19358</v>
      </c>
      <c r="Y9" s="20">
        <f t="shared" si="0"/>
        <v>47169</v>
      </c>
      <c r="Z9" s="21">
        <f t="shared" si="1"/>
        <v>7209292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151</v>
      </c>
      <c r="F10" s="36">
        <v>24218</v>
      </c>
      <c r="G10" s="29">
        <v>0</v>
      </c>
      <c r="H10" s="30">
        <v>0</v>
      </c>
      <c r="I10" s="37">
        <v>123</v>
      </c>
      <c r="J10" s="38">
        <v>33292</v>
      </c>
      <c r="K10" s="89">
        <v>2</v>
      </c>
      <c r="L10" s="30">
        <v>20</v>
      </c>
      <c r="M10" s="35">
        <v>7685</v>
      </c>
      <c r="N10" s="36">
        <v>1590323</v>
      </c>
      <c r="O10" s="29">
        <v>0</v>
      </c>
      <c r="P10" s="30">
        <v>0</v>
      </c>
      <c r="Q10" s="35">
        <v>11898</v>
      </c>
      <c r="R10" s="36">
        <v>1330353</v>
      </c>
      <c r="S10" s="29">
        <v>5437</v>
      </c>
      <c r="T10" s="30">
        <v>768109</v>
      </c>
      <c r="U10" s="35">
        <v>1406</v>
      </c>
      <c r="V10" s="36">
        <v>93730</v>
      </c>
      <c r="W10" s="35">
        <v>72</v>
      </c>
      <c r="X10" s="30">
        <v>10451</v>
      </c>
      <c r="Y10" s="37">
        <f t="shared" si="0"/>
        <v>26774</v>
      </c>
      <c r="Z10" s="36">
        <f t="shared" si="1"/>
        <v>3850496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2284</v>
      </c>
      <c r="R11" s="14">
        <v>626792</v>
      </c>
      <c r="S11" s="19">
        <v>0</v>
      </c>
      <c r="T11" s="18">
        <v>0</v>
      </c>
      <c r="U11" s="13">
        <v>6</v>
      </c>
      <c r="V11" s="14">
        <v>800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ref="Z11:Z19" si="2">+X11+V11+T11+R11+P11+N11+L11+J11+H11+F11</f>
        <v>740295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603627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3">+W12+U12+S12+Q12+O12+M12+K12+I12+G12+E12</f>
        <v>2418</v>
      </c>
      <c r="Z12" s="21">
        <f t="shared" si="2"/>
        <v>718050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43</v>
      </c>
      <c r="J13" s="38">
        <v>39731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5853</v>
      </c>
      <c r="R13" s="36">
        <v>1635599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3"/>
        <v>6142.1</v>
      </c>
      <c r="Z13" s="36">
        <f t="shared" si="2"/>
        <v>1892836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2054</v>
      </c>
      <c r="Z14" s="14">
        <f t="shared" si="2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7224</v>
      </c>
      <c r="N16" s="36">
        <v>773897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7224</v>
      </c>
      <c r="Z16" s="36">
        <f t="shared" si="2"/>
        <v>773897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429</v>
      </c>
      <c r="H17" s="18">
        <v>110777</v>
      </c>
      <c r="I17" s="13">
        <v>1275</v>
      </c>
      <c r="J17" s="14">
        <v>145038</v>
      </c>
      <c r="K17" s="19">
        <v>187</v>
      </c>
      <c r="L17" s="18">
        <v>150025</v>
      </c>
      <c r="M17" s="13">
        <v>850</v>
      </c>
      <c r="N17" s="87">
        <v>402434</v>
      </c>
      <c r="O17" s="19">
        <v>4035</v>
      </c>
      <c r="P17" s="18">
        <v>1589499</v>
      </c>
      <c r="Q17" s="13">
        <v>3658</v>
      </c>
      <c r="R17" s="14">
        <v>947047</v>
      </c>
      <c r="S17" s="19">
        <v>188</v>
      </c>
      <c r="T17" s="18">
        <v>45791</v>
      </c>
      <c r="U17" s="13">
        <v>1</v>
      </c>
      <c r="V17" s="14">
        <v>220</v>
      </c>
      <c r="W17" s="13">
        <v>7364</v>
      </c>
      <c r="X17" s="18">
        <v>1477428</v>
      </c>
      <c r="Y17" s="41">
        <f t="shared" si="3"/>
        <v>17987</v>
      </c>
      <c r="Z17" s="42">
        <f t="shared" si="2"/>
        <v>4868259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71</v>
      </c>
      <c r="F18" s="21">
        <v>18660</v>
      </c>
      <c r="G18" s="25">
        <v>439</v>
      </c>
      <c r="H18" s="26">
        <v>102396</v>
      </c>
      <c r="I18" s="27">
        <v>1266</v>
      </c>
      <c r="J18" s="21">
        <v>146378</v>
      </c>
      <c r="K18" s="25">
        <v>104</v>
      </c>
      <c r="L18" s="26">
        <v>77305</v>
      </c>
      <c r="M18" s="27">
        <v>635</v>
      </c>
      <c r="N18" s="21">
        <v>197101</v>
      </c>
      <c r="O18" s="25">
        <v>4177</v>
      </c>
      <c r="P18" s="26">
        <v>1641494</v>
      </c>
      <c r="Q18" s="27">
        <v>4451</v>
      </c>
      <c r="R18" s="21">
        <v>1099467</v>
      </c>
      <c r="S18" s="25">
        <v>196</v>
      </c>
      <c r="T18" s="26">
        <v>46212</v>
      </c>
      <c r="U18" s="27">
        <v>2</v>
      </c>
      <c r="V18" s="21">
        <v>440</v>
      </c>
      <c r="W18" s="27">
        <v>7494</v>
      </c>
      <c r="X18" s="26">
        <v>1480212</v>
      </c>
      <c r="Y18" s="23">
        <f t="shared" si="3"/>
        <v>18835</v>
      </c>
      <c r="Z18" s="24">
        <f t="shared" si="2"/>
        <v>4809665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254</v>
      </c>
      <c r="F19" s="24">
        <v>57289</v>
      </c>
      <c r="G19" s="33">
        <v>531</v>
      </c>
      <c r="H19" s="34">
        <v>125374</v>
      </c>
      <c r="I19" s="23">
        <v>292</v>
      </c>
      <c r="J19" s="24">
        <v>119116</v>
      </c>
      <c r="K19" s="90">
        <v>281</v>
      </c>
      <c r="L19" s="34">
        <v>226290</v>
      </c>
      <c r="M19" s="23">
        <v>1601</v>
      </c>
      <c r="N19" s="24">
        <v>609252</v>
      </c>
      <c r="O19" s="33">
        <v>1907</v>
      </c>
      <c r="P19" s="34">
        <v>734008</v>
      </c>
      <c r="Q19" s="23">
        <v>6895</v>
      </c>
      <c r="R19" s="24">
        <v>2101427</v>
      </c>
      <c r="S19" s="33">
        <v>124</v>
      </c>
      <c r="T19" s="34">
        <v>42175</v>
      </c>
      <c r="U19" s="23">
        <v>65</v>
      </c>
      <c r="V19" s="24">
        <v>14300</v>
      </c>
      <c r="W19" s="23">
        <v>8350</v>
      </c>
      <c r="X19" s="34">
        <v>1915336</v>
      </c>
      <c r="Y19" s="35">
        <f t="shared" si="3"/>
        <v>20300</v>
      </c>
      <c r="Z19" s="36">
        <f t="shared" si="2"/>
        <v>5944567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1048</v>
      </c>
      <c r="F20" s="14">
        <f t="shared" ref="E20:Z21" si="4">+F17+F14+F11+F8+F5</f>
        <v>62965</v>
      </c>
      <c r="G20" s="19">
        <f t="shared" ref="G20:Z20" si="5">+G17+G14+G11+G8+G5</f>
        <v>558</v>
      </c>
      <c r="H20" s="18">
        <f t="shared" si="5"/>
        <v>195977</v>
      </c>
      <c r="I20" s="13">
        <f t="shared" si="5"/>
        <v>2372</v>
      </c>
      <c r="J20" s="14">
        <f t="shared" si="5"/>
        <v>1092548</v>
      </c>
      <c r="K20" s="19">
        <f t="shared" si="5"/>
        <v>1056</v>
      </c>
      <c r="L20" s="18">
        <f t="shared" si="5"/>
        <v>1832925</v>
      </c>
      <c r="M20" s="13">
        <f t="shared" si="5"/>
        <v>9846</v>
      </c>
      <c r="N20" s="14">
        <f t="shared" si="5"/>
        <v>1633317</v>
      </c>
      <c r="O20" s="19">
        <f t="shared" si="5"/>
        <v>4714</v>
      </c>
      <c r="P20" s="18">
        <f t="shared" si="5"/>
        <v>1634158</v>
      </c>
      <c r="Q20" s="13">
        <f t="shared" si="5"/>
        <v>28620</v>
      </c>
      <c r="R20" s="14">
        <f t="shared" si="5"/>
        <v>5816454</v>
      </c>
      <c r="S20" s="19">
        <f t="shared" si="5"/>
        <v>53258</v>
      </c>
      <c r="T20" s="18">
        <f t="shared" si="5"/>
        <v>12563463</v>
      </c>
      <c r="U20" s="13">
        <f t="shared" si="5"/>
        <v>2753</v>
      </c>
      <c r="V20" s="14">
        <f t="shared" si="5"/>
        <v>819636</v>
      </c>
      <c r="W20" s="13">
        <f t="shared" si="5"/>
        <v>7921</v>
      </c>
      <c r="X20" s="18">
        <f t="shared" si="5"/>
        <v>1548189</v>
      </c>
      <c r="Y20" s="31">
        <f t="shared" si="5"/>
        <v>112146</v>
      </c>
      <c r="Z20" s="32">
        <f t="shared" si="5"/>
        <v>27199632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921</v>
      </c>
      <c r="F21" s="21">
        <f t="shared" si="4"/>
        <v>81822</v>
      </c>
      <c r="G21" s="25">
        <f t="shared" si="4"/>
        <v>544</v>
      </c>
      <c r="H21" s="26">
        <f t="shared" si="4"/>
        <v>182796</v>
      </c>
      <c r="I21" s="27">
        <f t="shared" si="4"/>
        <v>2205</v>
      </c>
      <c r="J21" s="21">
        <f t="shared" si="4"/>
        <v>1044821</v>
      </c>
      <c r="K21" s="25">
        <f t="shared" si="4"/>
        <v>776</v>
      </c>
      <c r="L21" s="26">
        <f t="shared" si="4"/>
        <v>1353865</v>
      </c>
      <c r="M21" s="27">
        <f t="shared" si="4"/>
        <v>7886</v>
      </c>
      <c r="N21" s="21">
        <f t="shared" si="4"/>
        <v>1542502</v>
      </c>
      <c r="O21" s="25">
        <f t="shared" si="4"/>
        <v>4634</v>
      </c>
      <c r="P21" s="26">
        <f t="shared" si="4"/>
        <v>1655284</v>
      </c>
      <c r="Q21" s="27">
        <f t="shared" si="4"/>
        <v>29892</v>
      </c>
      <c r="R21" s="21">
        <f t="shared" si="4"/>
        <v>5951544</v>
      </c>
      <c r="S21" s="25">
        <f t="shared" si="4"/>
        <v>51862</v>
      </c>
      <c r="T21" s="26">
        <f t="shared" si="4"/>
        <v>12257105</v>
      </c>
      <c r="U21" s="27">
        <f t="shared" si="4"/>
        <v>3167</v>
      </c>
      <c r="V21" s="21">
        <f t="shared" si="4"/>
        <v>643453</v>
      </c>
      <c r="W21" s="27">
        <f t="shared" si="4"/>
        <v>8210</v>
      </c>
      <c r="X21" s="26">
        <f t="shared" si="4"/>
        <v>1574898</v>
      </c>
      <c r="Y21" s="23">
        <f t="shared" si="4"/>
        <v>110097</v>
      </c>
      <c r="Z21" s="24">
        <f t="shared" si="4"/>
        <v>26288090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2531</v>
      </c>
      <c r="F22" s="24">
        <f t="shared" si="6"/>
        <v>396137</v>
      </c>
      <c r="G22" s="33">
        <f t="shared" si="6"/>
        <v>882</v>
      </c>
      <c r="H22" s="34">
        <f t="shared" si="6"/>
        <v>395612</v>
      </c>
      <c r="I22" s="23">
        <f t="shared" si="6"/>
        <v>2211</v>
      </c>
      <c r="J22" s="24">
        <f t="shared" si="6"/>
        <v>2231123</v>
      </c>
      <c r="K22" s="33">
        <f t="shared" si="6"/>
        <v>1518</v>
      </c>
      <c r="L22" s="34">
        <f t="shared" si="6"/>
        <v>2399462</v>
      </c>
      <c r="M22" s="23">
        <f t="shared" si="6"/>
        <v>17408.099999999999</v>
      </c>
      <c r="N22" s="24">
        <f t="shared" si="6"/>
        <v>3233984</v>
      </c>
      <c r="O22" s="33">
        <f t="shared" si="6"/>
        <v>4334</v>
      </c>
      <c r="P22" s="34">
        <f t="shared" si="6"/>
        <v>1168382</v>
      </c>
      <c r="Q22" s="23">
        <f t="shared" si="6"/>
        <v>58343</v>
      </c>
      <c r="R22" s="24">
        <f t="shared" si="6"/>
        <v>9811583</v>
      </c>
      <c r="S22" s="33">
        <f t="shared" si="6"/>
        <v>30063</v>
      </c>
      <c r="T22" s="34">
        <f t="shared" si="6"/>
        <v>2779700</v>
      </c>
      <c r="U22" s="23">
        <f t="shared" si="6"/>
        <v>5179</v>
      </c>
      <c r="V22" s="24">
        <f t="shared" si="6"/>
        <v>2446705</v>
      </c>
      <c r="W22" s="23">
        <f t="shared" si="6"/>
        <v>9651</v>
      </c>
      <c r="X22" s="34">
        <f t="shared" si="6"/>
        <v>2175988</v>
      </c>
      <c r="Y22" s="23">
        <f t="shared" si="6"/>
        <v>132120.1</v>
      </c>
      <c r="Z22" s="24">
        <f t="shared" si="6"/>
        <v>27038676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39.89868287740628</v>
      </c>
      <c r="F23" s="130"/>
      <c r="G23" s="129">
        <f>(G20+G21)/(G22+G41)*100</f>
        <v>62.971428571428568</v>
      </c>
      <c r="H23" s="130"/>
      <c r="I23" s="129">
        <f>(I20+I21)/(I22+I41)*100</f>
        <v>107.56756756756755</v>
      </c>
      <c r="J23" s="130"/>
      <c r="K23" s="129">
        <f>(K20+K21)/(K22+K41)*100</f>
        <v>66.473149492017413</v>
      </c>
      <c r="L23" s="130"/>
      <c r="M23" s="129">
        <f>(M20+M21)/(M22+M41)*100</f>
        <v>53.968669440377894</v>
      </c>
      <c r="N23" s="130"/>
      <c r="O23" s="129">
        <f>(O20+O21)/(O22+O41)*100</f>
        <v>108.84955752212389</v>
      </c>
      <c r="P23" s="130"/>
      <c r="Q23" s="129">
        <f>(Q20+Q21)/(Q22+Q41)*100</f>
        <v>49.604096373285408</v>
      </c>
      <c r="R23" s="130"/>
      <c r="S23" s="129">
        <f>(S20+S21)/(S22+S41)*100</f>
        <v>178.98859186105909</v>
      </c>
      <c r="T23" s="130"/>
      <c r="U23" s="129">
        <f>(U20+U21)/(U22+U41)*100</f>
        <v>54.95729669513554</v>
      </c>
      <c r="V23" s="130"/>
      <c r="W23" s="129">
        <f>(W20+W21)/(W22+W41)*100</f>
        <v>82.338829054157529</v>
      </c>
      <c r="X23" s="130"/>
      <c r="Y23" s="129">
        <f>(Y20+Y21)/(Y22+Y41)*100</f>
        <v>86.771235317727431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156514.02607664955</v>
      </c>
      <c r="F24" s="132"/>
      <c r="G24" s="133">
        <f>H22/G22*1000</f>
        <v>448539.68253968254</v>
      </c>
      <c r="H24" s="134"/>
      <c r="I24" s="135">
        <f>J22/I22*1000</f>
        <v>1009101.3116236996</v>
      </c>
      <c r="J24" s="136"/>
      <c r="K24" s="133">
        <f>L22/K22*1000</f>
        <v>1580673.25428195</v>
      </c>
      <c r="L24" s="134"/>
      <c r="M24" s="135">
        <f>N22/M22*1000</f>
        <v>185774.66811426866</v>
      </c>
      <c r="N24" s="136"/>
      <c r="O24" s="133">
        <f>P22/O22*1000</f>
        <v>269585.14074757724</v>
      </c>
      <c r="P24" s="134"/>
      <c r="Q24" s="135">
        <f>R22/Q22*1000</f>
        <v>168170.69742728348</v>
      </c>
      <c r="R24" s="136"/>
      <c r="S24" s="133">
        <f>T22/S22*1000</f>
        <v>92462.495426271504</v>
      </c>
      <c r="T24" s="134"/>
      <c r="U24" s="135">
        <f>V22/U22*1000</f>
        <v>472428.0749179378</v>
      </c>
      <c r="V24" s="136"/>
      <c r="W24" s="133">
        <f>X22/W22*1000</f>
        <v>225467.61993575798</v>
      </c>
      <c r="X24" s="134"/>
      <c r="Y24" s="135">
        <f>Z22/Y22*1000</f>
        <v>204652.25200404783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1.9156812627298947</v>
      </c>
      <c r="F25" s="49"/>
      <c r="G25" s="50">
        <f>G22/Y22*100</f>
        <v>0.66757442660125144</v>
      </c>
      <c r="H25" s="51"/>
      <c r="I25" s="48">
        <f>I22/Y22*100</f>
        <v>1.6734773891330692</v>
      </c>
      <c r="J25" s="49"/>
      <c r="K25" s="50">
        <f>K22/Y22*100</f>
        <v>1.148954625374943</v>
      </c>
      <c r="L25" s="51"/>
      <c r="M25" s="48">
        <f>M22/Y22*100</f>
        <v>13.175966412377827</v>
      </c>
      <c r="N25" s="49"/>
      <c r="O25" s="50">
        <f>O22/Y22*100</f>
        <v>3.2803487130270108</v>
      </c>
      <c r="P25" s="51"/>
      <c r="Q25" s="48">
        <f>Q22/Y22*100</f>
        <v>44.159064366436297</v>
      </c>
      <c r="R25" s="49"/>
      <c r="S25" s="50">
        <f>S22/Y22*100</f>
        <v>22.754297037316803</v>
      </c>
      <c r="T25" s="51"/>
      <c r="U25" s="48">
        <f>U22/Y22*100</f>
        <v>3.9199183167436291</v>
      </c>
      <c r="V25" s="49"/>
      <c r="W25" s="50">
        <f>W22/Y22*100</f>
        <v>7.3047174502592709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1582</v>
      </c>
      <c r="F27" s="14">
        <v>175058</v>
      </c>
      <c r="G27" s="19">
        <v>791</v>
      </c>
      <c r="H27" s="18">
        <v>294475</v>
      </c>
      <c r="I27" s="13">
        <v>2476</v>
      </c>
      <c r="J27" s="14">
        <v>998232</v>
      </c>
      <c r="K27" s="19">
        <v>109</v>
      </c>
      <c r="L27" s="18">
        <v>38620</v>
      </c>
      <c r="M27" s="13">
        <v>8300</v>
      </c>
      <c r="N27" s="14">
        <v>1288226</v>
      </c>
      <c r="O27" s="19">
        <v>4598</v>
      </c>
      <c r="P27" s="18">
        <v>1590070</v>
      </c>
      <c r="Q27" s="13">
        <v>20416</v>
      </c>
      <c r="R27" s="14">
        <v>3927013</v>
      </c>
      <c r="S27" s="19">
        <v>38073</v>
      </c>
      <c r="T27" s="18">
        <v>10333684</v>
      </c>
      <c r="U27" s="13">
        <v>4467</v>
      </c>
      <c r="V27" s="14">
        <v>1357620</v>
      </c>
      <c r="W27" s="19">
        <v>7459</v>
      </c>
      <c r="X27" s="18">
        <v>1589777</v>
      </c>
      <c r="Y27" s="55">
        <f>+W27+U27+S27+Q27+O27+M27+K27+I27+G27+E27</f>
        <v>88271</v>
      </c>
      <c r="Z27" s="56">
        <f t="shared" ref="Z27:Z29" si="7">+X27+V27+T27+R27+P27+N27+L27+J27+H27+F27</f>
        <v>21592775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1289</v>
      </c>
      <c r="F28" s="21">
        <v>116414</v>
      </c>
      <c r="G28" s="25">
        <v>1037</v>
      </c>
      <c r="H28" s="26">
        <v>265815</v>
      </c>
      <c r="I28" s="27">
        <v>2529</v>
      </c>
      <c r="J28" s="21">
        <v>966420</v>
      </c>
      <c r="K28" s="25">
        <v>131</v>
      </c>
      <c r="L28" s="26">
        <v>54592</v>
      </c>
      <c r="M28" s="27">
        <v>4915</v>
      </c>
      <c r="N28" s="21">
        <v>1160901</v>
      </c>
      <c r="O28" s="25">
        <v>4845</v>
      </c>
      <c r="P28" s="26">
        <v>1681654</v>
      </c>
      <c r="Q28" s="27">
        <v>22242</v>
      </c>
      <c r="R28" s="21">
        <v>4455916</v>
      </c>
      <c r="S28" s="25">
        <v>37837</v>
      </c>
      <c r="T28" s="26">
        <v>10142722</v>
      </c>
      <c r="U28" s="27">
        <v>3285</v>
      </c>
      <c r="V28" s="21">
        <v>947647</v>
      </c>
      <c r="W28" s="25">
        <v>8658</v>
      </c>
      <c r="X28" s="26">
        <v>1847128</v>
      </c>
      <c r="Y28" s="58">
        <f t="shared" ref="Y28:Y29" si="8">+W28+U28+S28+Q28+O28+M28+K28+I28+G28+E28</f>
        <v>86768</v>
      </c>
      <c r="Z28" s="59">
        <f t="shared" si="7"/>
        <v>21639209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2139</v>
      </c>
      <c r="F29" s="21">
        <v>286164</v>
      </c>
      <c r="G29" s="25">
        <v>1293</v>
      </c>
      <c r="H29" s="26">
        <v>533552</v>
      </c>
      <c r="I29" s="27">
        <v>2247</v>
      </c>
      <c r="J29" s="21">
        <v>2446719</v>
      </c>
      <c r="K29" s="25">
        <v>410</v>
      </c>
      <c r="L29" s="26">
        <v>130442</v>
      </c>
      <c r="M29" s="27">
        <v>13432</v>
      </c>
      <c r="N29" s="21">
        <v>2490739</v>
      </c>
      <c r="O29" s="25">
        <v>4075</v>
      </c>
      <c r="P29" s="26">
        <v>1204368</v>
      </c>
      <c r="Q29" s="27">
        <v>63046</v>
      </c>
      <c r="R29" s="21">
        <v>11809839</v>
      </c>
      <c r="S29" s="25">
        <v>26495</v>
      </c>
      <c r="T29" s="26">
        <v>2416783</v>
      </c>
      <c r="U29" s="27">
        <v>7947</v>
      </c>
      <c r="V29" s="21">
        <v>2730197</v>
      </c>
      <c r="W29" s="25">
        <v>13417</v>
      </c>
      <c r="X29" s="26">
        <v>1814231</v>
      </c>
      <c r="Y29" s="58">
        <f t="shared" si="8"/>
        <v>134501</v>
      </c>
      <c r="Z29" s="59">
        <f t="shared" si="7"/>
        <v>25863034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72</v>
      </c>
      <c r="F30" s="138"/>
      <c r="G30" s="137">
        <v>64.5</v>
      </c>
      <c r="H30" s="138"/>
      <c r="I30" s="137">
        <v>110.1</v>
      </c>
      <c r="J30" s="138"/>
      <c r="K30" s="137">
        <v>28.5</v>
      </c>
      <c r="L30" s="138"/>
      <c r="M30" s="137">
        <v>56.3</v>
      </c>
      <c r="N30" s="138"/>
      <c r="O30" s="137">
        <v>112.5</v>
      </c>
      <c r="P30" s="138"/>
      <c r="Q30" s="137">
        <v>33.299999999999997</v>
      </c>
      <c r="R30" s="138"/>
      <c r="S30" s="137">
        <v>143.9</v>
      </c>
      <c r="T30" s="138"/>
      <c r="U30" s="137">
        <v>52.7</v>
      </c>
      <c r="V30" s="138"/>
      <c r="W30" s="137">
        <v>57.5</v>
      </c>
      <c r="X30" s="138"/>
      <c r="Y30" s="137">
        <v>65.400000000000006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-534</v>
      </c>
      <c r="F31" s="103">
        <f t="shared" ref="F31:Z33" si="9">F20-F27</f>
        <v>-112093</v>
      </c>
      <c r="G31" s="104">
        <f t="shared" si="9"/>
        <v>-233</v>
      </c>
      <c r="H31" s="105">
        <f t="shared" si="9"/>
        <v>-98498</v>
      </c>
      <c r="I31" s="102">
        <f t="shared" si="9"/>
        <v>-104</v>
      </c>
      <c r="J31" s="103">
        <f t="shared" si="9"/>
        <v>94316</v>
      </c>
      <c r="K31" s="104">
        <f t="shared" si="9"/>
        <v>947</v>
      </c>
      <c r="L31" s="105">
        <f t="shared" si="9"/>
        <v>1794305</v>
      </c>
      <c r="M31" s="102">
        <f t="shared" si="9"/>
        <v>1546</v>
      </c>
      <c r="N31" s="103">
        <f t="shared" si="9"/>
        <v>345091</v>
      </c>
      <c r="O31" s="104">
        <f t="shared" si="9"/>
        <v>116</v>
      </c>
      <c r="P31" s="105">
        <f t="shared" si="9"/>
        <v>44088</v>
      </c>
      <c r="Q31" s="102">
        <f t="shared" si="9"/>
        <v>8204</v>
      </c>
      <c r="R31" s="103">
        <f t="shared" si="9"/>
        <v>1889441</v>
      </c>
      <c r="S31" s="104">
        <f t="shared" si="9"/>
        <v>15185</v>
      </c>
      <c r="T31" s="105">
        <f t="shared" si="9"/>
        <v>2229779</v>
      </c>
      <c r="U31" s="102">
        <f t="shared" si="9"/>
        <v>-1714</v>
      </c>
      <c r="V31" s="103">
        <f t="shared" si="9"/>
        <v>-537984</v>
      </c>
      <c r="W31" s="104">
        <f t="shared" si="9"/>
        <v>462</v>
      </c>
      <c r="X31" s="105">
        <f t="shared" si="9"/>
        <v>-41588</v>
      </c>
      <c r="Y31" s="102">
        <f t="shared" si="9"/>
        <v>23875</v>
      </c>
      <c r="Z31" s="103">
        <f t="shared" si="9"/>
        <v>5606857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0">E21-E28</f>
        <v>-368</v>
      </c>
      <c r="F32" s="107">
        <f t="shared" si="10"/>
        <v>-34592</v>
      </c>
      <c r="G32" s="108">
        <f t="shared" si="10"/>
        <v>-493</v>
      </c>
      <c r="H32" s="109">
        <f t="shared" si="10"/>
        <v>-83019</v>
      </c>
      <c r="I32" s="106">
        <f t="shared" si="10"/>
        <v>-324</v>
      </c>
      <c r="J32" s="107">
        <f t="shared" si="10"/>
        <v>78401</v>
      </c>
      <c r="K32" s="108">
        <f t="shared" si="10"/>
        <v>645</v>
      </c>
      <c r="L32" s="109">
        <f t="shared" si="10"/>
        <v>1299273</v>
      </c>
      <c r="M32" s="106">
        <f t="shared" si="10"/>
        <v>2971</v>
      </c>
      <c r="N32" s="107">
        <f t="shared" si="10"/>
        <v>381601</v>
      </c>
      <c r="O32" s="108">
        <f t="shared" si="10"/>
        <v>-211</v>
      </c>
      <c r="P32" s="109">
        <f t="shared" si="10"/>
        <v>-26370</v>
      </c>
      <c r="Q32" s="106">
        <f t="shared" si="10"/>
        <v>7650</v>
      </c>
      <c r="R32" s="107">
        <f t="shared" si="10"/>
        <v>1495628</v>
      </c>
      <c r="S32" s="108">
        <f t="shared" si="10"/>
        <v>14025</v>
      </c>
      <c r="T32" s="109">
        <f t="shared" si="10"/>
        <v>2114383</v>
      </c>
      <c r="U32" s="106">
        <f t="shared" si="9"/>
        <v>-118</v>
      </c>
      <c r="V32" s="107">
        <f t="shared" si="9"/>
        <v>-304194</v>
      </c>
      <c r="W32" s="108">
        <f t="shared" si="9"/>
        <v>-448</v>
      </c>
      <c r="X32" s="109">
        <f t="shared" si="9"/>
        <v>-272230</v>
      </c>
      <c r="Y32" s="106">
        <f t="shared" si="9"/>
        <v>23329</v>
      </c>
      <c r="Z32" s="107">
        <f t="shared" si="9"/>
        <v>4648881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0"/>
        <v>392</v>
      </c>
      <c r="F33" s="107">
        <f t="shared" si="9"/>
        <v>109973</v>
      </c>
      <c r="G33" s="108">
        <f t="shared" si="9"/>
        <v>-411</v>
      </c>
      <c r="H33" s="109">
        <f t="shared" si="9"/>
        <v>-137940</v>
      </c>
      <c r="I33" s="106">
        <f t="shared" si="9"/>
        <v>-36</v>
      </c>
      <c r="J33" s="107">
        <f t="shared" si="9"/>
        <v>-215596</v>
      </c>
      <c r="K33" s="108">
        <f t="shared" si="9"/>
        <v>1108</v>
      </c>
      <c r="L33" s="109">
        <f t="shared" si="9"/>
        <v>2269020</v>
      </c>
      <c r="M33" s="106">
        <f t="shared" si="9"/>
        <v>3976.0999999999985</v>
      </c>
      <c r="N33" s="107">
        <f t="shared" si="9"/>
        <v>743245</v>
      </c>
      <c r="O33" s="108">
        <f t="shared" si="9"/>
        <v>259</v>
      </c>
      <c r="P33" s="109">
        <f t="shared" si="9"/>
        <v>-35986</v>
      </c>
      <c r="Q33" s="106">
        <f t="shared" si="9"/>
        <v>-4703</v>
      </c>
      <c r="R33" s="107">
        <f t="shared" si="9"/>
        <v>-1998256</v>
      </c>
      <c r="S33" s="108">
        <f t="shared" si="9"/>
        <v>3568</v>
      </c>
      <c r="T33" s="109">
        <f t="shared" si="9"/>
        <v>362917</v>
      </c>
      <c r="U33" s="106">
        <f t="shared" si="9"/>
        <v>-2768</v>
      </c>
      <c r="V33" s="107">
        <f t="shared" si="9"/>
        <v>-283492</v>
      </c>
      <c r="W33" s="108">
        <f t="shared" si="9"/>
        <v>-3766</v>
      </c>
      <c r="X33" s="109">
        <f t="shared" si="9"/>
        <v>361757</v>
      </c>
      <c r="Y33" s="106">
        <f t="shared" si="9"/>
        <v>-2380.8999999999942</v>
      </c>
      <c r="Z33" s="107">
        <f t="shared" si="9"/>
        <v>1175642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-32.10131712259372</v>
      </c>
      <c r="F34" s="143"/>
      <c r="G34" s="144">
        <f t="shared" ref="G34" si="11">+G23-G30</f>
        <v>-1.528571428571432</v>
      </c>
      <c r="H34" s="145"/>
      <c r="I34" s="142">
        <f t="shared" ref="I34" si="12">+I23-I30</f>
        <v>-2.5324324324324436</v>
      </c>
      <c r="J34" s="143"/>
      <c r="K34" s="144">
        <f t="shared" ref="K34" si="13">+K23-K30</f>
        <v>37.973149492017413</v>
      </c>
      <c r="L34" s="145"/>
      <c r="M34" s="142">
        <f t="shared" ref="M34" si="14">+M23-M30</f>
        <v>-2.3313305596221028</v>
      </c>
      <c r="N34" s="143"/>
      <c r="O34" s="144">
        <f t="shared" ref="O34" si="15">+O23-O30</f>
        <v>-3.650442477876112</v>
      </c>
      <c r="P34" s="145"/>
      <c r="Q34" s="142">
        <f t="shared" ref="Q34" si="16">+Q23-Q30</f>
        <v>16.304096373285411</v>
      </c>
      <c r="R34" s="143"/>
      <c r="S34" s="144">
        <f t="shared" ref="S34" si="17">+S23-S30</f>
        <v>35.088591861059086</v>
      </c>
      <c r="T34" s="145"/>
      <c r="U34" s="142">
        <f t="shared" ref="U34" si="18">+U23-U30</f>
        <v>2.2572966951355369</v>
      </c>
      <c r="V34" s="143"/>
      <c r="W34" s="144">
        <f t="shared" ref="W34" si="19">+W23-W30</f>
        <v>24.838829054157529</v>
      </c>
      <c r="X34" s="145"/>
      <c r="Y34" s="142">
        <f t="shared" ref="Y34" si="20">+Y23-Y30</f>
        <v>21.371235317727425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1">E20/E27*100</f>
        <v>66.245259165613149</v>
      </c>
      <c r="F35" s="72">
        <f t="shared" si="21"/>
        <v>35.968079150909979</v>
      </c>
      <c r="G35" s="73">
        <f t="shared" si="21"/>
        <v>70.543615676359039</v>
      </c>
      <c r="H35" s="74">
        <f t="shared" si="21"/>
        <v>66.55132014602259</v>
      </c>
      <c r="I35" s="71">
        <f t="shared" si="21"/>
        <v>95.799676898222941</v>
      </c>
      <c r="J35" s="72">
        <f t="shared" si="21"/>
        <v>109.44830460253729</v>
      </c>
      <c r="K35" s="73">
        <f t="shared" si="21"/>
        <v>968.80733944954136</v>
      </c>
      <c r="L35" s="74">
        <f t="shared" si="21"/>
        <v>4746.0512687726559</v>
      </c>
      <c r="M35" s="71">
        <f t="shared" si="21"/>
        <v>118.62650602409639</v>
      </c>
      <c r="N35" s="72">
        <f t="shared" si="21"/>
        <v>126.78807911034244</v>
      </c>
      <c r="O35" s="73">
        <f t="shared" si="21"/>
        <v>102.522836015659</v>
      </c>
      <c r="P35" s="74">
        <f t="shared" si="21"/>
        <v>102.77270811976831</v>
      </c>
      <c r="Q35" s="71">
        <f t="shared" si="21"/>
        <v>140.18416927899688</v>
      </c>
      <c r="R35" s="72">
        <f t="shared" si="21"/>
        <v>148.1139481840269</v>
      </c>
      <c r="S35" s="73">
        <f t="shared" si="21"/>
        <v>139.88390723084601</v>
      </c>
      <c r="T35" s="74">
        <f t="shared" si="21"/>
        <v>121.57777419940459</v>
      </c>
      <c r="U35" s="71">
        <f t="shared" si="21"/>
        <v>61.62972912469219</v>
      </c>
      <c r="V35" s="72">
        <f t="shared" si="21"/>
        <v>60.373005701153495</v>
      </c>
      <c r="W35" s="73">
        <f t="shared" si="21"/>
        <v>106.19385976672476</v>
      </c>
      <c r="X35" s="74">
        <f t="shared" si="21"/>
        <v>97.384035622606191</v>
      </c>
      <c r="Y35" s="71">
        <f t="shared" si="21"/>
        <v>127.04738815692582</v>
      </c>
      <c r="Z35" s="72">
        <f t="shared" si="21"/>
        <v>125.96635680221742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1"/>
        <v>71.450737005430568</v>
      </c>
      <c r="F36" s="76">
        <f t="shared" si="21"/>
        <v>70.285360867249651</v>
      </c>
      <c r="G36" s="77">
        <f t="shared" si="21"/>
        <v>52.459016393442624</v>
      </c>
      <c r="H36" s="78">
        <f t="shared" si="21"/>
        <v>68.768128209468998</v>
      </c>
      <c r="I36" s="75">
        <f t="shared" si="21"/>
        <v>87.188612099644132</v>
      </c>
      <c r="J36" s="76">
        <f t="shared" si="21"/>
        <v>108.11251836675567</v>
      </c>
      <c r="K36" s="77">
        <f t="shared" si="21"/>
        <v>592.36641221374043</v>
      </c>
      <c r="L36" s="78">
        <f t="shared" si="21"/>
        <v>2479.9695926143022</v>
      </c>
      <c r="M36" s="75">
        <f t="shared" si="21"/>
        <v>160.44760935910477</v>
      </c>
      <c r="N36" s="76">
        <f t="shared" si="21"/>
        <v>132.87110614944771</v>
      </c>
      <c r="O36" s="77">
        <f t="shared" si="21"/>
        <v>95.644994840041278</v>
      </c>
      <c r="P36" s="78">
        <f t="shared" si="21"/>
        <v>98.431900973684236</v>
      </c>
      <c r="Q36" s="75">
        <f t="shared" si="21"/>
        <v>134.39438899379553</v>
      </c>
      <c r="R36" s="76">
        <f t="shared" si="21"/>
        <v>133.56499539039783</v>
      </c>
      <c r="S36" s="77">
        <f t="shared" si="21"/>
        <v>137.06689219547005</v>
      </c>
      <c r="T36" s="78">
        <f t="shared" si="21"/>
        <v>120.84630733248925</v>
      </c>
      <c r="U36" s="75">
        <f t="shared" si="21"/>
        <v>96.407914764079152</v>
      </c>
      <c r="V36" s="76">
        <f t="shared" si="21"/>
        <v>67.900072495349008</v>
      </c>
      <c r="W36" s="77">
        <f t="shared" si="21"/>
        <v>94.825594825594834</v>
      </c>
      <c r="X36" s="78">
        <f t="shared" si="21"/>
        <v>85.261985092532839</v>
      </c>
      <c r="Y36" s="75">
        <f t="shared" si="21"/>
        <v>126.88664023603171</v>
      </c>
      <c r="Z36" s="76">
        <f t="shared" si="21"/>
        <v>121.48359951604515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1"/>
        <v>118.32632071061244</v>
      </c>
      <c r="F37" s="80">
        <f t="shared" si="21"/>
        <v>138.43006108385401</v>
      </c>
      <c r="G37" s="81">
        <f t="shared" si="21"/>
        <v>68.213457076566129</v>
      </c>
      <c r="H37" s="82">
        <f t="shared" si="21"/>
        <v>74.146849791585439</v>
      </c>
      <c r="I37" s="79">
        <f t="shared" si="21"/>
        <v>98.397863818424568</v>
      </c>
      <c r="J37" s="80">
        <f t="shared" si="21"/>
        <v>91.188362864718016</v>
      </c>
      <c r="K37" s="81">
        <f t="shared" si="21"/>
        <v>370.2439024390244</v>
      </c>
      <c r="L37" s="82">
        <f t="shared" si="21"/>
        <v>1839.4857484552522</v>
      </c>
      <c r="M37" s="79">
        <f t="shared" si="21"/>
        <v>129.60169743895173</v>
      </c>
      <c r="N37" s="80">
        <f t="shared" si="21"/>
        <v>129.84034055756143</v>
      </c>
      <c r="O37" s="81">
        <f t="shared" si="21"/>
        <v>106.3558282208589</v>
      </c>
      <c r="P37" s="82">
        <f t="shared" si="21"/>
        <v>97.012042830762695</v>
      </c>
      <c r="Q37" s="79">
        <f t="shared" si="21"/>
        <v>92.540367350823203</v>
      </c>
      <c r="R37" s="80">
        <f t="shared" si="21"/>
        <v>83.079735464640976</v>
      </c>
      <c r="S37" s="81">
        <f t="shared" si="21"/>
        <v>113.4666918286469</v>
      </c>
      <c r="T37" s="82">
        <f t="shared" si="21"/>
        <v>115.0165323076172</v>
      </c>
      <c r="U37" s="79">
        <f t="shared" si="21"/>
        <v>65.169246256448972</v>
      </c>
      <c r="V37" s="80">
        <f t="shared" si="21"/>
        <v>89.616426946480416</v>
      </c>
      <c r="W37" s="81">
        <f t="shared" si="21"/>
        <v>71.931132145785199</v>
      </c>
      <c r="X37" s="82">
        <f t="shared" si="21"/>
        <v>119.93996354378247</v>
      </c>
      <c r="Y37" s="79">
        <f t="shared" si="21"/>
        <v>98.229827287529474</v>
      </c>
      <c r="Z37" s="80">
        <f t="shared" si="21"/>
        <v>104.5456461140638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+'(令和3年6月) '!E20</f>
        <v>1286</v>
      </c>
      <c r="F39" s="14">
        <f>+'(令和3年6月) '!F20</f>
        <v>88981</v>
      </c>
      <c r="G39" s="13">
        <f>+'(令和3年6月) '!G20</f>
        <v>659</v>
      </c>
      <c r="H39" s="14">
        <f>+'(令和3年6月) '!H20</f>
        <v>199392</v>
      </c>
      <c r="I39" s="13">
        <f>+'(令和3年6月) '!I20</f>
        <v>2536</v>
      </c>
      <c r="J39" s="14">
        <f>+'(令和3年6月) '!J20</f>
        <v>1919161</v>
      </c>
      <c r="K39" s="13">
        <f>+'(令和3年6月) '!K20</f>
        <v>1054</v>
      </c>
      <c r="L39" s="14">
        <f>+'(令和3年6月) '!L20</f>
        <v>260620</v>
      </c>
      <c r="M39" s="13">
        <f>+'(令和3年6月) '!M20</f>
        <v>7622</v>
      </c>
      <c r="N39" s="14">
        <f>+'(令和3年6月) '!N20</f>
        <v>1946419</v>
      </c>
      <c r="O39" s="13">
        <f>+'(令和3年6月) '!O20</f>
        <v>4631</v>
      </c>
      <c r="P39" s="14">
        <f>+'(令和3年6月) '!P20</f>
        <v>1595167</v>
      </c>
      <c r="Q39" s="13">
        <f>+'(令和3年6月) '!Q20</f>
        <v>29468</v>
      </c>
      <c r="R39" s="14">
        <f>+'(令和3年6月) '!R20</f>
        <v>5714343</v>
      </c>
      <c r="S39" s="25">
        <f>+'(令和3年6月) '!S20</f>
        <v>44564</v>
      </c>
      <c r="T39" s="26">
        <f>+'(令和3年6月) '!T20</f>
        <v>10773964</v>
      </c>
      <c r="U39" s="13">
        <f>+'(令和3年6月) '!U20</f>
        <v>3933</v>
      </c>
      <c r="V39" s="14">
        <f>+'(令和3年6月) '!V20</f>
        <v>1491077</v>
      </c>
      <c r="W39" s="13">
        <f>+'(令和3年6月) '!W20</f>
        <v>8844</v>
      </c>
      <c r="X39" s="14">
        <f>+'(令和3年6月) '!X20</f>
        <v>1837472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+'(令和3年6月) '!E21</f>
        <v>1332</v>
      </c>
      <c r="F40" s="21">
        <f>+'(令和3年6月) '!F21</f>
        <v>176209</v>
      </c>
      <c r="G40" s="27">
        <f>+'(令和3年6月) '!G21</f>
        <v>636</v>
      </c>
      <c r="H40" s="21">
        <f>+'(令和3年6月) '!H21</f>
        <v>203219</v>
      </c>
      <c r="I40" s="27">
        <f>+'(令和3年6月) '!I21</f>
        <v>2515</v>
      </c>
      <c r="J40" s="21">
        <f>+'(令和3年6月) '!J21</f>
        <v>1329456</v>
      </c>
      <c r="K40" s="27">
        <f>+'(令和3年6月) '!K21</f>
        <v>927</v>
      </c>
      <c r="L40" s="21">
        <f>+'(令和3年6月) '!L21</f>
        <v>240330</v>
      </c>
      <c r="M40" s="27">
        <f>+'(令和3年6月) '!M21</f>
        <v>7612</v>
      </c>
      <c r="N40" s="21">
        <f>+'(令和3年6月) '!N21</f>
        <v>1638853</v>
      </c>
      <c r="O40" s="27">
        <f>+'(令和3年6月) '!O21</f>
        <v>4471</v>
      </c>
      <c r="P40" s="21">
        <f>+'(令和3年6月) '!P21</f>
        <v>1582532</v>
      </c>
      <c r="Q40" s="27">
        <f>+'(令和3年6月) '!Q21</f>
        <v>29639</v>
      </c>
      <c r="R40" s="21">
        <f>+'(令和3年6月) '!R21</f>
        <v>5856115</v>
      </c>
      <c r="S40" s="25">
        <f>+'(令和3年6月) '!S21</f>
        <v>45299</v>
      </c>
      <c r="T40" s="26">
        <f>+'(令和3年6月) '!T21</f>
        <v>10768350</v>
      </c>
      <c r="U40" s="27">
        <f>+'(令和3年6月) '!U21</f>
        <v>3116</v>
      </c>
      <c r="V40" s="21">
        <f>+'(令和3年6月) '!V21</f>
        <v>632178</v>
      </c>
      <c r="W40" s="27">
        <f>+'(令和3年6月) '!W21</f>
        <v>8932</v>
      </c>
      <c r="X40" s="21">
        <f>+'(令和3年6月) '!X21</f>
        <v>1820984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+'(令和3年6月) '!E22</f>
        <v>2404</v>
      </c>
      <c r="F41" s="21">
        <f>+'(令和3年6月) '!F22</f>
        <v>414994</v>
      </c>
      <c r="G41" s="27">
        <f>+'(令和3年6月) '!G22</f>
        <v>868</v>
      </c>
      <c r="H41" s="21">
        <f>+'(令和3年6月) '!H22</f>
        <v>382431</v>
      </c>
      <c r="I41" s="27">
        <f>+'(令和3年6月) '!I22</f>
        <v>2044</v>
      </c>
      <c r="J41" s="21">
        <f>+'(令和3年6月) '!J22</f>
        <v>2183396</v>
      </c>
      <c r="K41" s="27">
        <f>+'(令和3年6月) '!K22</f>
        <v>1238</v>
      </c>
      <c r="L41" s="21">
        <f>+'(令和3年6月) '!L22</f>
        <v>1920402</v>
      </c>
      <c r="M41" s="27">
        <f>+'(令和3年6月) '!M22</f>
        <v>15448</v>
      </c>
      <c r="N41" s="21">
        <f>+'(令和3年6月) '!N22</f>
        <v>3143169</v>
      </c>
      <c r="O41" s="27">
        <f>+'(令和3年6月) '!O22</f>
        <v>4254</v>
      </c>
      <c r="P41" s="21">
        <f>+'(令和3年6月) '!P22</f>
        <v>1189508</v>
      </c>
      <c r="Q41" s="27">
        <f>+'(令和3年6月) '!Q22</f>
        <v>59615</v>
      </c>
      <c r="R41" s="21">
        <f>+'(令和3年6月) '!R22</f>
        <v>9946673</v>
      </c>
      <c r="S41" s="25">
        <f>+'(令和3年6月) '!S22</f>
        <v>28667</v>
      </c>
      <c r="T41" s="26">
        <f>+'(令和3年6月) '!T22</f>
        <v>2473342</v>
      </c>
      <c r="U41" s="27">
        <f>+'(令和3年6月) '!U22</f>
        <v>5593</v>
      </c>
      <c r="V41" s="21">
        <f>+'(令和3年6月) '!V22</f>
        <v>2270522</v>
      </c>
      <c r="W41" s="27">
        <f>+'(令和3年6月) '!W22</f>
        <v>9940</v>
      </c>
      <c r="X41" s="21">
        <f>+'(令和3年6月) '!X22</f>
        <v>2202697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+'(令和3年6月) '!E23:F23</f>
        <v>53.934899052327978</v>
      </c>
      <c r="F42" s="143">
        <f>+'(令和3年2月) '!F23</f>
        <v>0</v>
      </c>
      <c r="G42" s="149">
        <f>+'(令和3年6月) '!G23:H23</f>
        <v>75.59836544074723</v>
      </c>
      <c r="H42" s="143">
        <f>+'(令和3年2月) '!H23</f>
        <v>0</v>
      </c>
      <c r="I42" s="149">
        <f>+'(令和3年6月) '!I23:J23</f>
        <v>124.19473813621835</v>
      </c>
      <c r="J42" s="143">
        <f>+'(令和3年2月) '!J23</f>
        <v>0</v>
      </c>
      <c r="K42" s="149">
        <f>+'(令和3年6月) '!K23:L23</f>
        <v>84.333759046402719</v>
      </c>
      <c r="L42" s="143">
        <f>+'(令和3年2月) '!L23</f>
        <v>0</v>
      </c>
      <c r="M42" s="149">
        <f>+'(令和3年6月) '!M23:N23</f>
        <v>49.323318008159035</v>
      </c>
      <c r="N42" s="143">
        <f>+'(令和3年2月) '!N23</f>
        <v>0</v>
      </c>
      <c r="O42" s="149">
        <f>+'(令和3年6月) '!O23:P23</f>
        <v>109.03210349784381</v>
      </c>
      <c r="P42" s="143">
        <f>+'(令和3年2月) '!P23</f>
        <v>0</v>
      </c>
      <c r="Q42" s="149">
        <f>+'(令和3年6月) '!Q23:R23</f>
        <v>49.502935486302455</v>
      </c>
      <c r="R42" s="143">
        <f>+'(令和3年2月) '!R23</f>
        <v>0</v>
      </c>
      <c r="S42" s="149">
        <f>+'(令和3年6月) '!S23:T23</f>
        <v>154.75210525409426</v>
      </c>
      <c r="T42" s="143">
        <f>+'(令和3年2月) '!T23</f>
        <v>0</v>
      </c>
      <c r="U42" s="149">
        <f>+'(令和3年6月) '!U23:V23</f>
        <v>67.98148326743177</v>
      </c>
      <c r="V42" s="143">
        <f>+'(令和3年2月) '!V23</f>
        <v>0</v>
      </c>
      <c r="W42" s="149">
        <f>+'(令和3年6月) '!W23:X23</f>
        <v>89.022435897435898</v>
      </c>
      <c r="X42" s="143">
        <f>+'(令和3年2月) '!X23</f>
        <v>0</v>
      </c>
      <c r="Y42" s="149">
        <f>+'(令和3年6月) '!Y23:Z23</f>
        <v>82.288731604428762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2">E20-E39</f>
        <v>-238</v>
      </c>
      <c r="F43" s="105">
        <f t="shared" si="22"/>
        <v>-26016</v>
      </c>
      <c r="G43" s="102">
        <f t="shared" si="22"/>
        <v>-101</v>
      </c>
      <c r="H43" s="103">
        <f t="shared" si="22"/>
        <v>-3415</v>
      </c>
      <c r="I43" s="104">
        <f t="shared" si="22"/>
        <v>-164</v>
      </c>
      <c r="J43" s="105">
        <f t="shared" si="22"/>
        <v>-826613</v>
      </c>
      <c r="K43" s="102">
        <f t="shared" si="22"/>
        <v>2</v>
      </c>
      <c r="L43" s="103">
        <f t="shared" si="22"/>
        <v>1572305</v>
      </c>
      <c r="M43" s="104">
        <f t="shared" si="22"/>
        <v>2224</v>
      </c>
      <c r="N43" s="105">
        <f t="shared" si="22"/>
        <v>-313102</v>
      </c>
      <c r="O43" s="102">
        <f t="shared" si="22"/>
        <v>83</v>
      </c>
      <c r="P43" s="103">
        <f t="shared" si="22"/>
        <v>38991</v>
      </c>
      <c r="Q43" s="104">
        <f t="shared" si="22"/>
        <v>-848</v>
      </c>
      <c r="R43" s="105">
        <f t="shared" si="22"/>
        <v>102111</v>
      </c>
      <c r="S43" s="102">
        <f t="shared" si="22"/>
        <v>8694</v>
      </c>
      <c r="T43" s="103">
        <f t="shared" si="22"/>
        <v>1789499</v>
      </c>
      <c r="U43" s="104">
        <f t="shared" si="22"/>
        <v>-1180</v>
      </c>
      <c r="V43" s="105">
        <f t="shared" si="22"/>
        <v>-671441</v>
      </c>
      <c r="W43" s="102">
        <f t="shared" si="22"/>
        <v>-923</v>
      </c>
      <c r="X43" s="103">
        <f t="shared" si="22"/>
        <v>-289283</v>
      </c>
      <c r="Y43" s="102">
        <f t="shared" si="22"/>
        <v>2717</v>
      </c>
      <c r="Z43" s="103">
        <f t="shared" si="22"/>
        <v>281039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2"/>
        <v>-411</v>
      </c>
      <c r="F44" s="109">
        <f t="shared" si="22"/>
        <v>-94387</v>
      </c>
      <c r="G44" s="106">
        <f t="shared" si="22"/>
        <v>-92</v>
      </c>
      <c r="H44" s="107">
        <f t="shared" si="22"/>
        <v>-20423</v>
      </c>
      <c r="I44" s="108">
        <f t="shared" si="22"/>
        <v>-310</v>
      </c>
      <c r="J44" s="109">
        <f t="shared" si="22"/>
        <v>-284635</v>
      </c>
      <c r="K44" s="106">
        <f t="shared" si="22"/>
        <v>-151</v>
      </c>
      <c r="L44" s="107">
        <f t="shared" si="22"/>
        <v>1113535</v>
      </c>
      <c r="M44" s="108">
        <f t="shared" si="22"/>
        <v>274</v>
      </c>
      <c r="N44" s="109">
        <f t="shared" si="22"/>
        <v>-96351</v>
      </c>
      <c r="O44" s="106">
        <f t="shared" si="22"/>
        <v>163</v>
      </c>
      <c r="P44" s="107">
        <f t="shared" si="22"/>
        <v>72752</v>
      </c>
      <c r="Q44" s="108">
        <f t="shared" si="22"/>
        <v>253</v>
      </c>
      <c r="R44" s="109">
        <f t="shared" si="22"/>
        <v>95429</v>
      </c>
      <c r="S44" s="106">
        <f t="shared" si="22"/>
        <v>6563</v>
      </c>
      <c r="T44" s="107">
        <f t="shared" si="22"/>
        <v>1488755</v>
      </c>
      <c r="U44" s="108">
        <f t="shared" si="22"/>
        <v>51</v>
      </c>
      <c r="V44" s="109">
        <f t="shared" si="22"/>
        <v>11275</v>
      </c>
      <c r="W44" s="106">
        <f t="shared" si="22"/>
        <v>-722</v>
      </c>
      <c r="X44" s="107">
        <f t="shared" si="22"/>
        <v>-246086</v>
      </c>
      <c r="Y44" s="106">
        <f t="shared" si="22"/>
        <v>3457</v>
      </c>
      <c r="Z44" s="107">
        <f t="shared" si="22"/>
        <v>137192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2"/>
        <v>127</v>
      </c>
      <c r="F45" s="109">
        <f t="shared" si="22"/>
        <v>-18857</v>
      </c>
      <c r="G45" s="106">
        <f t="shared" si="22"/>
        <v>14</v>
      </c>
      <c r="H45" s="107">
        <f t="shared" si="22"/>
        <v>13181</v>
      </c>
      <c r="I45" s="108">
        <f t="shared" si="22"/>
        <v>167</v>
      </c>
      <c r="J45" s="109">
        <f t="shared" si="22"/>
        <v>47727</v>
      </c>
      <c r="K45" s="106">
        <f t="shared" si="22"/>
        <v>280</v>
      </c>
      <c r="L45" s="107">
        <f t="shared" si="22"/>
        <v>479060</v>
      </c>
      <c r="M45" s="108">
        <f t="shared" si="22"/>
        <v>1960.0999999999985</v>
      </c>
      <c r="N45" s="109">
        <f t="shared" si="22"/>
        <v>90815</v>
      </c>
      <c r="O45" s="106">
        <f t="shared" si="22"/>
        <v>80</v>
      </c>
      <c r="P45" s="107">
        <f t="shared" si="22"/>
        <v>-21126</v>
      </c>
      <c r="Q45" s="108">
        <f t="shared" si="22"/>
        <v>-1272</v>
      </c>
      <c r="R45" s="109">
        <f t="shared" si="22"/>
        <v>-135090</v>
      </c>
      <c r="S45" s="106">
        <f t="shared" si="22"/>
        <v>1396</v>
      </c>
      <c r="T45" s="107">
        <f t="shared" si="22"/>
        <v>306358</v>
      </c>
      <c r="U45" s="108">
        <f t="shared" si="22"/>
        <v>-414</v>
      </c>
      <c r="V45" s="109">
        <f t="shared" si="22"/>
        <v>176183</v>
      </c>
      <c r="W45" s="106">
        <f t="shared" si="22"/>
        <v>-289</v>
      </c>
      <c r="X45" s="107">
        <f t="shared" si="22"/>
        <v>-26709</v>
      </c>
      <c r="Y45" s="106">
        <f t="shared" si="22"/>
        <v>8115</v>
      </c>
      <c r="Z45" s="107">
        <f t="shared" si="22"/>
        <v>2793034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-14.036216174921698</v>
      </c>
      <c r="F46" s="143"/>
      <c r="G46" s="149">
        <f>G23-G42</f>
        <v>-12.626936869318662</v>
      </c>
      <c r="H46" s="143"/>
      <c r="I46" s="149">
        <f>I23-I42</f>
        <v>-16.627170568650797</v>
      </c>
      <c r="J46" s="143"/>
      <c r="K46" s="149">
        <f>K23-K42</f>
        <v>-17.860609554385306</v>
      </c>
      <c r="L46" s="143"/>
      <c r="M46" s="149">
        <f>M23-M42</f>
        <v>4.6453514322188596</v>
      </c>
      <c r="N46" s="143"/>
      <c r="O46" s="149">
        <f t="shared" si="22"/>
        <v>-0.18254597571991837</v>
      </c>
      <c r="P46" s="143"/>
      <c r="Q46" s="149">
        <f t="shared" si="22"/>
        <v>0.101160886982953</v>
      </c>
      <c r="R46" s="143"/>
      <c r="S46" s="149">
        <f t="shared" si="22"/>
        <v>24.236486606964831</v>
      </c>
      <c r="T46" s="143"/>
      <c r="U46" s="149">
        <f t="shared" si="22"/>
        <v>-13.02418657229623</v>
      </c>
      <c r="V46" s="143"/>
      <c r="W46" s="149">
        <f t="shared" si="22"/>
        <v>-6.6836068432783691</v>
      </c>
      <c r="X46" s="143"/>
      <c r="Y46" s="149">
        <f t="shared" si="22"/>
        <v>4.4825037132986694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3">E20/E39*100</f>
        <v>81.493001555209958</v>
      </c>
      <c r="F47" s="84">
        <f t="shared" si="23"/>
        <v>70.762297569143968</v>
      </c>
      <c r="G47" s="83">
        <f t="shared" si="23"/>
        <v>84.673748103186639</v>
      </c>
      <c r="H47" s="85">
        <f t="shared" si="23"/>
        <v>98.287293371850424</v>
      </c>
      <c r="I47" s="86">
        <f t="shared" si="23"/>
        <v>93.533123028391159</v>
      </c>
      <c r="J47" s="84">
        <f t="shared" si="23"/>
        <v>56.928418199411098</v>
      </c>
      <c r="K47" s="83">
        <f t="shared" si="23"/>
        <v>100.18975332068311</v>
      </c>
      <c r="L47" s="85">
        <f t="shared" si="23"/>
        <v>703.29406799171204</v>
      </c>
      <c r="M47" s="86">
        <f t="shared" si="23"/>
        <v>129.17869325636315</v>
      </c>
      <c r="N47" s="84">
        <f t="shared" si="23"/>
        <v>83.913946586012571</v>
      </c>
      <c r="O47" s="83">
        <f t="shared" si="23"/>
        <v>101.79226948823148</v>
      </c>
      <c r="P47" s="85">
        <f t="shared" si="23"/>
        <v>102.44432087674834</v>
      </c>
      <c r="Q47" s="86">
        <f t="shared" si="23"/>
        <v>97.122302158273371</v>
      </c>
      <c r="R47" s="84">
        <f t="shared" si="23"/>
        <v>101.78692458608103</v>
      </c>
      <c r="S47" s="83">
        <f t="shared" si="23"/>
        <v>119.50902073422493</v>
      </c>
      <c r="T47" s="85">
        <f t="shared" si="23"/>
        <v>116.60947632644772</v>
      </c>
      <c r="U47" s="86">
        <f t="shared" si="23"/>
        <v>69.997457411645058</v>
      </c>
      <c r="V47" s="84">
        <f t="shared" si="23"/>
        <v>54.96939460537584</v>
      </c>
      <c r="W47" s="83">
        <f t="shared" si="23"/>
        <v>89.563545906829489</v>
      </c>
      <c r="X47" s="85">
        <f t="shared" si="23"/>
        <v>84.256467581546829</v>
      </c>
      <c r="Y47" s="83">
        <f t="shared" si="23"/>
        <v>102.48288844821755</v>
      </c>
      <c r="Z47" s="85">
        <f t="shared" si="23"/>
        <v>101.04403302208253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3"/>
        <v>69.14414414414415</v>
      </c>
      <c r="F48" s="78">
        <f t="shared" si="23"/>
        <v>46.434631602245062</v>
      </c>
      <c r="G48" s="75">
        <f t="shared" si="23"/>
        <v>85.534591194968556</v>
      </c>
      <c r="H48" s="76">
        <f t="shared" si="23"/>
        <v>89.950250714746161</v>
      </c>
      <c r="I48" s="77">
        <f t="shared" si="23"/>
        <v>87.673956262425449</v>
      </c>
      <c r="J48" s="78">
        <f t="shared" si="23"/>
        <v>78.590115054578717</v>
      </c>
      <c r="K48" s="75">
        <f t="shared" si="23"/>
        <v>83.710895361380793</v>
      </c>
      <c r="L48" s="76">
        <f t="shared" si="23"/>
        <v>563.33582990055345</v>
      </c>
      <c r="M48" s="77">
        <f t="shared" si="23"/>
        <v>103.5995796111403</v>
      </c>
      <c r="N48" s="78">
        <f t="shared" si="23"/>
        <v>94.120827188283513</v>
      </c>
      <c r="O48" s="75">
        <f t="shared" si="23"/>
        <v>103.64571684186983</v>
      </c>
      <c r="P48" s="76">
        <f t="shared" si="23"/>
        <v>104.5971898198583</v>
      </c>
      <c r="Q48" s="77">
        <f t="shared" si="23"/>
        <v>100.85360504740375</v>
      </c>
      <c r="R48" s="78">
        <f t="shared" si="23"/>
        <v>101.62956157794032</v>
      </c>
      <c r="S48" s="75">
        <f t="shared" si="23"/>
        <v>114.48817854698778</v>
      </c>
      <c r="T48" s="76">
        <f t="shared" si="23"/>
        <v>113.8252842821788</v>
      </c>
      <c r="U48" s="77">
        <f t="shared" si="23"/>
        <v>101.6367137355584</v>
      </c>
      <c r="V48" s="78">
        <f t="shared" si="23"/>
        <v>101.78351666777394</v>
      </c>
      <c r="W48" s="75">
        <f t="shared" si="23"/>
        <v>91.9167039856695</v>
      </c>
      <c r="X48" s="76">
        <f t="shared" si="23"/>
        <v>86.486097626338292</v>
      </c>
      <c r="Y48" s="75">
        <f t="shared" si="23"/>
        <v>103.24174793698424</v>
      </c>
      <c r="Z48" s="76">
        <f t="shared" si="23"/>
        <v>100.52461678371427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3"/>
        <v>105.2828618968386</v>
      </c>
      <c r="F49" s="82">
        <f t="shared" si="23"/>
        <v>95.456078883068187</v>
      </c>
      <c r="G49" s="79">
        <f t="shared" si="23"/>
        <v>101.61290322580645</v>
      </c>
      <c r="H49" s="80">
        <f t="shared" si="23"/>
        <v>103.44663481778413</v>
      </c>
      <c r="I49" s="81">
        <f t="shared" si="23"/>
        <v>108.17025440313111</v>
      </c>
      <c r="J49" s="82">
        <f t="shared" si="23"/>
        <v>102.18590672511996</v>
      </c>
      <c r="K49" s="79">
        <f t="shared" si="23"/>
        <v>122.61712439418417</v>
      </c>
      <c r="L49" s="80">
        <f t="shared" si="23"/>
        <v>124.94581863588978</v>
      </c>
      <c r="M49" s="81">
        <f t="shared" si="23"/>
        <v>112.6883738995339</v>
      </c>
      <c r="N49" s="82">
        <f t="shared" si="23"/>
        <v>102.88928148629614</v>
      </c>
      <c r="O49" s="79">
        <f t="shared" si="23"/>
        <v>101.88058298072403</v>
      </c>
      <c r="P49" s="80">
        <f t="shared" si="23"/>
        <v>98.223971591616035</v>
      </c>
      <c r="Q49" s="81">
        <f t="shared" si="23"/>
        <v>97.866308814895575</v>
      </c>
      <c r="R49" s="82">
        <f t="shared" si="23"/>
        <v>98.64185743313368</v>
      </c>
      <c r="S49" s="79">
        <f t="shared" si="23"/>
        <v>104.86971081731609</v>
      </c>
      <c r="T49" s="80">
        <f t="shared" si="23"/>
        <v>112.38639864604248</v>
      </c>
      <c r="U49" s="81">
        <f t="shared" si="23"/>
        <v>92.597890219917758</v>
      </c>
      <c r="V49" s="82">
        <f t="shared" si="23"/>
        <v>107.75958127690461</v>
      </c>
      <c r="W49" s="79">
        <f t="shared" si="23"/>
        <v>97.092555331991946</v>
      </c>
      <c r="X49" s="80">
        <f t="shared" si="23"/>
        <v>98.787441032516043</v>
      </c>
      <c r="Y49" s="79">
        <f t="shared" si="23"/>
        <v>106.54408568679837</v>
      </c>
      <c r="Z49" s="80">
        <f t="shared" si="23"/>
        <v>111.51973620661396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86A7-E031-4A2C-B47A-5AB6C7B52A71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C49" sqref="C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67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Z19" si="0">+W5+U5+S5+Q5+O5+M5+K5+I5+G5+E5</f>
        <v>38845</v>
      </c>
      <c r="Z5" s="21">
        <f t="shared" si="0"/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0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0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0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0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0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si="0"/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2416</v>
      </c>
      <c r="Z12" s="21">
        <f t="shared" si="0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6136</v>
      </c>
      <c r="Z13" s="36">
        <f t="shared" si="0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</v>
      </c>
      <c r="Z14" s="14">
        <f t="shared" si="0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838</v>
      </c>
      <c r="Z15" s="24">
        <f t="shared" si="0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5980</v>
      </c>
      <c r="Z16" s="36">
        <f t="shared" si="0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1"/>
        <v>19398</v>
      </c>
      <c r="Z17" s="42">
        <f t="shared" si="0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1"/>
        <v>19934</v>
      </c>
      <c r="Z18" s="24">
        <f t="shared" si="0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1"/>
        <v>21148</v>
      </c>
      <c r="Z19" s="36">
        <f t="shared" si="0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2" si="2">+F17+F14+F11+F8+F5</f>
        <v>88981</v>
      </c>
      <c r="G20" s="19">
        <f t="shared" si="2"/>
        <v>659</v>
      </c>
      <c r="H20" s="18">
        <f t="shared" si="2"/>
        <v>199392</v>
      </c>
      <c r="I20" s="13">
        <f t="shared" si="2"/>
        <v>2536</v>
      </c>
      <c r="J20" s="14">
        <f t="shared" si="2"/>
        <v>1919161</v>
      </c>
      <c r="K20" s="19">
        <f t="shared" si="2"/>
        <v>1054</v>
      </c>
      <c r="L20" s="18">
        <f t="shared" si="2"/>
        <v>260620</v>
      </c>
      <c r="M20" s="13">
        <f t="shared" si="2"/>
        <v>7622</v>
      </c>
      <c r="N20" s="14">
        <f t="shared" si="2"/>
        <v>1946419</v>
      </c>
      <c r="O20" s="19">
        <f t="shared" si="2"/>
        <v>4631</v>
      </c>
      <c r="P20" s="18">
        <f t="shared" si="2"/>
        <v>1595167</v>
      </c>
      <c r="Q20" s="13">
        <f t="shared" si="2"/>
        <v>29468</v>
      </c>
      <c r="R20" s="14">
        <f t="shared" si="2"/>
        <v>5714343</v>
      </c>
      <c r="S20" s="19">
        <f t="shared" si="2"/>
        <v>44564</v>
      </c>
      <c r="T20" s="18">
        <f t="shared" si="2"/>
        <v>10773964</v>
      </c>
      <c r="U20" s="13">
        <f t="shared" si="2"/>
        <v>3933</v>
      </c>
      <c r="V20" s="14">
        <f t="shared" si="2"/>
        <v>1491077</v>
      </c>
      <c r="W20" s="13">
        <f t="shared" si="2"/>
        <v>8844</v>
      </c>
      <c r="X20" s="18">
        <f t="shared" si="2"/>
        <v>1837472</v>
      </c>
      <c r="Y20" s="31">
        <f t="shared" si="2"/>
        <v>104597</v>
      </c>
      <c r="Z20" s="32">
        <f t="shared" si="2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1332</v>
      </c>
      <c r="F21" s="21">
        <f t="shared" si="2"/>
        <v>176209</v>
      </c>
      <c r="G21" s="25">
        <f t="shared" si="2"/>
        <v>636</v>
      </c>
      <c r="H21" s="26">
        <f t="shared" si="2"/>
        <v>203219</v>
      </c>
      <c r="I21" s="27">
        <f t="shared" si="2"/>
        <v>2515</v>
      </c>
      <c r="J21" s="21">
        <f t="shared" si="2"/>
        <v>1329456</v>
      </c>
      <c r="K21" s="25">
        <f t="shared" si="2"/>
        <v>927</v>
      </c>
      <c r="L21" s="26">
        <f t="shared" si="2"/>
        <v>240330</v>
      </c>
      <c r="M21" s="27">
        <f t="shared" si="2"/>
        <v>7612</v>
      </c>
      <c r="N21" s="21">
        <f t="shared" si="2"/>
        <v>1638853</v>
      </c>
      <c r="O21" s="25">
        <f t="shared" si="2"/>
        <v>4471</v>
      </c>
      <c r="P21" s="26">
        <f t="shared" si="2"/>
        <v>1582532</v>
      </c>
      <c r="Q21" s="27">
        <f t="shared" si="2"/>
        <v>29639</v>
      </c>
      <c r="R21" s="21">
        <f t="shared" si="2"/>
        <v>5856115</v>
      </c>
      <c r="S21" s="25">
        <f t="shared" si="2"/>
        <v>45299</v>
      </c>
      <c r="T21" s="26">
        <f t="shared" si="2"/>
        <v>10768350</v>
      </c>
      <c r="U21" s="27">
        <f t="shared" si="2"/>
        <v>3116</v>
      </c>
      <c r="V21" s="21">
        <f t="shared" si="2"/>
        <v>632178</v>
      </c>
      <c r="W21" s="27">
        <f t="shared" si="2"/>
        <v>8932</v>
      </c>
      <c r="X21" s="26">
        <f t="shared" si="2"/>
        <v>1820984</v>
      </c>
      <c r="Y21" s="23">
        <f t="shared" si="2"/>
        <v>104479</v>
      </c>
      <c r="Z21" s="24">
        <f t="shared" si="2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2404</v>
      </c>
      <c r="F22" s="24">
        <f t="shared" si="2"/>
        <v>414994</v>
      </c>
      <c r="G22" s="33">
        <f t="shared" si="2"/>
        <v>868</v>
      </c>
      <c r="H22" s="34">
        <f t="shared" si="2"/>
        <v>382431</v>
      </c>
      <c r="I22" s="23">
        <f t="shared" si="2"/>
        <v>2044</v>
      </c>
      <c r="J22" s="24">
        <f t="shared" si="2"/>
        <v>2183396</v>
      </c>
      <c r="K22" s="33">
        <f t="shared" si="2"/>
        <v>1238</v>
      </c>
      <c r="L22" s="34">
        <f t="shared" si="2"/>
        <v>1920402</v>
      </c>
      <c r="M22" s="23">
        <f t="shared" si="2"/>
        <v>15448</v>
      </c>
      <c r="N22" s="24">
        <f t="shared" si="2"/>
        <v>3143169</v>
      </c>
      <c r="O22" s="33">
        <f t="shared" si="2"/>
        <v>4254</v>
      </c>
      <c r="P22" s="34">
        <f t="shared" si="2"/>
        <v>1189508</v>
      </c>
      <c r="Q22" s="23">
        <f t="shared" si="2"/>
        <v>59615</v>
      </c>
      <c r="R22" s="24">
        <f t="shared" si="2"/>
        <v>9946673</v>
      </c>
      <c r="S22" s="33">
        <f t="shared" si="2"/>
        <v>28667</v>
      </c>
      <c r="T22" s="34">
        <f t="shared" si="2"/>
        <v>2473342</v>
      </c>
      <c r="U22" s="23">
        <f t="shared" si="2"/>
        <v>5593</v>
      </c>
      <c r="V22" s="24">
        <f t="shared" si="2"/>
        <v>2270522</v>
      </c>
      <c r="W22" s="23">
        <f t="shared" si="2"/>
        <v>9940</v>
      </c>
      <c r="X22" s="34">
        <f t="shared" si="2"/>
        <v>2202697</v>
      </c>
      <c r="Y22" s="23">
        <f t="shared" si="2"/>
        <v>130071</v>
      </c>
      <c r="Z22" s="24">
        <f t="shared" si="2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33">
        <v>440589</v>
      </c>
      <c r="H24" s="134"/>
      <c r="I24" s="135">
        <v>1068198</v>
      </c>
      <c r="J24" s="136"/>
      <c r="K24" s="133">
        <v>1551213</v>
      </c>
      <c r="L24" s="134"/>
      <c r="M24" s="135">
        <v>203466</v>
      </c>
      <c r="N24" s="136"/>
      <c r="O24" s="133">
        <v>279621</v>
      </c>
      <c r="P24" s="134"/>
      <c r="Q24" s="135">
        <v>166848</v>
      </c>
      <c r="R24" s="136"/>
      <c r="S24" s="133">
        <v>86278</v>
      </c>
      <c r="T24" s="134"/>
      <c r="U24" s="135">
        <v>405958</v>
      </c>
      <c r="V24" s="136"/>
      <c r="W24" s="133">
        <v>221599</v>
      </c>
      <c r="X24" s="134"/>
      <c r="Y24" s="135">
        <v>200868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3">+X27+V27+T27+R27+P27+N27+L27+J27+H27+F27</f>
        <v>21190080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4">+W28+U28+S28+Q28+O28+M28+K28+I28+G28+E28</f>
        <v>91233</v>
      </c>
      <c r="Z28" s="59">
        <f t="shared" si="3"/>
        <v>21507393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4"/>
        <v>132998</v>
      </c>
      <c r="Z29" s="59">
        <f t="shared" si="3"/>
        <v>25909467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64.400000000000006</v>
      </c>
      <c r="F30" s="138"/>
      <c r="G30" s="137">
        <v>42.4</v>
      </c>
      <c r="H30" s="138"/>
      <c r="I30" s="137">
        <v>89.5</v>
      </c>
      <c r="J30" s="138"/>
      <c r="K30" s="137">
        <v>17.600000000000001</v>
      </c>
      <c r="L30" s="138"/>
      <c r="M30" s="137">
        <v>39.700000000000003</v>
      </c>
      <c r="N30" s="138"/>
      <c r="O30" s="137">
        <v>96.5</v>
      </c>
      <c r="P30" s="138"/>
      <c r="Q30" s="137">
        <v>34.5</v>
      </c>
      <c r="R30" s="138"/>
      <c r="S30" s="137">
        <v>156.6</v>
      </c>
      <c r="T30" s="138"/>
      <c r="U30" s="137">
        <v>47.2</v>
      </c>
      <c r="V30" s="138"/>
      <c r="W30" s="137">
        <v>75.2</v>
      </c>
      <c r="X30" s="138"/>
      <c r="Y30" s="137">
        <v>67.099999999999994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89</v>
      </c>
      <c r="F31" s="103">
        <f t="shared" ref="F31:Z33" si="5">F20-F27</f>
        <v>-3384</v>
      </c>
      <c r="G31" s="104">
        <f t="shared" si="5"/>
        <v>10</v>
      </c>
      <c r="H31" s="105">
        <f t="shared" si="5"/>
        <v>-56442</v>
      </c>
      <c r="I31" s="102">
        <f t="shared" si="5"/>
        <v>477</v>
      </c>
      <c r="J31" s="103">
        <f t="shared" si="5"/>
        <v>975732</v>
      </c>
      <c r="K31" s="104">
        <f t="shared" si="5"/>
        <v>1023</v>
      </c>
      <c r="L31" s="105">
        <f t="shared" si="5"/>
        <v>242354</v>
      </c>
      <c r="M31" s="102">
        <f t="shared" si="5"/>
        <v>3933</v>
      </c>
      <c r="N31" s="103">
        <f t="shared" si="5"/>
        <v>900999</v>
      </c>
      <c r="O31" s="104">
        <f t="shared" si="5"/>
        <v>463</v>
      </c>
      <c r="P31" s="105">
        <f t="shared" si="5"/>
        <v>186673</v>
      </c>
      <c r="Q31" s="102">
        <f t="shared" si="5"/>
        <v>7267</v>
      </c>
      <c r="R31" s="103">
        <f t="shared" si="5"/>
        <v>1285163</v>
      </c>
      <c r="S31" s="104">
        <f t="shared" si="5"/>
        <v>3611</v>
      </c>
      <c r="T31" s="105">
        <f t="shared" si="5"/>
        <v>683465</v>
      </c>
      <c r="U31" s="102">
        <f t="shared" si="5"/>
        <v>857</v>
      </c>
      <c r="V31" s="103">
        <f t="shared" si="5"/>
        <v>649996</v>
      </c>
      <c r="W31" s="104">
        <f t="shared" si="5"/>
        <v>-2059</v>
      </c>
      <c r="X31" s="105">
        <f t="shared" si="5"/>
        <v>-228040</v>
      </c>
      <c r="Y31" s="102">
        <f t="shared" si="5"/>
        <v>15671</v>
      </c>
      <c r="Z31" s="103">
        <f t="shared" si="5"/>
        <v>4636516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186</v>
      </c>
      <c r="F32" s="107">
        <f t="shared" si="6"/>
        <v>79762</v>
      </c>
      <c r="G32" s="108">
        <f t="shared" si="6"/>
        <v>-24</v>
      </c>
      <c r="H32" s="109">
        <f t="shared" si="6"/>
        <v>-75755</v>
      </c>
      <c r="I32" s="106">
        <f t="shared" si="6"/>
        <v>472</v>
      </c>
      <c r="J32" s="107">
        <f t="shared" si="6"/>
        <v>457727</v>
      </c>
      <c r="K32" s="108">
        <f t="shared" si="6"/>
        <v>787</v>
      </c>
      <c r="L32" s="109">
        <f t="shared" si="6"/>
        <v>181372</v>
      </c>
      <c r="M32" s="106">
        <f t="shared" si="6"/>
        <v>2930</v>
      </c>
      <c r="N32" s="107">
        <f t="shared" si="6"/>
        <v>473320</v>
      </c>
      <c r="O32" s="108">
        <f t="shared" si="6"/>
        <v>211</v>
      </c>
      <c r="P32" s="109">
        <f t="shared" si="6"/>
        <v>130553</v>
      </c>
      <c r="Q32" s="106">
        <f t="shared" si="6"/>
        <v>6898</v>
      </c>
      <c r="R32" s="107">
        <f t="shared" si="6"/>
        <v>1173785</v>
      </c>
      <c r="S32" s="108">
        <f t="shared" si="6"/>
        <v>4899</v>
      </c>
      <c r="T32" s="109">
        <f t="shared" si="6"/>
        <v>646339</v>
      </c>
      <c r="U32" s="106">
        <f t="shared" si="5"/>
        <v>-410</v>
      </c>
      <c r="V32" s="107">
        <f t="shared" si="5"/>
        <v>-280300</v>
      </c>
      <c r="W32" s="108">
        <f t="shared" si="5"/>
        <v>-2703</v>
      </c>
      <c r="X32" s="109">
        <f t="shared" si="5"/>
        <v>-45970</v>
      </c>
      <c r="Y32" s="106">
        <f t="shared" si="5"/>
        <v>13246</v>
      </c>
      <c r="Z32" s="107">
        <f t="shared" si="5"/>
        <v>2740833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558</v>
      </c>
      <c r="F33" s="107">
        <f t="shared" si="5"/>
        <v>187474</v>
      </c>
      <c r="G33" s="108">
        <f t="shared" si="5"/>
        <v>-671</v>
      </c>
      <c r="H33" s="109">
        <f t="shared" si="5"/>
        <v>-122460</v>
      </c>
      <c r="I33" s="106">
        <f t="shared" si="5"/>
        <v>-256</v>
      </c>
      <c r="J33" s="107">
        <f t="shared" si="5"/>
        <v>-231510</v>
      </c>
      <c r="K33" s="108">
        <f t="shared" si="5"/>
        <v>806</v>
      </c>
      <c r="L33" s="109">
        <f t="shared" si="5"/>
        <v>1773988</v>
      </c>
      <c r="M33" s="106">
        <f t="shared" si="5"/>
        <v>5401</v>
      </c>
      <c r="N33" s="107">
        <f t="shared" si="5"/>
        <v>779755</v>
      </c>
      <c r="O33" s="108">
        <f t="shared" si="5"/>
        <v>-68</v>
      </c>
      <c r="P33" s="109">
        <f t="shared" si="5"/>
        <v>-106444</v>
      </c>
      <c r="Q33" s="106">
        <f t="shared" si="5"/>
        <v>-5257</v>
      </c>
      <c r="R33" s="107">
        <f t="shared" si="5"/>
        <v>-2392070</v>
      </c>
      <c r="S33" s="108">
        <f t="shared" si="5"/>
        <v>2408</v>
      </c>
      <c r="T33" s="109">
        <f t="shared" si="5"/>
        <v>247521</v>
      </c>
      <c r="U33" s="106">
        <f t="shared" si="5"/>
        <v>-1172</v>
      </c>
      <c r="V33" s="107">
        <f t="shared" si="5"/>
        <v>-49702</v>
      </c>
      <c r="W33" s="108">
        <f t="shared" si="5"/>
        <v>-4676</v>
      </c>
      <c r="X33" s="109">
        <f t="shared" si="5"/>
        <v>131115</v>
      </c>
      <c r="Y33" s="106">
        <f t="shared" si="5"/>
        <v>-2927</v>
      </c>
      <c r="Z33" s="107">
        <f t="shared" si="5"/>
        <v>217667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-10.465100947672028</v>
      </c>
      <c r="F34" s="143"/>
      <c r="G34" s="144">
        <f t="shared" ref="G34" si="7">+G23-G30</f>
        <v>33.198365440747232</v>
      </c>
      <c r="H34" s="145"/>
      <c r="I34" s="142">
        <f t="shared" ref="I34" si="8">+I23-I30</f>
        <v>34.694738136218348</v>
      </c>
      <c r="J34" s="143"/>
      <c r="K34" s="144">
        <f t="shared" ref="K34" si="9">+K23-K30</f>
        <v>66.733759046402724</v>
      </c>
      <c r="L34" s="145"/>
      <c r="M34" s="142">
        <f t="shared" ref="M34" si="10">+M23-M30</f>
        <v>9.6233180081590319</v>
      </c>
      <c r="N34" s="143"/>
      <c r="O34" s="144">
        <f t="shared" ref="O34" si="11">+O23-O30</f>
        <v>12.532103497843806</v>
      </c>
      <c r="P34" s="145"/>
      <c r="Q34" s="142">
        <f t="shared" ref="Q34" si="12">+Q23-Q30</f>
        <v>15.002935486302455</v>
      </c>
      <c r="R34" s="143"/>
      <c r="S34" s="144">
        <f t="shared" ref="S34" si="13">+S23-S30</f>
        <v>-1.8478947459057338</v>
      </c>
      <c r="T34" s="145"/>
      <c r="U34" s="142">
        <f t="shared" ref="U34" si="14">+U23-U30</f>
        <v>20.781483267431767</v>
      </c>
      <c r="V34" s="143"/>
      <c r="W34" s="144">
        <f t="shared" ref="W34" si="15">+W23-W30</f>
        <v>13.822435897435895</v>
      </c>
      <c r="X34" s="145"/>
      <c r="Y34" s="142">
        <f t="shared" ref="Y34" si="16">+Y23-Y30</f>
        <v>15.188731604428767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107.43525480367586</v>
      </c>
      <c r="F35" s="72">
        <f t="shared" si="17"/>
        <v>96.336274562875545</v>
      </c>
      <c r="G35" s="73">
        <f t="shared" si="17"/>
        <v>101.54083204930662</v>
      </c>
      <c r="H35" s="74">
        <f t="shared" si="17"/>
        <v>77.938037946480918</v>
      </c>
      <c r="I35" s="71">
        <f t="shared" si="17"/>
        <v>123.1665857212239</v>
      </c>
      <c r="J35" s="72">
        <f t="shared" si="17"/>
        <v>203.42399905027298</v>
      </c>
      <c r="K35" s="73">
        <f t="shared" si="17"/>
        <v>3400</v>
      </c>
      <c r="L35" s="74">
        <f t="shared" si="17"/>
        <v>1426.8038979524799</v>
      </c>
      <c r="M35" s="71">
        <f t="shared" si="17"/>
        <v>206.61425860666847</v>
      </c>
      <c r="N35" s="72">
        <f t="shared" si="17"/>
        <v>186.18536090757783</v>
      </c>
      <c r="O35" s="73">
        <f t="shared" si="17"/>
        <v>111.10844529750479</v>
      </c>
      <c r="P35" s="74">
        <f t="shared" si="17"/>
        <v>113.25337559123432</v>
      </c>
      <c r="Q35" s="71">
        <f t="shared" si="17"/>
        <v>132.73275978559525</v>
      </c>
      <c r="R35" s="72">
        <f t="shared" si="17"/>
        <v>129.01582234183303</v>
      </c>
      <c r="S35" s="73">
        <f t="shared" si="17"/>
        <v>108.81742485288012</v>
      </c>
      <c r="T35" s="74">
        <f t="shared" si="17"/>
        <v>106.77335184315464</v>
      </c>
      <c r="U35" s="71">
        <f t="shared" si="17"/>
        <v>127.86085825747723</v>
      </c>
      <c r="V35" s="72">
        <f t="shared" si="17"/>
        <v>177.28102287413458</v>
      </c>
      <c r="W35" s="73">
        <f t="shared" si="17"/>
        <v>81.115289369898193</v>
      </c>
      <c r="X35" s="74">
        <f t="shared" si="17"/>
        <v>88.959638094574132</v>
      </c>
      <c r="Y35" s="71">
        <f t="shared" si="17"/>
        <v>117.62251759890245</v>
      </c>
      <c r="Z35" s="72">
        <f t="shared" si="17"/>
        <v>121.88059695857685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116.2303664921466</v>
      </c>
      <c r="F36" s="76">
        <f t="shared" si="17"/>
        <v>182.70034319367113</v>
      </c>
      <c r="G36" s="77">
        <f t="shared" si="17"/>
        <v>96.36363636363636</v>
      </c>
      <c r="H36" s="78">
        <f t="shared" si="17"/>
        <v>72.845139690437094</v>
      </c>
      <c r="I36" s="75">
        <f t="shared" si="17"/>
        <v>123.10327949094469</v>
      </c>
      <c r="J36" s="76">
        <f t="shared" si="17"/>
        <v>152.50794685045469</v>
      </c>
      <c r="K36" s="77">
        <f t="shared" si="17"/>
        <v>662.14285714285711</v>
      </c>
      <c r="L36" s="78">
        <f t="shared" si="17"/>
        <v>407.62915974083251</v>
      </c>
      <c r="M36" s="75">
        <f t="shared" si="17"/>
        <v>162.58009397693294</v>
      </c>
      <c r="N36" s="76">
        <f t="shared" si="17"/>
        <v>140.6097467853763</v>
      </c>
      <c r="O36" s="77">
        <f t="shared" si="17"/>
        <v>104.95305164319248</v>
      </c>
      <c r="P36" s="78">
        <f t="shared" si="17"/>
        <v>108.99138348419639</v>
      </c>
      <c r="Q36" s="75">
        <f t="shared" si="17"/>
        <v>130.33287894111956</v>
      </c>
      <c r="R36" s="76">
        <f t="shared" si="17"/>
        <v>125.06839543560577</v>
      </c>
      <c r="S36" s="77">
        <f t="shared" si="17"/>
        <v>112.12623762376236</v>
      </c>
      <c r="T36" s="78">
        <f t="shared" si="17"/>
        <v>106.38548011852585</v>
      </c>
      <c r="U36" s="75">
        <f t="shared" si="17"/>
        <v>88.372093023255815</v>
      </c>
      <c r="V36" s="76">
        <f t="shared" si="17"/>
        <v>69.281451169233662</v>
      </c>
      <c r="W36" s="77">
        <f t="shared" si="17"/>
        <v>76.768371293510967</v>
      </c>
      <c r="X36" s="78">
        <f t="shared" si="17"/>
        <v>97.53770044682409</v>
      </c>
      <c r="Y36" s="75">
        <f t="shared" si="17"/>
        <v>114.51886926879529</v>
      </c>
      <c r="Z36" s="76">
        <f t="shared" si="17"/>
        <v>112.74367841792821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130.22751895991334</v>
      </c>
      <c r="F37" s="80">
        <f t="shared" si="17"/>
        <v>182.39890998593532</v>
      </c>
      <c r="G37" s="81">
        <f t="shared" si="17"/>
        <v>56.400259909031838</v>
      </c>
      <c r="H37" s="82">
        <f t="shared" si="17"/>
        <v>75.745259867971498</v>
      </c>
      <c r="I37" s="79">
        <f t="shared" si="17"/>
        <v>88.869565217391298</v>
      </c>
      <c r="J37" s="80">
        <f t="shared" si="17"/>
        <v>90.413291449025351</v>
      </c>
      <c r="K37" s="81">
        <f t="shared" si="17"/>
        <v>286.57407407407408</v>
      </c>
      <c r="L37" s="82">
        <f t="shared" si="17"/>
        <v>1311.6245714207657</v>
      </c>
      <c r="M37" s="79">
        <f t="shared" si="17"/>
        <v>153.75734049965163</v>
      </c>
      <c r="N37" s="80">
        <f t="shared" si="17"/>
        <v>132.99273847070384</v>
      </c>
      <c r="O37" s="81">
        <f t="shared" si="17"/>
        <v>98.4266543267006</v>
      </c>
      <c r="P37" s="82">
        <f t="shared" si="17"/>
        <v>91.7864241885502</v>
      </c>
      <c r="Q37" s="79">
        <f t="shared" si="17"/>
        <v>91.896349734862497</v>
      </c>
      <c r="R37" s="80">
        <f t="shared" si="17"/>
        <v>80.61334124553855</v>
      </c>
      <c r="S37" s="81">
        <f t="shared" si="17"/>
        <v>109.17018926844129</v>
      </c>
      <c r="T37" s="82">
        <f t="shared" si="17"/>
        <v>111.12043600990376</v>
      </c>
      <c r="U37" s="79">
        <f t="shared" si="17"/>
        <v>82.67553584626755</v>
      </c>
      <c r="V37" s="80">
        <f t="shared" si="17"/>
        <v>97.857879239245875</v>
      </c>
      <c r="W37" s="81">
        <f t="shared" si="17"/>
        <v>68.007662835249036</v>
      </c>
      <c r="X37" s="82">
        <f t="shared" si="17"/>
        <v>106.32922085633105</v>
      </c>
      <c r="Y37" s="79">
        <f t="shared" si="17"/>
        <v>97.799215025789863</v>
      </c>
      <c r="Z37" s="80">
        <f t="shared" si="17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+'(令和3年5月) '!E23:F23</f>
        <v>45.528605813738196</v>
      </c>
      <c r="F42" s="143">
        <f>+'(令和3年2月) '!F23</f>
        <v>0</v>
      </c>
      <c r="G42" s="149">
        <f>+'(令和3年5月) '!G23:H23</f>
        <v>71.477860839562965</v>
      </c>
      <c r="H42" s="143">
        <f>+'(令和3年2月) '!H23</f>
        <v>0</v>
      </c>
      <c r="I42" s="149">
        <f>+'(令和3年5月) '!I23:J23</f>
        <v>109.53504838329007</v>
      </c>
      <c r="J42" s="143">
        <f>+'(令和3年2月) '!J23</f>
        <v>0</v>
      </c>
      <c r="K42" s="149">
        <f>+'(令和3年5月) '!K23:L23</f>
        <v>66.484018264840188</v>
      </c>
      <c r="L42" s="143">
        <f>+'(令和3年2月) '!L23</f>
        <v>0</v>
      </c>
      <c r="M42" s="149">
        <f>+'(令和3年5月) '!M23:N23</f>
        <v>59.967513777311709</v>
      </c>
      <c r="N42" s="143">
        <f>+'(令和3年2月) '!N23</f>
        <v>0</v>
      </c>
      <c r="O42" s="149">
        <f>+'(令和3年5月) '!O23:P23</f>
        <v>107.51658069270449</v>
      </c>
      <c r="P42" s="143">
        <f>+'(令和3年2月) '!P23</f>
        <v>0</v>
      </c>
      <c r="Q42" s="149">
        <f>+'(令和3年5月) '!Q23:R23</f>
        <v>44.41035082336095</v>
      </c>
      <c r="R42" s="143">
        <f>+'(令和3年2月) '!R23</f>
        <v>0</v>
      </c>
      <c r="S42" s="149">
        <f>+'(令和3年5月) '!S23:T23</f>
        <v>122.87118842174019</v>
      </c>
      <c r="T42" s="143">
        <f>+'(令和3年2月) '!T23</f>
        <v>0</v>
      </c>
      <c r="U42" s="149">
        <f>+'(令和3年5月) '!U23:V23</f>
        <v>53.061852497692072</v>
      </c>
      <c r="V42" s="143">
        <f>+'(令和3年2月) '!V23</f>
        <v>0</v>
      </c>
      <c r="W42" s="149">
        <f>+'(令和3年5月) '!W23:X23</f>
        <v>71.619771863117876</v>
      </c>
      <c r="X42" s="143">
        <f>+'(令和3年2月) '!X23</f>
        <v>0</v>
      </c>
      <c r="Y42" s="149">
        <f>+'(令和3年5月) '!Y23:Z23</f>
        <v>70.009974086276443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307</v>
      </c>
      <c r="F43" s="105">
        <f t="shared" si="18"/>
        <v>28429</v>
      </c>
      <c r="G43" s="102">
        <f t="shared" si="18"/>
        <v>62</v>
      </c>
      <c r="H43" s="103">
        <f t="shared" si="18"/>
        <v>-6253</v>
      </c>
      <c r="I43" s="104">
        <f t="shared" si="18"/>
        <v>311</v>
      </c>
      <c r="J43" s="105">
        <f t="shared" si="18"/>
        <v>809434</v>
      </c>
      <c r="K43" s="102">
        <f t="shared" si="18"/>
        <v>310</v>
      </c>
      <c r="L43" s="103">
        <f t="shared" si="18"/>
        <v>-1239083</v>
      </c>
      <c r="M43" s="104">
        <f t="shared" si="18"/>
        <v>-2357</v>
      </c>
      <c r="N43" s="105">
        <f t="shared" si="18"/>
        <v>258005</v>
      </c>
      <c r="O43" s="102">
        <f t="shared" si="18"/>
        <v>231</v>
      </c>
      <c r="P43" s="103">
        <f t="shared" si="18"/>
        <v>62662</v>
      </c>
      <c r="Q43" s="104">
        <f t="shared" si="18"/>
        <v>2292</v>
      </c>
      <c r="R43" s="105">
        <f t="shared" si="18"/>
        <v>1080970</v>
      </c>
      <c r="S43" s="102">
        <f t="shared" si="18"/>
        <v>8509</v>
      </c>
      <c r="T43" s="103">
        <f t="shared" si="18"/>
        <v>2220211</v>
      </c>
      <c r="U43" s="104">
        <f t="shared" si="18"/>
        <v>1445</v>
      </c>
      <c r="V43" s="105">
        <f t="shared" si="18"/>
        <v>997317</v>
      </c>
      <c r="W43" s="102">
        <f t="shared" si="18"/>
        <v>1615</v>
      </c>
      <c r="X43" s="103">
        <f t="shared" si="18"/>
        <v>462488</v>
      </c>
      <c r="Y43" s="102">
        <f t="shared" si="18"/>
        <v>-4832</v>
      </c>
      <c r="Z43" s="103">
        <f t="shared" si="18"/>
        <v>-1091997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-148</v>
      </c>
      <c r="F44" s="109">
        <f t="shared" si="18"/>
        <v>-11341</v>
      </c>
      <c r="G44" s="106">
        <f t="shared" si="18"/>
        <v>-10</v>
      </c>
      <c r="H44" s="107">
        <f t="shared" si="18"/>
        <v>-17375</v>
      </c>
      <c r="I44" s="108">
        <f t="shared" si="18"/>
        <v>99</v>
      </c>
      <c r="J44" s="109">
        <f t="shared" si="18"/>
        <v>235823</v>
      </c>
      <c r="K44" s="106">
        <f t="shared" si="18"/>
        <v>215</v>
      </c>
      <c r="L44" s="107">
        <f t="shared" si="18"/>
        <v>-1301075</v>
      </c>
      <c r="M44" s="108">
        <f t="shared" si="18"/>
        <v>1236</v>
      </c>
      <c r="N44" s="109">
        <f t="shared" si="18"/>
        <v>247905</v>
      </c>
      <c r="O44" s="106">
        <f t="shared" si="18"/>
        <v>117</v>
      </c>
      <c r="P44" s="107">
        <f t="shared" si="18"/>
        <v>56286</v>
      </c>
      <c r="Q44" s="108">
        <f t="shared" si="18"/>
        <v>4711</v>
      </c>
      <c r="R44" s="109">
        <f t="shared" si="18"/>
        <v>1382496</v>
      </c>
      <c r="S44" s="106">
        <f t="shared" si="18"/>
        <v>9870</v>
      </c>
      <c r="T44" s="107">
        <f t="shared" si="18"/>
        <v>2207348</v>
      </c>
      <c r="U44" s="108">
        <f t="shared" si="18"/>
        <v>431</v>
      </c>
      <c r="V44" s="109">
        <f t="shared" si="18"/>
        <v>144000</v>
      </c>
      <c r="W44" s="106">
        <f t="shared" si="18"/>
        <v>2034</v>
      </c>
      <c r="X44" s="107">
        <f t="shared" si="18"/>
        <v>454865</v>
      </c>
      <c r="Y44" s="106">
        <f t="shared" si="18"/>
        <v>-2161</v>
      </c>
      <c r="Z44" s="107">
        <f t="shared" si="18"/>
        <v>-1902672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-46</v>
      </c>
      <c r="F45" s="109">
        <f t="shared" si="18"/>
        <v>-87228</v>
      </c>
      <c r="G45" s="106">
        <f t="shared" si="18"/>
        <v>23</v>
      </c>
      <c r="H45" s="107">
        <f t="shared" si="18"/>
        <v>-3827</v>
      </c>
      <c r="I45" s="108">
        <f t="shared" si="18"/>
        <v>21</v>
      </c>
      <c r="J45" s="109">
        <f t="shared" si="18"/>
        <v>589705</v>
      </c>
      <c r="K45" s="106">
        <f t="shared" si="18"/>
        <v>127</v>
      </c>
      <c r="L45" s="107">
        <f t="shared" si="18"/>
        <v>20290</v>
      </c>
      <c r="M45" s="108">
        <f t="shared" si="18"/>
        <v>10</v>
      </c>
      <c r="N45" s="109">
        <f t="shared" si="18"/>
        <v>307566</v>
      </c>
      <c r="O45" s="106">
        <f t="shared" si="18"/>
        <v>160</v>
      </c>
      <c r="P45" s="107">
        <f t="shared" si="18"/>
        <v>12635</v>
      </c>
      <c r="Q45" s="108">
        <f t="shared" si="18"/>
        <v>-171</v>
      </c>
      <c r="R45" s="109">
        <f t="shared" si="18"/>
        <v>-141772</v>
      </c>
      <c r="S45" s="106">
        <f t="shared" si="18"/>
        <v>-735</v>
      </c>
      <c r="T45" s="107">
        <f t="shared" si="18"/>
        <v>5614</v>
      </c>
      <c r="U45" s="108">
        <f t="shared" si="18"/>
        <v>817</v>
      </c>
      <c r="V45" s="109">
        <f t="shared" si="18"/>
        <v>858899</v>
      </c>
      <c r="W45" s="106">
        <f t="shared" si="18"/>
        <v>-88</v>
      </c>
      <c r="X45" s="107">
        <f t="shared" si="18"/>
        <v>16488</v>
      </c>
      <c r="Y45" s="106">
        <f t="shared" si="18"/>
        <v>6065.8999999999942</v>
      </c>
      <c r="Z45" s="107">
        <f t="shared" si="18"/>
        <v>1881492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8.4062932385897824</v>
      </c>
      <c r="F46" s="143"/>
      <c r="G46" s="149">
        <f>G23-G42</f>
        <v>4.1205046011842654</v>
      </c>
      <c r="H46" s="143"/>
      <c r="I46" s="149">
        <f>I23-I42</f>
        <v>14.659689752928273</v>
      </c>
      <c r="J46" s="143"/>
      <c r="K46" s="149">
        <f>K23-K42</f>
        <v>17.849740781562531</v>
      </c>
      <c r="L46" s="143"/>
      <c r="M46" s="149">
        <f>M23-M42</f>
        <v>-10.644195769152674</v>
      </c>
      <c r="N46" s="143"/>
      <c r="O46" s="149">
        <f t="shared" si="18"/>
        <v>1.5155228051393124</v>
      </c>
      <c r="P46" s="143"/>
      <c r="Q46" s="149">
        <f t="shared" si="18"/>
        <v>5.0925846629415048</v>
      </c>
      <c r="R46" s="143"/>
      <c r="S46" s="149">
        <f t="shared" si="18"/>
        <v>31.880916832354075</v>
      </c>
      <c r="T46" s="143"/>
      <c r="U46" s="149">
        <f t="shared" si="18"/>
        <v>14.919630769739697</v>
      </c>
      <c r="V46" s="143"/>
      <c r="W46" s="149">
        <f t="shared" si="18"/>
        <v>17.402664034318022</v>
      </c>
      <c r="X46" s="143"/>
      <c r="Y46" s="149">
        <f t="shared" si="18"/>
        <v>12.278757518152318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131.3585291113381</v>
      </c>
      <c r="F47" s="84">
        <f t="shared" si="19"/>
        <v>146.9497291584093</v>
      </c>
      <c r="G47" s="83">
        <f t="shared" si="19"/>
        <v>110.3852596314908</v>
      </c>
      <c r="H47" s="85">
        <f t="shared" si="19"/>
        <v>96.959323105351459</v>
      </c>
      <c r="I47" s="86">
        <f t="shared" si="19"/>
        <v>113.97752808988764</v>
      </c>
      <c r="J47" s="84">
        <f t="shared" si="19"/>
        <v>172.93992125991346</v>
      </c>
      <c r="K47" s="83">
        <f t="shared" si="19"/>
        <v>141.66666666666669</v>
      </c>
      <c r="L47" s="85">
        <f t="shared" si="19"/>
        <v>17.378107531957994</v>
      </c>
      <c r="M47" s="86">
        <f t="shared" si="19"/>
        <v>76.380398837558872</v>
      </c>
      <c r="N47" s="84">
        <f t="shared" si="19"/>
        <v>115.28090859232391</v>
      </c>
      <c r="O47" s="83">
        <f t="shared" si="19"/>
        <v>105.25</v>
      </c>
      <c r="P47" s="85">
        <f t="shared" si="19"/>
        <v>104.08886104776167</v>
      </c>
      <c r="Q47" s="86">
        <f t="shared" si="19"/>
        <v>108.43391227553725</v>
      </c>
      <c r="R47" s="84">
        <f t="shared" si="19"/>
        <v>123.3300880373758</v>
      </c>
      <c r="S47" s="83">
        <f t="shared" si="19"/>
        <v>123.60005547080848</v>
      </c>
      <c r="T47" s="85">
        <f t="shared" si="19"/>
        <v>125.95598680485629</v>
      </c>
      <c r="U47" s="86">
        <f t="shared" si="19"/>
        <v>158.07877813504822</v>
      </c>
      <c r="V47" s="84">
        <f t="shared" si="19"/>
        <v>301.98416234607907</v>
      </c>
      <c r="W47" s="83">
        <f t="shared" si="19"/>
        <v>122.34057269331858</v>
      </c>
      <c r="X47" s="85">
        <f t="shared" si="19"/>
        <v>133.63588230844869</v>
      </c>
      <c r="Y47" s="83">
        <f t="shared" si="19"/>
        <v>95.584351497317897</v>
      </c>
      <c r="Z47" s="85">
        <f t="shared" si="19"/>
        <v>95.943335522774163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90</v>
      </c>
      <c r="F48" s="78">
        <f t="shared" si="19"/>
        <v>93.953079178885631</v>
      </c>
      <c r="G48" s="75">
        <f t="shared" si="19"/>
        <v>98.452012383900936</v>
      </c>
      <c r="H48" s="76">
        <f t="shared" si="19"/>
        <v>92.123539171509648</v>
      </c>
      <c r="I48" s="77">
        <f t="shared" si="19"/>
        <v>104.09768211920529</v>
      </c>
      <c r="J48" s="78">
        <f t="shared" si="19"/>
        <v>121.56326665343859</v>
      </c>
      <c r="K48" s="75">
        <f t="shared" si="19"/>
        <v>130.19662921348313</v>
      </c>
      <c r="L48" s="76">
        <f t="shared" si="19"/>
        <v>15.591619334308634</v>
      </c>
      <c r="M48" s="77">
        <f t="shared" si="19"/>
        <v>119.38519447929737</v>
      </c>
      <c r="N48" s="78">
        <f t="shared" si="19"/>
        <v>117.8227367234433</v>
      </c>
      <c r="O48" s="75">
        <f t="shared" si="19"/>
        <v>102.6871841984382</v>
      </c>
      <c r="P48" s="76">
        <f t="shared" si="19"/>
        <v>103.68787207304719</v>
      </c>
      <c r="Q48" s="77">
        <f t="shared" si="19"/>
        <v>118.8984274711168</v>
      </c>
      <c r="R48" s="78">
        <f t="shared" si="19"/>
        <v>130.90330222578186</v>
      </c>
      <c r="S48" s="75">
        <f t="shared" si="19"/>
        <v>127.85853396934715</v>
      </c>
      <c r="T48" s="76">
        <f t="shared" si="19"/>
        <v>125.78375755548241</v>
      </c>
      <c r="U48" s="77">
        <f t="shared" si="19"/>
        <v>116.05214152700188</v>
      </c>
      <c r="V48" s="78">
        <f t="shared" si="19"/>
        <v>129.497437410125</v>
      </c>
      <c r="W48" s="75">
        <f t="shared" si="19"/>
        <v>129.48680777036822</v>
      </c>
      <c r="X48" s="76">
        <f t="shared" si="19"/>
        <v>133.29614770016377</v>
      </c>
      <c r="Y48" s="75">
        <f t="shared" si="19"/>
        <v>97.973555888972243</v>
      </c>
      <c r="Z48" s="76">
        <f t="shared" si="19"/>
        <v>92.724257499685095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98.122448979591837</v>
      </c>
      <c r="F49" s="82">
        <f t="shared" si="19"/>
        <v>82.631585235214715</v>
      </c>
      <c r="G49" s="79">
        <f t="shared" si="19"/>
        <v>102.72189349112426</v>
      </c>
      <c r="H49" s="80">
        <f t="shared" si="19"/>
        <v>99.009211459697923</v>
      </c>
      <c r="I49" s="81">
        <f t="shared" si="19"/>
        <v>101.03806228373702</v>
      </c>
      <c r="J49" s="82">
        <f t="shared" si="19"/>
        <v>137.00246785606492</v>
      </c>
      <c r="K49" s="79">
        <f t="shared" si="19"/>
        <v>111.43114311431144</v>
      </c>
      <c r="L49" s="80">
        <f t="shared" si="19"/>
        <v>101.06783179096811</v>
      </c>
      <c r="M49" s="81">
        <f t="shared" si="19"/>
        <v>100.06477522995208</v>
      </c>
      <c r="N49" s="82">
        <f t="shared" si="19"/>
        <v>110.84658183814871</v>
      </c>
      <c r="O49" s="79">
        <f t="shared" si="19"/>
        <v>103.90815828041036</v>
      </c>
      <c r="P49" s="80">
        <f t="shared" si="19"/>
        <v>101.07360777246144</v>
      </c>
      <c r="Q49" s="81">
        <f t="shared" si="19"/>
        <v>99.713979861506047</v>
      </c>
      <c r="R49" s="82">
        <f t="shared" si="19"/>
        <v>98.59470909540569</v>
      </c>
      <c r="S49" s="79">
        <f t="shared" si="19"/>
        <v>97.500170056458742</v>
      </c>
      <c r="T49" s="80">
        <f t="shared" si="19"/>
        <v>100.2274967095239</v>
      </c>
      <c r="U49" s="81">
        <f t="shared" si="19"/>
        <v>117.10636515912898</v>
      </c>
      <c r="V49" s="82">
        <f t="shared" si="19"/>
        <v>160.84478646210781</v>
      </c>
      <c r="W49" s="79">
        <f t="shared" si="19"/>
        <v>99.122457120063828</v>
      </c>
      <c r="X49" s="80">
        <f t="shared" si="19"/>
        <v>100.75418223966692</v>
      </c>
      <c r="Y49" s="79">
        <f t="shared" si="19"/>
        <v>104.89165364972892</v>
      </c>
      <c r="Z49" s="80">
        <f t="shared" si="19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66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33">
        <v>457110</v>
      </c>
      <c r="H24" s="134"/>
      <c r="I24" s="135">
        <v>787786</v>
      </c>
      <c r="J24" s="136"/>
      <c r="K24" s="133">
        <v>1710272</v>
      </c>
      <c r="L24" s="134"/>
      <c r="M24" s="135">
        <v>183676</v>
      </c>
      <c r="N24" s="136"/>
      <c r="O24" s="133">
        <v>287463</v>
      </c>
      <c r="P24" s="134"/>
      <c r="Q24" s="135">
        <v>168743</v>
      </c>
      <c r="R24" s="136"/>
      <c r="S24" s="133">
        <v>83931</v>
      </c>
      <c r="T24" s="134"/>
      <c r="U24" s="135">
        <v>295566</v>
      </c>
      <c r="V24" s="136"/>
      <c r="W24" s="133">
        <v>218010</v>
      </c>
      <c r="X24" s="134"/>
      <c r="Y24" s="135">
        <v>188905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55.5</v>
      </c>
      <c r="F30" s="138"/>
      <c r="G30" s="137">
        <v>43.4</v>
      </c>
      <c r="H30" s="138"/>
      <c r="I30" s="137">
        <v>85</v>
      </c>
      <c r="J30" s="138"/>
      <c r="K30" s="137">
        <v>39.4</v>
      </c>
      <c r="L30" s="138"/>
      <c r="M30" s="137">
        <v>50</v>
      </c>
      <c r="N30" s="138"/>
      <c r="O30" s="137">
        <v>103</v>
      </c>
      <c r="P30" s="138"/>
      <c r="Q30" s="137">
        <v>33.700000000000003</v>
      </c>
      <c r="R30" s="138"/>
      <c r="S30" s="137">
        <v>126.5</v>
      </c>
      <c r="T30" s="138"/>
      <c r="U30" s="137">
        <v>42.3</v>
      </c>
      <c r="V30" s="138"/>
      <c r="W30" s="137">
        <v>67.3</v>
      </c>
      <c r="X30" s="138"/>
      <c r="Y30" s="137">
        <v>60.8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-9.9713941862618043</v>
      </c>
      <c r="F34" s="143"/>
      <c r="G34" s="144">
        <f t="shared" ref="G34" si="7">+G23-G30</f>
        <v>28.077860839562966</v>
      </c>
      <c r="H34" s="145"/>
      <c r="I34" s="142">
        <f t="shared" ref="I34" si="8">+I23-I30</f>
        <v>24.535048383290075</v>
      </c>
      <c r="J34" s="143"/>
      <c r="K34" s="144">
        <f t="shared" ref="K34" si="9">+K23-K30</f>
        <v>27.084018264840189</v>
      </c>
      <c r="L34" s="145"/>
      <c r="M34" s="142">
        <f t="shared" ref="M34" si="10">+M23-M30</f>
        <v>9.9675137773117086</v>
      </c>
      <c r="N34" s="143"/>
      <c r="O34" s="144">
        <f t="shared" ref="O34" si="11">+O23-O30</f>
        <v>4.516580692704494</v>
      </c>
      <c r="P34" s="145"/>
      <c r="Q34" s="142">
        <f t="shared" ref="Q34" si="12">+Q23-Q30</f>
        <v>10.710350823360947</v>
      </c>
      <c r="R34" s="143"/>
      <c r="S34" s="144">
        <f t="shared" ref="S34" si="13">+S23-S30</f>
        <v>-3.628811578259814</v>
      </c>
      <c r="T34" s="145"/>
      <c r="U34" s="142">
        <f t="shared" ref="U34" si="14">+U23-U30</f>
        <v>10.761852497692075</v>
      </c>
      <c r="V34" s="143"/>
      <c r="W34" s="144">
        <f t="shared" ref="W34" si="15">+W23-W30</f>
        <v>4.3197718631178788</v>
      </c>
      <c r="X34" s="145"/>
      <c r="Y34" s="142">
        <f t="shared" ref="Y34" si="16">+Y23-Y30</f>
        <v>9.2099740862764463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+'(令和3年4月) '!E23:F23</f>
        <v>42.07559681697613</v>
      </c>
      <c r="F42" s="143">
        <f>+'(令和3年2月) '!F23</f>
        <v>0</v>
      </c>
      <c r="G42" s="149">
        <f>+'(令和3年4月) '!G23:H23</f>
        <v>89.588497768963805</v>
      </c>
      <c r="H42" s="143">
        <f>+'(令和3年2月) '!H23</f>
        <v>0</v>
      </c>
      <c r="I42" s="149">
        <f>+'(令和3年4月) '!I23:J23</f>
        <v>118.61322275973278</v>
      </c>
      <c r="J42" s="143">
        <f>+'(令和3年2月) '!J23</f>
        <v>0</v>
      </c>
      <c r="K42" s="149">
        <f>+'(令和3年4月) '!K23:L23</f>
        <v>86.238071320944258</v>
      </c>
      <c r="L42" s="143">
        <f>+'(令和3年2月) '!L23</f>
        <v>0</v>
      </c>
      <c r="M42" s="149">
        <f>+'(令和3年4月) '!M23:N23</f>
        <v>61.80712168736121</v>
      </c>
      <c r="N42" s="143">
        <f>+'(令和3年2月) '!N23</f>
        <v>0</v>
      </c>
      <c r="O42" s="149">
        <f>+'(令和3年4月) '!O23:P23</f>
        <v>127.77350755828849</v>
      </c>
      <c r="P42" s="143">
        <f>+'(令和3年2月) '!P23</f>
        <v>0</v>
      </c>
      <c r="Q42" s="149">
        <f>+'(令和3年4月) '!Q23:R23</f>
        <v>51.713360478542839</v>
      </c>
      <c r="R42" s="143">
        <f>+'(令和3年2月) '!R23</f>
        <v>0</v>
      </c>
      <c r="S42" s="149">
        <f>+'(令和3年4月) '!S23:T23</f>
        <v>169.02032542202608</v>
      </c>
      <c r="T42" s="143">
        <f>+'(令和3年2月) '!T23</f>
        <v>0</v>
      </c>
      <c r="U42" s="149">
        <f>+'(令和3年4月) '!U23:V23</f>
        <v>75.885395941106253</v>
      </c>
      <c r="V42" s="143">
        <f>+'(令和3年2月) '!V23</f>
        <v>0</v>
      </c>
      <c r="W42" s="149">
        <f>+'(令和3年4月) '!W23:X23</f>
        <v>101.36435748281332</v>
      </c>
      <c r="X42" s="143">
        <f>+'(令和3年2月) '!X23</f>
        <v>0</v>
      </c>
      <c r="Y42" s="149">
        <f>+'(令和3年4月) '!Y23:Z23</f>
        <v>88.111876134689808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3.4530089967620654</v>
      </c>
      <c r="F46" s="143"/>
      <c r="G46" s="149">
        <f>G23-G42</f>
        <v>-18.11063692940084</v>
      </c>
      <c r="H46" s="143"/>
      <c r="I46" s="149">
        <f>I23-I42</f>
        <v>-9.0781743764427034</v>
      </c>
      <c r="J46" s="143"/>
      <c r="K46" s="149">
        <f>K23-K42</f>
        <v>-19.75405305610407</v>
      </c>
      <c r="L46" s="143"/>
      <c r="M46" s="149">
        <f>M23-M42</f>
        <v>-1.8396079100495015</v>
      </c>
      <c r="N46" s="143"/>
      <c r="O46" s="149">
        <f t="shared" si="18"/>
        <v>-20.256926865583992</v>
      </c>
      <c r="P46" s="143"/>
      <c r="Q46" s="149">
        <f t="shared" si="18"/>
        <v>-7.3030096551818886</v>
      </c>
      <c r="R46" s="143"/>
      <c r="S46" s="149">
        <f t="shared" si="18"/>
        <v>-46.14913700028589</v>
      </c>
      <c r="T46" s="143"/>
      <c r="U46" s="149">
        <f t="shared" si="18"/>
        <v>-22.823543443414181</v>
      </c>
      <c r="V46" s="143"/>
      <c r="W46" s="149">
        <f t="shared" si="18"/>
        <v>-29.744585619695442</v>
      </c>
      <c r="X46" s="143"/>
      <c r="Y46" s="149">
        <f t="shared" si="18"/>
        <v>-18.101902048413365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65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33">
        <v>448777</v>
      </c>
      <c r="H24" s="134"/>
      <c r="I24" s="135">
        <v>712555</v>
      </c>
      <c r="J24" s="136"/>
      <c r="K24" s="133">
        <v>1799642</v>
      </c>
      <c r="L24" s="134"/>
      <c r="M24" s="135">
        <v>214458</v>
      </c>
      <c r="N24" s="136"/>
      <c r="O24" s="133">
        <v>289183</v>
      </c>
      <c r="P24" s="134"/>
      <c r="Q24" s="135">
        <v>172559</v>
      </c>
      <c r="R24" s="136"/>
      <c r="S24" s="133">
        <v>86008</v>
      </c>
      <c r="T24" s="134"/>
      <c r="U24" s="135">
        <v>282735</v>
      </c>
      <c r="V24" s="136"/>
      <c r="W24" s="133">
        <v>224538</v>
      </c>
      <c r="X24" s="134"/>
      <c r="Y24" s="135">
        <v>195521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64.7</v>
      </c>
      <c r="F30" s="138"/>
      <c r="G30" s="137">
        <v>55.6</v>
      </c>
      <c r="H30" s="138"/>
      <c r="I30" s="137">
        <v>86.4</v>
      </c>
      <c r="J30" s="138"/>
      <c r="K30" s="137">
        <v>68.400000000000006</v>
      </c>
      <c r="L30" s="138"/>
      <c r="M30" s="137">
        <v>60.3</v>
      </c>
      <c r="N30" s="138"/>
      <c r="O30" s="137">
        <v>134</v>
      </c>
      <c r="P30" s="138"/>
      <c r="Q30" s="137">
        <v>44.3</v>
      </c>
      <c r="R30" s="138"/>
      <c r="S30" s="137">
        <v>142.30000000000001</v>
      </c>
      <c r="T30" s="138"/>
      <c r="U30" s="137">
        <v>48.7</v>
      </c>
      <c r="V30" s="138"/>
      <c r="W30" s="137">
        <v>51.3</v>
      </c>
      <c r="X30" s="138"/>
      <c r="Y30" s="137">
        <v>68.599999999999994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+'(令和3年3月) '!E23:F23</f>
        <v>41.552441090405054</v>
      </c>
      <c r="F42" s="143">
        <f>+'(令和3年2月) '!F23</f>
        <v>0</v>
      </c>
      <c r="G42" s="149">
        <f>+'(令和3年3月) '!G23:H23</f>
        <v>70.377270610153715</v>
      </c>
      <c r="H42" s="143">
        <f>+'(令和3年2月) '!H23</f>
        <v>0</v>
      </c>
      <c r="I42" s="149">
        <f>+'(令和3年3月) '!I23:J23</f>
        <v>202.89162112932604</v>
      </c>
      <c r="J42" s="143">
        <f>+'(令和3年2月) '!J23</f>
        <v>0</v>
      </c>
      <c r="K42" s="149">
        <f>+'(令和3年3月) '!K23:L23</f>
        <v>122.28571428571429</v>
      </c>
      <c r="L42" s="143">
        <f>+'(令和3年2月) '!L23</f>
        <v>0</v>
      </c>
      <c r="M42" s="149">
        <f>+'(令和3年3月) '!M23:N23</f>
        <v>49.879858766446986</v>
      </c>
      <c r="N42" s="143">
        <f>+'(令和3年2月) '!N23</f>
        <v>0</v>
      </c>
      <c r="O42" s="149">
        <f>+'(令和3年3月) '!O23:P23</f>
        <v>136.48314460497201</v>
      </c>
      <c r="P42" s="143">
        <f>+'(令和3年2月) '!P23</f>
        <v>0</v>
      </c>
      <c r="Q42" s="149">
        <f>+'(令和3年3月) '!Q23:R23</f>
        <v>52.161421266276555</v>
      </c>
      <c r="R42" s="143">
        <f>+'(令和3年2月) '!R23</f>
        <v>0</v>
      </c>
      <c r="S42" s="149">
        <f>+'(令和3年3月) '!S23:T23</f>
        <v>167.27831036548832</v>
      </c>
      <c r="T42" s="143">
        <f>+'(令和3年2月) '!T23</f>
        <v>0</v>
      </c>
      <c r="U42" s="149">
        <f>+'(令和3年3月) '!U23:V23</f>
        <v>82.451960030745582</v>
      </c>
      <c r="V42" s="143">
        <f>+'(令和3年2月) '!V23</f>
        <v>0</v>
      </c>
      <c r="W42" s="149">
        <f>+'(令和3年3月) '!W23:X23</f>
        <v>88.954075498918002</v>
      </c>
      <c r="X42" s="143">
        <f>+'(令和3年2月) '!X23</f>
        <v>0</v>
      </c>
      <c r="Y42" s="149">
        <f>+'(令和3年3月) '!Y23:Z23</f>
        <v>86.827135446093777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0.52315572657107623</v>
      </c>
      <c r="F46" s="143"/>
      <c r="G46" s="149">
        <f>G23-G42</f>
        <v>19.21122715881009</v>
      </c>
      <c r="H46" s="143"/>
      <c r="I46" s="149">
        <f>I23-I42</f>
        <v>-84.278398369593262</v>
      </c>
      <c r="J46" s="143"/>
      <c r="K46" s="149">
        <f>K23-K42</f>
        <v>-36.047642964770034</v>
      </c>
      <c r="L46" s="143"/>
      <c r="M46" s="149">
        <f>M23-M42</f>
        <v>11.927262920914224</v>
      </c>
      <c r="N46" s="143"/>
      <c r="O46" s="149">
        <f t="shared" si="3"/>
        <v>-8.7096370466835253</v>
      </c>
      <c r="P46" s="143"/>
      <c r="Q46" s="149">
        <f t="shared" si="3"/>
        <v>-0.44806078773371638</v>
      </c>
      <c r="R46" s="143"/>
      <c r="S46" s="149">
        <f t="shared" si="3"/>
        <v>1.7420150565377526</v>
      </c>
      <c r="T46" s="143"/>
      <c r="U46" s="149">
        <f t="shared" si="3"/>
        <v>-6.5665640896393285</v>
      </c>
      <c r="V46" s="143"/>
      <c r="W46" s="149">
        <f t="shared" si="3"/>
        <v>12.410281983895317</v>
      </c>
      <c r="X46" s="143"/>
      <c r="Y46" s="149">
        <f t="shared" si="3"/>
        <v>1.2847406885960311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10品目別管理表 (令和3年12月) </vt:lpstr>
      <vt:lpstr> (令和3年11月) </vt:lpstr>
      <vt:lpstr>(令和3年10月)  </vt:lpstr>
      <vt:lpstr>(令和3年9月) </vt:lpstr>
      <vt:lpstr>(令和3年8月) </vt:lpstr>
      <vt:lpstr>(令和3年7月) </vt:lpstr>
      <vt:lpstr>(令和3年6月) </vt:lpstr>
      <vt:lpstr>(令和3年5月) </vt:lpstr>
      <vt:lpstr>(令和3年4月) </vt:lpstr>
      <vt:lpstr>(令和3年3月) </vt:lpstr>
      <vt:lpstr>(令和3年2月) </vt:lpstr>
      <vt:lpstr>' (令和3年11月) '!Print_Area</vt:lpstr>
      <vt:lpstr>'(令和3年10月)  '!Print_Area</vt:lpstr>
      <vt:lpstr>'(令和3年2月) '!Print_Area</vt:lpstr>
      <vt:lpstr>'(令和3年3月) '!Print_Area</vt:lpstr>
      <vt:lpstr>'(令和3年4月) '!Print_Area</vt:lpstr>
      <vt:lpstr>'(令和3年5月) '!Print_Area</vt:lpstr>
      <vt:lpstr>'(令和3年6月) '!Print_Area</vt:lpstr>
      <vt:lpstr>'(令和3年7月) '!Print_Area</vt:lpstr>
      <vt:lpstr>'(令和3年8月) '!Print_Area</vt:lpstr>
      <vt:lpstr>'(令和3年9月) '!Print_Area</vt:lpstr>
      <vt:lpstr>'10品目別管理表 (令和3年12月)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2021-12-20T06:25:25Z</cp:lastPrinted>
  <dcterms:created xsi:type="dcterms:W3CDTF">2016-05-20T01:46:25Z</dcterms:created>
  <dcterms:modified xsi:type="dcterms:W3CDTF">2026-03-11T03:47:56Z</dcterms:modified>
</cp:coreProperties>
</file>