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pponexpressgroup-my.sharepoint.com/personal/munenori_shimada_nipponexpress_com/Documents/デスクトップ/倉庫/2026.05/"/>
    </mc:Choice>
  </mc:AlternateContent>
  <xr:revisionPtr revIDLastSave="1" documentId="13_ncr:1_{5BA3A34C-5AA3-4A6D-BB19-2136EB0E590F}" xr6:coauthVersionLast="47" xr6:coauthVersionMax="47" xr10:uidLastSave="{C8AC4F1D-2BE3-477D-958A-729646293B18}"/>
  <bookViews>
    <workbookView xWindow="-120" yWindow="-120" windowWidth="20730" windowHeight="11040" tabRatio="352" xr2:uid="{00000000-000D-0000-FFFF-FFFF00000000}"/>
  </bookViews>
  <sheets>
    <sheet name="10品目別管理表 (令和8年5月)" sheetId="62" r:id="rId1"/>
    <sheet name="(令和8年4月)" sheetId="65" r:id="rId2"/>
    <sheet name="(令和8年3月)" sheetId="64" r:id="rId3"/>
    <sheet name="(令和8年2月)" sheetId="63" r:id="rId4"/>
    <sheet name="(令和8年1月)" sheetId="60" r:id="rId5"/>
    <sheet name="(令和7年12月)" sheetId="61" r:id="rId6"/>
    <sheet name="(令和7年11月)" sheetId="58" r:id="rId7"/>
    <sheet name="(令和7年10月)" sheetId="59" r:id="rId8"/>
    <sheet name="(令和7年9月)" sheetId="56" r:id="rId9"/>
    <sheet name="(令和7年8月)" sheetId="57" r:id="rId10"/>
    <sheet name="(令和7年7月)" sheetId="55" r:id="rId11"/>
    <sheet name="(令和7年6月)" sheetId="54" r:id="rId12"/>
    <sheet name="(令和7年5月)" sheetId="53" r:id="rId13"/>
    <sheet name="(令和7年4月)" sheetId="51" r:id="rId14"/>
    <sheet name="(令和7年3月)" sheetId="52" r:id="rId15"/>
    <sheet name="(令和7年2月)" sheetId="49" r:id="rId16"/>
    <sheet name="(令和7年1月)" sheetId="50" r:id="rId17"/>
    <sheet name="(令和6年12月)" sheetId="48" r:id="rId18"/>
    <sheet name="(令和6年11月)" sheetId="47" r:id="rId19"/>
    <sheet name="(令和6年10月)" sheetId="46" r:id="rId20"/>
    <sheet name="(令和6年9月)" sheetId="43" r:id="rId21"/>
    <sheet name="(令和6年8月)" sheetId="45" r:id="rId22"/>
    <sheet name="(令和6年7月)" sheetId="44" r:id="rId23"/>
    <sheet name="(令和6年6月)" sheetId="42" r:id="rId24"/>
    <sheet name="(令和6年5月)" sheetId="39" r:id="rId25"/>
    <sheet name="(令和6年4月)" sheetId="41" r:id="rId26"/>
    <sheet name="(令和6年3月)" sheetId="40" r:id="rId27"/>
    <sheet name="(令和6年2月)" sheetId="38" r:id="rId28"/>
    <sheet name="(令和6年1月)" sheetId="37" r:id="rId29"/>
    <sheet name="(令和5年12月)" sheetId="35" r:id="rId30"/>
    <sheet name="(令和5年11月)" sheetId="36" r:id="rId31"/>
    <sheet name="(令和5年10月)" sheetId="34" r:id="rId32"/>
    <sheet name="(令和5年9月)" sheetId="32" r:id="rId33"/>
    <sheet name="(令和5年8月)" sheetId="33" r:id="rId34"/>
    <sheet name="(令和5年7月)" sheetId="29" r:id="rId35"/>
    <sheet name="(令和5年6月)" sheetId="31" r:id="rId36"/>
    <sheet name="(令和5年5月)" sheetId="30" r:id="rId37"/>
    <sheet name="(令和5年4月)" sheetId="26" r:id="rId38"/>
    <sheet name="(令和5年3月)" sheetId="28" r:id="rId39"/>
    <sheet name="(令和5年2月)" sheetId="27" r:id="rId40"/>
    <sheet name="(令和5年1月)" sheetId="25" r:id="rId41"/>
    <sheet name="(令和4年12月)" sheetId="24" r:id="rId42"/>
    <sheet name="(令和4年11月)" sheetId="22" r:id="rId43"/>
    <sheet name="(令和4年10月)" sheetId="23" r:id="rId44"/>
    <sheet name="(令和4年9月)" sheetId="21" r:id="rId45"/>
    <sheet name="(令和4年8月)" sheetId="20" r:id="rId46"/>
    <sheet name="(令和4年7月)" sheetId="19" r:id="rId47"/>
    <sheet name="(令和4年6月) " sheetId="17" r:id="rId48"/>
    <sheet name="(令和4年5月) " sheetId="9" r:id="rId49"/>
  </sheets>
  <definedNames>
    <definedName name="_xlnm.Print_Area" localSheetId="43">'(令和4年10月)'!$A$1:$Z$49</definedName>
    <definedName name="_xlnm.Print_Area" localSheetId="42">'(令和4年11月)'!$A$1:$Z$49</definedName>
    <definedName name="_xlnm.Print_Area" localSheetId="41">'(令和4年12月)'!$A$1:$Z$49</definedName>
    <definedName name="_xlnm.Print_Area" localSheetId="48">'(令和4年5月) '!$A$1:$Z$49</definedName>
    <definedName name="_xlnm.Print_Area" localSheetId="47">'(令和4年6月) '!$A$1:$Z$49</definedName>
    <definedName name="_xlnm.Print_Area" localSheetId="46">'(令和4年7月)'!$A$1:$Z$49</definedName>
    <definedName name="_xlnm.Print_Area" localSheetId="45">'(令和4年8月)'!$A$1:$Z$49</definedName>
    <definedName name="_xlnm.Print_Area" localSheetId="44">'(令和4年9月)'!$A$1:$Z$49</definedName>
    <definedName name="_xlnm.Print_Area" localSheetId="31">'(令和5年10月)'!$A$1:$Z$49</definedName>
    <definedName name="_xlnm.Print_Area" localSheetId="30">'(令和5年11月)'!$A$1:$Z$49</definedName>
    <definedName name="_xlnm.Print_Area" localSheetId="29">'(令和5年12月)'!$A$1:$Z$49</definedName>
    <definedName name="_xlnm.Print_Area" localSheetId="40">'(令和5年1月)'!$A$1:$Z$49</definedName>
    <definedName name="_xlnm.Print_Area" localSheetId="39">'(令和5年2月)'!$A$1:$Z$49</definedName>
    <definedName name="_xlnm.Print_Area" localSheetId="38">'(令和5年3月)'!$A$1:$Z$49</definedName>
    <definedName name="_xlnm.Print_Area" localSheetId="37">'(令和5年4月)'!$A$1:$Z$49</definedName>
    <definedName name="_xlnm.Print_Area" localSheetId="36">'(令和5年5月)'!$A$1:$Z$49</definedName>
    <definedName name="_xlnm.Print_Area" localSheetId="35">'(令和5年6月)'!$A$1:$Z$49</definedName>
    <definedName name="_xlnm.Print_Area" localSheetId="34">'(令和5年7月)'!$A$1:$Z$49</definedName>
    <definedName name="_xlnm.Print_Area" localSheetId="33">'(令和5年8月)'!$A$1:$Z$49</definedName>
    <definedName name="_xlnm.Print_Area" localSheetId="32">'(令和5年9月)'!$A$1:$Z$49</definedName>
    <definedName name="_xlnm.Print_Area" localSheetId="19">'(令和6年10月)'!$A$1:$Z$49</definedName>
    <definedName name="_xlnm.Print_Area" localSheetId="18">'(令和6年11月)'!$A$1:$Z$49</definedName>
    <definedName name="_xlnm.Print_Area" localSheetId="17">'(令和6年12月)'!$A$1:$Z$49</definedName>
    <definedName name="_xlnm.Print_Area" localSheetId="28">'(令和6年1月)'!$A$1:$Z$49</definedName>
    <definedName name="_xlnm.Print_Area" localSheetId="27">'(令和6年2月)'!$A$1:$Z$49</definedName>
    <definedName name="_xlnm.Print_Area" localSheetId="26">'(令和6年3月)'!$A$1:$Z$49</definedName>
    <definedName name="_xlnm.Print_Area" localSheetId="25">'(令和6年4月)'!$A$1:$Z$49</definedName>
    <definedName name="_xlnm.Print_Area" localSheetId="24">'(令和6年5月)'!$A$1:$Z$49</definedName>
    <definedName name="_xlnm.Print_Area" localSheetId="23">'(令和6年6月)'!$A$1:$Z$49</definedName>
    <definedName name="_xlnm.Print_Area" localSheetId="22">'(令和6年7月)'!$A$1:$Z$49</definedName>
    <definedName name="_xlnm.Print_Area" localSheetId="21">'(令和6年8月)'!$A$1:$Z$49</definedName>
    <definedName name="_xlnm.Print_Area" localSheetId="20">'(令和6年9月)'!$A$1:$Z$49</definedName>
    <definedName name="_xlnm.Print_Area" localSheetId="7">'(令和7年10月)'!$A$1:$Z$49</definedName>
    <definedName name="_xlnm.Print_Area" localSheetId="6">'(令和7年11月)'!$A$1:$Z$49</definedName>
    <definedName name="_xlnm.Print_Area" localSheetId="5">'(令和7年12月)'!$A$1:$Z$49</definedName>
    <definedName name="_xlnm.Print_Area" localSheetId="16">'(令和7年1月)'!$A$1:$Z$49</definedName>
    <definedName name="_xlnm.Print_Area" localSheetId="15">'(令和7年2月)'!$A$1:$Z$49</definedName>
    <definedName name="_xlnm.Print_Area" localSheetId="14">'(令和7年3月)'!$A$1:$Z$49</definedName>
    <definedName name="_xlnm.Print_Area" localSheetId="13">'(令和7年4月)'!$A$1:$Z$49</definedName>
    <definedName name="_xlnm.Print_Area" localSheetId="12">'(令和7年5月)'!$A$1:$Z$49</definedName>
    <definedName name="_xlnm.Print_Area" localSheetId="11">'(令和7年6月)'!$A$1:$Z$49</definedName>
    <definedName name="_xlnm.Print_Area" localSheetId="10">'(令和7年7月)'!$A$1:$Z$49</definedName>
    <definedName name="_xlnm.Print_Area" localSheetId="9">'(令和7年8月)'!$A$1:$Z$49</definedName>
    <definedName name="_xlnm.Print_Area" localSheetId="8">'(令和7年9月)'!$A$1:$Z$49</definedName>
    <definedName name="_xlnm.Print_Area" localSheetId="4">'(令和8年1月)'!$A$1:$Z$49</definedName>
    <definedName name="_xlnm.Print_Area" localSheetId="3">'(令和8年2月)'!$A$1:$Z$49</definedName>
    <definedName name="_xlnm.Print_Area" localSheetId="2">'(令和8年3月)'!$A$1:$Z$49</definedName>
    <definedName name="_xlnm.Print_Area" localSheetId="1">'(令和8年4月)'!$A$1:$Z$49</definedName>
    <definedName name="_xlnm.Print_Area" localSheetId="0">'10品目別管理表 (令和8年5月)'!$A$1:$Z$49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2" i="62" l="1"/>
  <c r="X42" i="62"/>
  <c r="V42" i="62"/>
  <c r="T42" i="62"/>
  <c r="R42" i="62"/>
  <c r="P42" i="62"/>
  <c r="N42" i="62"/>
  <c r="L42" i="62"/>
  <c r="J42" i="62"/>
  <c r="H42" i="62"/>
  <c r="X41" i="62"/>
  <c r="W41" i="62"/>
  <c r="V41" i="62"/>
  <c r="U41" i="62"/>
  <c r="T41" i="62"/>
  <c r="S41" i="62"/>
  <c r="R41" i="62"/>
  <c r="R45" i="62" s="1"/>
  <c r="Q41" i="62"/>
  <c r="Q45" i="62" s="1"/>
  <c r="P41" i="62"/>
  <c r="P45" i="62" s="1"/>
  <c r="O41" i="62"/>
  <c r="N41" i="62"/>
  <c r="M41" i="62"/>
  <c r="L41" i="62"/>
  <c r="K41" i="62"/>
  <c r="J41" i="62"/>
  <c r="J45" i="62" s="1"/>
  <c r="I41" i="62"/>
  <c r="H41" i="62"/>
  <c r="G41" i="62"/>
  <c r="F41" i="62"/>
  <c r="E41" i="62"/>
  <c r="X40" i="62"/>
  <c r="W40" i="62"/>
  <c r="V40" i="62"/>
  <c r="U40" i="62"/>
  <c r="T40" i="62"/>
  <c r="T44" i="62" s="1"/>
  <c r="S40" i="62"/>
  <c r="R40" i="62"/>
  <c r="Q40" i="62"/>
  <c r="P40" i="62"/>
  <c r="O40" i="62"/>
  <c r="N40" i="62"/>
  <c r="N44" i="62" s="1"/>
  <c r="M40" i="62"/>
  <c r="M44" i="62" s="1"/>
  <c r="L40" i="62"/>
  <c r="K40" i="62"/>
  <c r="J40" i="62"/>
  <c r="I40" i="62"/>
  <c r="H40" i="62"/>
  <c r="H44" i="62" s="1"/>
  <c r="G40" i="62"/>
  <c r="F40" i="62"/>
  <c r="E40" i="62"/>
  <c r="X39" i="62"/>
  <c r="X43" i="62" s="1"/>
  <c r="W39" i="62"/>
  <c r="W43" i="62" s="1"/>
  <c r="V39" i="62"/>
  <c r="U39" i="62"/>
  <c r="T39" i="62"/>
  <c r="S39" i="62"/>
  <c r="R39" i="62"/>
  <c r="R43" i="62" s="1"/>
  <c r="Q39" i="62"/>
  <c r="P39" i="62"/>
  <c r="O39" i="62"/>
  <c r="N39" i="62"/>
  <c r="M39" i="62"/>
  <c r="L39" i="62"/>
  <c r="L43" i="62" s="1"/>
  <c r="K39" i="62"/>
  <c r="K43" i="62" s="1"/>
  <c r="J39" i="62"/>
  <c r="I39" i="62"/>
  <c r="H39" i="62"/>
  <c r="G39" i="62"/>
  <c r="F39" i="62"/>
  <c r="E39" i="62"/>
  <c r="Z30" i="62"/>
  <c r="X30" i="62"/>
  <c r="V30" i="62"/>
  <c r="T30" i="62"/>
  <c r="R30" i="62"/>
  <c r="P30" i="62"/>
  <c r="N30" i="62"/>
  <c r="L30" i="62"/>
  <c r="J30" i="62"/>
  <c r="H30" i="62"/>
  <c r="U49" i="65"/>
  <c r="P49" i="65"/>
  <c r="J49" i="65"/>
  <c r="N48" i="65"/>
  <c r="H48" i="65"/>
  <c r="G48" i="65"/>
  <c r="X47" i="65"/>
  <c r="W47" i="65"/>
  <c r="R47" i="65"/>
  <c r="L47" i="65"/>
  <c r="U45" i="65"/>
  <c r="O45" i="65"/>
  <c r="N45" i="65"/>
  <c r="M44" i="65"/>
  <c r="L44" i="65"/>
  <c r="G44" i="65"/>
  <c r="V43" i="65"/>
  <c r="Z42" i="65"/>
  <c r="X42" i="65"/>
  <c r="V42" i="65"/>
  <c r="T42" i="65"/>
  <c r="R42" i="65"/>
  <c r="P42" i="65"/>
  <c r="N42" i="65"/>
  <c r="L42" i="65"/>
  <c r="J42" i="65"/>
  <c r="H42" i="65"/>
  <c r="F42" i="65"/>
  <c r="X41" i="65"/>
  <c r="X45" i="65" s="1"/>
  <c r="W41" i="65"/>
  <c r="V41" i="65"/>
  <c r="V45" i="65" s="1"/>
  <c r="U41" i="65"/>
  <c r="U23" i="65" s="1"/>
  <c r="T41" i="65"/>
  <c r="S41" i="65"/>
  <c r="S45" i="65" s="1"/>
  <c r="R41" i="65"/>
  <c r="R45" i="65" s="1"/>
  <c r="Q41" i="65"/>
  <c r="P41" i="65"/>
  <c r="P45" i="65" s="1"/>
  <c r="O41" i="65"/>
  <c r="O49" i="65" s="1"/>
  <c r="N41" i="65"/>
  <c r="N49" i="65" s="1"/>
  <c r="M41" i="65"/>
  <c r="M45" i="65" s="1"/>
  <c r="L41" i="65"/>
  <c r="L45" i="65" s="1"/>
  <c r="K41" i="65"/>
  <c r="J41" i="65"/>
  <c r="J45" i="65" s="1"/>
  <c r="I41" i="65"/>
  <c r="H41" i="65"/>
  <c r="G41" i="65"/>
  <c r="G45" i="65" s="1"/>
  <c r="F41" i="65"/>
  <c r="F45" i="65" s="1"/>
  <c r="E41" i="65"/>
  <c r="E45" i="65" s="1"/>
  <c r="X40" i="65"/>
  <c r="X48" i="65" s="1"/>
  <c r="W40" i="65"/>
  <c r="W44" i="65" s="1"/>
  <c r="V40" i="65"/>
  <c r="V44" i="65" s="1"/>
  <c r="U40" i="65"/>
  <c r="U44" i="65" s="1"/>
  <c r="T40" i="65"/>
  <c r="T44" i="65" s="1"/>
  <c r="S40" i="65"/>
  <c r="R40" i="65"/>
  <c r="Q40" i="65"/>
  <c r="Q44" i="65" s="1"/>
  <c r="P40" i="65"/>
  <c r="P44" i="65" s="1"/>
  <c r="O40" i="65"/>
  <c r="O44" i="65" s="1"/>
  <c r="N40" i="65"/>
  <c r="N44" i="65" s="1"/>
  <c r="M40" i="65"/>
  <c r="M48" i="65" s="1"/>
  <c r="L40" i="65"/>
  <c r="L48" i="65" s="1"/>
  <c r="K40" i="65"/>
  <c r="K44" i="65" s="1"/>
  <c r="J40" i="65"/>
  <c r="J44" i="65" s="1"/>
  <c r="I40" i="65"/>
  <c r="I44" i="65" s="1"/>
  <c r="H40" i="65"/>
  <c r="H44" i="65" s="1"/>
  <c r="G40" i="65"/>
  <c r="F40" i="65"/>
  <c r="F48" i="65" s="1"/>
  <c r="E40" i="65"/>
  <c r="E44" i="65" s="1"/>
  <c r="X39" i="65"/>
  <c r="X43" i="65" s="1"/>
  <c r="W39" i="65"/>
  <c r="W43" i="65" s="1"/>
  <c r="V39" i="65"/>
  <c r="V47" i="65" s="1"/>
  <c r="U39" i="65"/>
  <c r="U43" i="65" s="1"/>
  <c r="T39" i="65"/>
  <c r="T43" i="65" s="1"/>
  <c r="S39" i="65"/>
  <c r="S43" i="65" s="1"/>
  <c r="R39" i="65"/>
  <c r="R43" i="65" s="1"/>
  <c r="Q39" i="65"/>
  <c r="Q47" i="65" s="1"/>
  <c r="P39" i="65"/>
  <c r="O39" i="65"/>
  <c r="O43" i="65" s="1"/>
  <c r="N39" i="65"/>
  <c r="N43" i="65" s="1"/>
  <c r="M39" i="65"/>
  <c r="M43" i="65" s="1"/>
  <c r="L39" i="65"/>
  <c r="L43" i="65" s="1"/>
  <c r="K39" i="65"/>
  <c r="K43" i="65" s="1"/>
  <c r="J39" i="65"/>
  <c r="J47" i="65" s="1"/>
  <c r="I39" i="65"/>
  <c r="I43" i="65" s="1"/>
  <c r="H39" i="65"/>
  <c r="H43" i="65" s="1"/>
  <c r="G39" i="65"/>
  <c r="G43" i="65" s="1"/>
  <c r="F39" i="65"/>
  <c r="F43" i="65" s="1"/>
  <c r="E39" i="65"/>
  <c r="Z30" i="65"/>
  <c r="X30" i="65"/>
  <c r="V30" i="65"/>
  <c r="T30" i="65"/>
  <c r="R30" i="65"/>
  <c r="P30" i="65"/>
  <c r="N30" i="65"/>
  <c r="L30" i="65"/>
  <c r="J30" i="65"/>
  <c r="H30" i="65"/>
  <c r="F30" i="65"/>
  <c r="W24" i="65"/>
  <c r="U24" i="65"/>
  <c r="S24" i="65"/>
  <c r="Q24" i="65"/>
  <c r="O24" i="65"/>
  <c r="M24" i="65"/>
  <c r="K24" i="65"/>
  <c r="I24" i="65"/>
  <c r="G24" i="65"/>
  <c r="E24" i="65"/>
  <c r="O23" i="65"/>
  <c r="M23" i="65"/>
  <c r="E23" i="65"/>
  <c r="Z19" i="65"/>
  <c r="Y19" i="65"/>
  <c r="Z18" i="65"/>
  <c r="Z21" i="65" s="1"/>
  <c r="Y18" i="65"/>
  <c r="Z17" i="65"/>
  <c r="Z20" i="65" s="1"/>
  <c r="Z39" i="62" s="1"/>
  <c r="Y17" i="65"/>
  <c r="Z16" i="65"/>
  <c r="Y16" i="65"/>
  <c r="Y22" i="65" s="1"/>
  <c r="Y41" i="62" s="1"/>
  <c r="Z15" i="65"/>
  <c r="Y15" i="65"/>
  <c r="Z14" i="65"/>
  <c r="Y14" i="65"/>
  <c r="Z13" i="65"/>
  <c r="Y13" i="65"/>
  <c r="Z12" i="65"/>
  <c r="Y12" i="65"/>
  <c r="Z11" i="65"/>
  <c r="Y11" i="65"/>
  <c r="Z10" i="65"/>
  <c r="Y10" i="65"/>
  <c r="Z9" i="65"/>
  <c r="Y9" i="65"/>
  <c r="Z8" i="65"/>
  <c r="Y8" i="65"/>
  <c r="Z7" i="65"/>
  <c r="Y7" i="65"/>
  <c r="Z6" i="65"/>
  <c r="Y6" i="65"/>
  <c r="Z5" i="65"/>
  <c r="Y5" i="65"/>
  <c r="V45" i="62"/>
  <c r="U45" i="62"/>
  <c r="K45" i="62"/>
  <c r="I45" i="62"/>
  <c r="E45" i="62"/>
  <c r="O44" i="62"/>
  <c r="G44" i="62"/>
  <c r="G43" i="62"/>
  <c r="F43" i="62"/>
  <c r="V49" i="64"/>
  <c r="P49" i="64"/>
  <c r="J49" i="64"/>
  <c r="H48" i="64"/>
  <c r="X47" i="64"/>
  <c r="R47" i="64"/>
  <c r="M47" i="64"/>
  <c r="G47" i="64"/>
  <c r="F47" i="64"/>
  <c r="V45" i="64"/>
  <c r="J45" i="64"/>
  <c r="I45" i="64"/>
  <c r="T44" i="64"/>
  <c r="N44" i="64"/>
  <c r="M44" i="64"/>
  <c r="R43" i="64"/>
  <c r="Q43" i="64"/>
  <c r="K43" i="64"/>
  <c r="F43" i="64"/>
  <c r="Z42" i="64"/>
  <c r="X42" i="64"/>
  <c r="V42" i="64"/>
  <c r="T42" i="64"/>
  <c r="S42" i="64"/>
  <c r="R42" i="64"/>
  <c r="Q42" i="64"/>
  <c r="P42" i="64"/>
  <c r="N42" i="64"/>
  <c r="M42" i="64"/>
  <c r="L42" i="64"/>
  <c r="J42" i="64"/>
  <c r="H42" i="64"/>
  <c r="G42" i="64"/>
  <c r="F42" i="64"/>
  <c r="X41" i="64"/>
  <c r="X45" i="64" s="1"/>
  <c r="W41" i="64"/>
  <c r="W23" i="64" s="1"/>
  <c r="V41" i="64"/>
  <c r="U41" i="64"/>
  <c r="U49" i="64" s="1"/>
  <c r="T41" i="64"/>
  <c r="T49" i="64" s="1"/>
  <c r="S41" i="64"/>
  <c r="S45" i="64" s="1"/>
  <c r="R41" i="64"/>
  <c r="R45" i="64" s="1"/>
  <c r="Q41" i="64"/>
  <c r="P41" i="64"/>
  <c r="P45" i="64" s="1"/>
  <c r="O41" i="64"/>
  <c r="N41" i="64"/>
  <c r="N49" i="64" s="1"/>
  <c r="M41" i="64"/>
  <c r="M45" i="64" s="1"/>
  <c r="L41" i="64"/>
  <c r="L45" i="64" s="1"/>
  <c r="K41" i="64"/>
  <c r="J41" i="64"/>
  <c r="I41" i="64"/>
  <c r="I49" i="64" s="1"/>
  <c r="H41" i="64"/>
  <c r="H49" i="64" s="1"/>
  <c r="G41" i="64"/>
  <c r="G45" i="64" s="1"/>
  <c r="F41" i="64"/>
  <c r="F45" i="64" s="1"/>
  <c r="E41" i="64"/>
  <c r="E45" i="64" s="1"/>
  <c r="X40" i="64"/>
  <c r="X48" i="64" s="1"/>
  <c r="W40" i="64"/>
  <c r="W44" i="64" s="1"/>
  <c r="V40" i="64"/>
  <c r="V44" i="64" s="1"/>
  <c r="U40" i="64"/>
  <c r="U44" i="64" s="1"/>
  <c r="T40" i="64"/>
  <c r="T48" i="64" s="1"/>
  <c r="S40" i="64"/>
  <c r="S48" i="64" s="1"/>
  <c r="R40" i="64"/>
  <c r="R48" i="64" s="1"/>
  <c r="Q40" i="64"/>
  <c r="Q44" i="64" s="1"/>
  <c r="P40" i="64"/>
  <c r="P44" i="64" s="1"/>
  <c r="O40" i="64"/>
  <c r="N40" i="64"/>
  <c r="N48" i="64" s="1"/>
  <c r="M40" i="64"/>
  <c r="M48" i="64" s="1"/>
  <c r="L40" i="64"/>
  <c r="L48" i="64" s="1"/>
  <c r="K40" i="64"/>
  <c r="K44" i="64" s="1"/>
  <c r="J40" i="64"/>
  <c r="J44" i="64" s="1"/>
  <c r="I40" i="64"/>
  <c r="H40" i="64"/>
  <c r="H44" i="64" s="1"/>
  <c r="G40" i="64"/>
  <c r="G48" i="64" s="1"/>
  <c r="F40" i="64"/>
  <c r="F48" i="64" s="1"/>
  <c r="E40" i="64"/>
  <c r="E44" i="64" s="1"/>
  <c r="X39" i="64"/>
  <c r="X43" i="64" s="1"/>
  <c r="W39" i="64"/>
  <c r="V39" i="64"/>
  <c r="V47" i="64" s="1"/>
  <c r="U39" i="64"/>
  <c r="U43" i="64" s="1"/>
  <c r="T39" i="64"/>
  <c r="T43" i="64" s="1"/>
  <c r="S39" i="64"/>
  <c r="R39" i="64"/>
  <c r="Q39" i="64"/>
  <c r="Q47" i="64" s="1"/>
  <c r="P39" i="64"/>
  <c r="P47" i="64" s="1"/>
  <c r="O39" i="64"/>
  <c r="O43" i="64" s="1"/>
  <c r="N39" i="64"/>
  <c r="N43" i="64" s="1"/>
  <c r="M39" i="64"/>
  <c r="M43" i="64" s="1"/>
  <c r="L39" i="64"/>
  <c r="L43" i="64" s="1"/>
  <c r="K39" i="64"/>
  <c r="K47" i="64" s="1"/>
  <c r="J39" i="64"/>
  <c r="J47" i="64" s="1"/>
  <c r="I39" i="64"/>
  <c r="I43" i="64" s="1"/>
  <c r="H39" i="64"/>
  <c r="H43" i="64" s="1"/>
  <c r="G39" i="64"/>
  <c r="G43" i="64" s="1"/>
  <c r="F39" i="64"/>
  <c r="E39" i="64"/>
  <c r="E47" i="64" s="1"/>
  <c r="Z30" i="64"/>
  <c r="X30" i="64"/>
  <c r="V30" i="64"/>
  <c r="T30" i="64"/>
  <c r="R30" i="64"/>
  <c r="P30" i="64"/>
  <c r="N30" i="64"/>
  <c r="L30" i="64"/>
  <c r="J30" i="64"/>
  <c r="H30" i="64"/>
  <c r="F30" i="64"/>
  <c r="W24" i="64"/>
  <c r="U24" i="64"/>
  <c r="S24" i="64"/>
  <c r="Q24" i="64"/>
  <c r="O24" i="64"/>
  <c r="M24" i="64"/>
  <c r="K24" i="64"/>
  <c r="I24" i="64"/>
  <c r="G24" i="64"/>
  <c r="E24" i="64"/>
  <c r="U23" i="64"/>
  <c r="E23" i="64"/>
  <c r="Z19" i="64"/>
  <c r="Y19" i="64"/>
  <c r="Z18" i="64"/>
  <c r="Y18" i="64"/>
  <c r="Z17" i="64"/>
  <c r="Y17" i="64"/>
  <c r="Y20" i="64" s="1"/>
  <c r="Y39" i="65" s="1"/>
  <c r="Z16" i="64"/>
  <c r="Y16" i="64"/>
  <c r="Z15" i="64"/>
  <c r="Y15" i="64"/>
  <c r="Z14" i="64"/>
  <c r="Y14" i="64"/>
  <c r="Z13" i="64"/>
  <c r="Y13" i="64"/>
  <c r="Z12" i="64"/>
  <c r="Y12" i="64"/>
  <c r="Z11" i="64"/>
  <c r="Y11" i="64"/>
  <c r="Z10" i="64"/>
  <c r="Y10" i="64"/>
  <c r="Z9" i="64"/>
  <c r="Y9" i="64"/>
  <c r="Z8" i="64"/>
  <c r="Y8" i="64"/>
  <c r="Z7" i="64"/>
  <c r="Y7" i="64"/>
  <c r="Z6" i="64"/>
  <c r="Y6" i="64"/>
  <c r="Z5" i="64"/>
  <c r="Y5" i="64"/>
  <c r="S45" i="62"/>
  <c r="O45" i="62"/>
  <c r="L45" i="62"/>
  <c r="G23" i="62"/>
  <c r="F45" i="62"/>
  <c r="S44" i="62"/>
  <c r="Q44" i="62"/>
  <c r="O47" i="62"/>
  <c r="H43" i="62"/>
  <c r="Q43" i="62"/>
  <c r="E43" i="62"/>
  <c r="F49" i="63"/>
  <c r="I48" i="63"/>
  <c r="S47" i="63"/>
  <c r="N47" i="63"/>
  <c r="G47" i="63"/>
  <c r="P45" i="63"/>
  <c r="J45" i="63"/>
  <c r="T44" i="63"/>
  <c r="N44" i="63"/>
  <c r="R43" i="63"/>
  <c r="L43" i="63"/>
  <c r="G43" i="63"/>
  <c r="Z42" i="63"/>
  <c r="X42" i="63"/>
  <c r="V42" i="63"/>
  <c r="T42" i="63"/>
  <c r="R42" i="63"/>
  <c r="P42" i="63"/>
  <c r="N42" i="63"/>
  <c r="L42" i="63"/>
  <c r="J42" i="63"/>
  <c r="H42" i="63"/>
  <c r="F42" i="63"/>
  <c r="X41" i="63"/>
  <c r="X45" i="63" s="1"/>
  <c r="W41" i="63"/>
  <c r="V41" i="63"/>
  <c r="V49" i="63" s="1"/>
  <c r="U41" i="63"/>
  <c r="U23" i="63" s="1"/>
  <c r="U42" i="64" s="1"/>
  <c r="T41" i="63"/>
  <c r="T49" i="63" s="1"/>
  <c r="S41" i="63"/>
  <c r="S45" i="63" s="1"/>
  <c r="R41" i="63"/>
  <c r="R45" i="63" s="1"/>
  <c r="Q41" i="63"/>
  <c r="Q45" i="63" s="1"/>
  <c r="P41" i="63"/>
  <c r="P49" i="63" s="1"/>
  <c r="O41" i="63"/>
  <c r="O45" i="63" s="1"/>
  <c r="N41" i="63"/>
  <c r="N49" i="63" s="1"/>
  <c r="M41" i="63"/>
  <c r="M45" i="63" s="1"/>
  <c r="L41" i="63"/>
  <c r="L45" i="63" s="1"/>
  <c r="K41" i="63"/>
  <c r="J41" i="63"/>
  <c r="J49" i="63" s="1"/>
  <c r="I41" i="63"/>
  <c r="I23" i="63" s="1"/>
  <c r="I42" i="64" s="1"/>
  <c r="H41" i="63"/>
  <c r="H49" i="63" s="1"/>
  <c r="G41" i="63"/>
  <c r="G45" i="63" s="1"/>
  <c r="F41" i="63"/>
  <c r="F45" i="63" s="1"/>
  <c r="E41" i="63"/>
  <c r="E23" i="63" s="1"/>
  <c r="X40" i="63"/>
  <c r="X48" i="63" s="1"/>
  <c r="W40" i="63"/>
  <c r="W44" i="63" s="1"/>
  <c r="V40" i="63"/>
  <c r="U40" i="63"/>
  <c r="T40" i="63"/>
  <c r="T48" i="63" s="1"/>
  <c r="S40" i="63"/>
  <c r="S44" i="63" s="1"/>
  <c r="R40" i="63"/>
  <c r="R48" i="63" s="1"/>
  <c r="Q40" i="63"/>
  <c r="Q44" i="63" s="1"/>
  <c r="P40" i="63"/>
  <c r="P44" i="63" s="1"/>
  <c r="O40" i="63"/>
  <c r="O48" i="63" s="1"/>
  <c r="N40" i="63"/>
  <c r="N48" i="63" s="1"/>
  <c r="M40" i="63"/>
  <c r="M44" i="63" s="1"/>
  <c r="L40" i="63"/>
  <c r="L48" i="63" s="1"/>
  <c r="K40" i="63"/>
  <c r="K44" i="63" s="1"/>
  <c r="J40" i="63"/>
  <c r="I40" i="63"/>
  <c r="I44" i="63" s="1"/>
  <c r="H40" i="63"/>
  <c r="H48" i="63" s="1"/>
  <c r="G40" i="63"/>
  <c r="G44" i="63" s="1"/>
  <c r="F40" i="63"/>
  <c r="F48" i="63" s="1"/>
  <c r="E40" i="63"/>
  <c r="E44" i="63" s="1"/>
  <c r="X39" i="63"/>
  <c r="X47" i="63" s="1"/>
  <c r="W39" i="63"/>
  <c r="W43" i="63" s="1"/>
  <c r="V39" i="63"/>
  <c r="V47" i="63" s="1"/>
  <c r="U39" i="63"/>
  <c r="U43" i="63" s="1"/>
  <c r="T39" i="63"/>
  <c r="S39" i="63"/>
  <c r="S43" i="63" s="1"/>
  <c r="R39" i="63"/>
  <c r="R47" i="63" s="1"/>
  <c r="Q39" i="63"/>
  <c r="Q43" i="63" s="1"/>
  <c r="P39" i="63"/>
  <c r="P47" i="63" s="1"/>
  <c r="O39" i="63"/>
  <c r="O43" i="63" s="1"/>
  <c r="N39" i="63"/>
  <c r="N43" i="63" s="1"/>
  <c r="M39" i="63"/>
  <c r="L39" i="63"/>
  <c r="L47" i="63" s="1"/>
  <c r="K39" i="63"/>
  <c r="K43" i="63" s="1"/>
  <c r="J39" i="63"/>
  <c r="J47" i="63" s="1"/>
  <c r="I39" i="63"/>
  <c r="I43" i="63" s="1"/>
  <c r="H39" i="63"/>
  <c r="H43" i="63" s="1"/>
  <c r="G39" i="63"/>
  <c r="F39" i="63"/>
  <c r="F47" i="63" s="1"/>
  <c r="E39" i="63"/>
  <c r="E43" i="63" s="1"/>
  <c r="Z30" i="63"/>
  <c r="X30" i="63"/>
  <c r="V30" i="63"/>
  <c r="T30" i="63"/>
  <c r="R30" i="63"/>
  <c r="P30" i="63"/>
  <c r="N30" i="63"/>
  <c r="L30" i="63"/>
  <c r="J30" i="63"/>
  <c r="H30" i="63"/>
  <c r="F30" i="63"/>
  <c r="W24" i="63"/>
  <c r="U24" i="63"/>
  <c r="S24" i="63"/>
  <c r="Q24" i="63"/>
  <c r="O24" i="63"/>
  <c r="M24" i="63"/>
  <c r="K24" i="63"/>
  <c r="I24" i="63"/>
  <c r="G24" i="63"/>
  <c r="E24" i="63"/>
  <c r="W23" i="63"/>
  <c r="S23" i="63"/>
  <c r="Q23" i="63"/>
  <c r="M23" i="63"/>
  <c r="G23" i="63"/>
  <c r="Z19" i="63"/>
  <c r="Y19" i="63"/>
  <c r="Z18" i="63"/>
  <c r="Y18" i="63"/>
  <c r="Y21" i="63" s="1"/>
  <c r="Y40" i="64" s="1"/>
  <c r="Z17" i="63"/>
  <c r="Y17" i="63"/>
  <c r="Z16" i="63"/>
  <c r="Z22" i="63" s="1"/>
  <c r="Z41" i="64" s="1"/>
  <c r="Y16" i="63"/>
  <c r="Z15" i="63"/>
  <c r="Y15" i="63"/>
  <c r="Z14" i="63"/>
  <c r="Y14" i="63"/>
  <c r="Z13" i="63"/>
  <c r="Y13" i="63"/>
  <c r="Z12" i="63"/>
  <c r="Y12" i="63"/>
  <c r="Z11" i="63"/>
  <c r="Y11" i="63"/>
  <c r="Z10" i="63"/>
  <c r="Y10" i="63"/>
  <c r="Z9" i="63"/>
  <c r="Y9" i="63"/>
  <c r="Z8" i="63"/>
  <c r="Y8" i="63"/>
  <c r="Z7" i="63"/>
  <c r="Y7" i="63"/>
  <c r="Z6" i="63"/>
  <c r="Y6" i="63"/>
  <c r="Z5" i="63"/>
  <c r="Y5" i="63"/>
  <c r="W45" i="62"/>
  <c r="N49" i="62"/>
  <c r="W48" i="62"/>
  <c r="Q48" i="62"/>
  <c r="K44" i="62"/>
  <c r="E48" i="62"/>
  <c r="V47" i="62"/>
  <c r="U47" i="62"/>
  <c r="S43" i="62"/>
  <c r="M43" i="62"/>
  <c r="I43" i="62"/>
  <c r="T49" i="62"/>
  <c r="H49" i="62"/>
  <c r="X48" i="62"/>
  <c r="R48" i="62"/>
  <c r="L48" i="62"/>
  <c r="F48" i="62"/>
  <c r="P47" i="62"/>
  <c r="J47" i="62"/>
  <c r="M45" i="62"/>
  <c r="G45" i="62"/>
  <c r="E44" i="62"/>
  <c r="U43" i="62"/>
  <c r="F42" i="62"/>
  <c r="X45" i="62"/>
  <c r="T45" i="62"/>
  <c r="S49" i="62"/>
  <c r="N45" i="62"/>
  <c r="M49" i="62"/>
  <c r="H45" i="62"/>
  <c r="G49" i="62"/>
  <c r="X44" i="62"/>
  <c r="V44" i="62"/>
  <c r="U44" i="62"/>
  <c r="R44" i="62"/>
  <c r="P44" i="62"/>
  <c r="L44" i="62"/>
  <c r="J44" i="62"/>
  <c r="I44" i="62"/>
  <c r="F44" i="62"/>
  <c r="V43" i="62"/>
  <c r="T43" i="62"/>
  <c r="P43" i="62"/>
  <c r="N43" i="62"/>
  <c r="J43" i="62"/>
  <c r="F30" i="62"/>
  <c r="W24" i="62"/>
  <c r="U24" i="62"/>
  <c r="S24" i="62"/>
  <c r="Q24" i="62"/>
  <c r="O24" i="62"/>
  <c r="M24" i="62"/>
  <c r="K24" i="62"/>
  <c r="I24" i="62"/>
  <c r="G24" i="62"/>
  <c r="E24" i="62"/>
  <c r="S23" i="62"/>
  <c r="M23" i="62"/>
  <c r="Z19" i="62"/>
  <c r="Y19" i="62"/>
  <c r="Z18" i="62"/>
  <c r="Y18" i="62"/>
  <c r="Z17" i="62"/>
  <c r="Y17" i="62"/>
  <c r="Z16" i="62"/>
  <c r="Y16" i="62"/>
  <c r="Z15" i="62"/>
  <c r="Y15" i="62"/>
  <c r="Z14" i="62"/>
  <c r="Y14" i="62"/>
  <c r="Z13" i="62"/>
  <c r="Y13" i="62"/>
  <c r="Z12" i="62"/>
  <c r="Y12" i="62"/>
  <c r="Z11" i="62"/>
  <c r="Y11" i="62"/>
  <c r="Z10" i="62"/>
  <c r="Y10" i="62"/>
  <c r="Z9" i="62"/>
  <c r="Y9" i="62"/>
  <c r="Z8" i="62"/>
  <c r="Y8" i="62"/>
  <c r="Z7" i="62"/>
  <c r="Y7" i="62"/>
  <c r="Z6" i="62"/>
  <c r="Y6" i="62"/>
  <c r="Z5" i="62"/>
  <c r="Y5" i="62"/>
  <c r="Z42" i="60"/>
  <c r="X42" i="60"/>
  <c r="V42" i="60"/>
  <c r="T42" i="60"/>
  <c r="R42" i="60"/>
  <c r="P42" i="60"/>
  <c r="N42" i="60"/>
  <c r="L42" i="60"/>
  <c r="J42" i="60"/>
  <c r="H42" i="60"/>
  <c r="X41" i="60"/>
  <c r="W41" i="60"/>
  <c r="V41" i="60"/>
  <c r="U41" i="60"/>
  <c r="T41" i="60"/>
  <c r="S41" i="60"/>
  <c r="R41" i="60"/>
  <c r="Q41" i="60"/>
  <c r="P41" i="60"/>
  <c r="O41" i="60"/>
  <c r="O45" i="60" s="1"/>
  <c r="N41" i="60"/>
  <c r="M41" i="60"/>
  <c r="L41" i="60"/>
  <c r="K41" i="60"/>
  <c r="J41" i="60"/>
  <c r="I41" i="60"/>
  <c r="H41" i="60"/>
  <c r="G41" i="60"/>
  <c r="F41" i="60"/>
  <c r="E41" i="60"/>
  <c r="X40" i="60"/>
  <c r="W40" i="60"/>
  <c r="W44" i="60" s="1"/>
  <c r="V40" i="60"/>
  <c r="U40" i="60"/>
  <c r="T40" i="60"/>
  <c r="S40" i="60"/>
  <c r="S44" i="60" s="1"/>
  <c r="R40" i="60"/>
  <c r="Q40" i="60"/>
  <c r="Q44" i="60" s="1"/>
  <c r="P40" i="60"/>
  <c r="O40" i="60"/>
  <c r="N40" i="60"/>
  <c r="M40" i="60"/>
  <c r="M44" i="60" s="1"/>
  <c r="L40" i="60"/>
  <c r="K40" i="60"/>
  <c r="J40" i="60"/>
  <c r="I40" i="60"/>
  <c r="H40" i="60"/>
  <c r="G40" i="60"/>
  <c r="G44" i="60" s="1"/>
  <c r="F40" i="60"/>
  <c r="E40" i="60"/>
  <c r="X39" i="60"/>
  <c r="W39" i="60"/>
  <c r="V39" i="60"/>
  <c r="U39" i="60"/>
  <c r="U43" i="60" s="1"/>
  <c r="T39" i="60"/>
  <c r="S39" i="60"/>
  <c r="R39" i="60"/>
  <c r="R43" i="60" s="1"/>
  <c r="Q39" i="60"/>
  <c r="Q43" i="60" s="1"/>
  <c r="P39" i="60"/>
  <c r="O39" i="60"/>
  <c r="O43" i="60" s="1"/>
  <c r="N39" i="60"/>
  <c r="N43" i="60" s="1"/>
  <c r="M39" i="60"/>
  <c r="L39" i="60"/>
  <c r="K39" i="60"/>
  <c r="K43" i="60" s="1"/>
  <c r="J39" i="60"/>
  <c r="I39" i="60"/>
  <c r="H39" i="60"/>
  <c r="H43" i="60" s="1"/>
  <c r="G39" i="60"/>
  <c r="G43" i="60" s="1"/>
  <c r="F39" i="60"/>
  <c r="E39" i="60"/>
  <c r="Z30" i="60"/>
  <c r="X30" i="60"/>
  <c r="V30" i="60"/>
  <c r="T30" i="60"/>
  <c r="R30" i="60"/>
  <c r="P30" i="60"/>
  <c r="N30" i="60"/>
  <c r="L30" i="60"/>
  <c r="J30" i="60"/>
  <c r="H30" i="60"/>
  <c r="L43" i="61"/>
  <c r="Z42" i="61"/>
  <c r="X42" i="61"/>
  <c r="V42" i="61"/>
  <c r="T42" i="61"/>
  <c r="R42" i="61"/>
  <c r="P42" i="61"/>
  <c r="N42" i="61"/>
  <c r="L42" i="61"/>
  <c r="J42" i="61"/>
  <c r="H42" i="61"/>
  <c r="F42" i="61"/>
  <c r="H41" i="61"/>
  <c r="H49" i="61" s="1"/>
  <c r="W40" i="61"/>
  <c r="W44" i="61" s="1"/>
  <c r="V40" i="61"/>
  <c r="V44" i="61" s="1"/>
  <c r="U40" i="61"/>
  <c r="T39" i="61"/>
  <c r="T43" i="61" s="1"/>
  <c r="S39" i="61"/>
  <c r="I39" i="61"/>
  <c r="I43" i="61" s="1"/>
  <c r="Z30" i="61"/>
  <c r="X30" i="61"/>
  <c r="V30" i="61"/>
  <c r="T30" i="61"/>
  <c r="R30" i="61"/>
  <c r="P30" i="61"/>
  <c r="N30" i="61"/>
  <c r="L30" i="61"/>
  <c r="J30" i="61"/>
  <c r="H30" i="61"/>
  <c r="F30" i="61"/>
  <c r="H29" i="61"/>
  <c r="W24" i="61"/>
  <c r="U24" i="61"/>
  <c r="S24" i="61"/>
  <c r="Q24" i="61"/>
  <c r="O24" i="61"/>
  <c r="M24" i="61"/>
  <c r="K24" i="61"/>
  <c r="I24" i="61"/>
  <c r="G24" i="61"/>
  <c r="E24" i="61"/>
  <c r="Z19" i="61"/>
  <c r="Y19" i="61"/>
  <c r="Z18" i="61"/>
  <c r="Y18" i="61"/>
  <c r="Y21" i="61" s="1"/>
  <c r="Y40" i="60" s="1"/>
  <c r="Z17" i="61"/>
  <c r="Y17" i="61"/>
  <c r="Z16" i="61"/>
  <c r="Y16" i="61"/>
  <c r="Z15" i="61"/>
  <c r="Y15" i="61"/>
  <c r="Z14" i="61"/>
  <c r="Y14" i="61"/>
  <c r="Z13" i="61"/>
  <c r="Y13" i="61"/>
  <c r="Z12" i="61"/>
  <c r="Y12" i="61"/>
  <c r="Z11" i="61"/>
  <c r="Y11" i="61"/>
  <c r="Z10" i="61"/>
  <c r="Y10" i="61"/>
  <c r="Z9" i="61"/>
  <c r="Y9" i="61"/>
  <c r="Z8" i="61"/>
  <c r="Y8" i="61"/>
  <c r="Z7" i="61"/>
  <c r="Y7" i="61"/>
  <c r="Z6" i="61"/>
  <c r="Y6" i="61"/>
  <c r="Z5" i="61"/>
  <c r="Y5" i="61"/>
  <c r="H48" i="60"/>
  <c r="X43" i="60"/>
  <c r="M43" i="60"/>
  <c r="L43" i="60"/>
  <c r="J43" i="60"/>
  <c r="P43" i="60"/>
  <c r="V43" i="60"/>
  <c r="W43" i="60"/>
  <c r="I43" i="60"/>
  <c r="S43" i="60"/>
  <c r="T43" i="60"/>
  <c r="F42" i="60"/>
  <c r="F30" i="60"/>
  <c r="W24" i="60"/>
  <c r="R45" i="60"/>
  <c r="N49" i="60"/>
  <c r="K24" i="60"/>
  <c r="H49" i="60"/>
  <c r="F45" i="60"/>
  <c r="K44" i="60"/>
  <c r="E44" i="60"/>
  <c r="V47" i="60"/>
  <c r="P47" i="60"/>
  <c r="J47" i="60"/>
  <c r="Z19" i="60"/>
  <c r="Y19" i="60"/>
  <c r="Z18" i="60"/>
  <c r="Y18" i="60"/>
  <c r="Z17" i="60"/>
  <c r="Y17" i="60"/>
  <c r="Z16" i="60"/>
  <c r="Y16" i="60"/>
  <c r="Z15" i="60"/>
  <c r="Y15" i="60"/>
  <c r="Z14" i="60"/>
  <c r="Y14" i="60"/>
  <c r="Z13" i="60"/>
  <c r="Y13" i="60"/>
  <c r="Z12" i="60"/>
  <c r="Y12" i="60"/>
  <c r="Z11" i="60"/>
  <c r="Y11" i="60"/>
  <c r="Z10" i="60"/>
  <c r="Y10" i="60"/>
  <c r="Z9" i="60"/>
  <c r="Y9" i="60"/>
  <c r="Z8" i="60"/>
  <c r="Y8" i="60"/>
  <c r="Z7" i="60"/>
  <c r="Y7" i="60"/>
  <c r="Z6" i="60"/>
  <c r="Y6" i="60"/>
  <c r="Z5" i="60"/>
  <c r="Y5" i="60"/>
  <c r="Z42" i="58"/>
  <c r="X42" i="58"/>
  <c r="V42" i="58"/>
  <c r="T42" i="58"/>
  <c r="R42" i="58"/>
  <c r="P42" i="58"/>
  <c r="N42" i="58"/>
  <c r="L42" i="58"/>
  <c r="J42" i="58"/>
  <c r="H42" i="58"/>
  <c r="X41" i="58"/>
  <c r="Y40" i="58"/>
  <c r="V40" i="58"/>
  <c r="F40" i="58"/>
  <c r="X39" i="58"/>
  <c r="T39" i="58"/>
  <c r="Z30" i="58"/>
  <c r="X30" i="58"/>
  <c r="V30" i="58"/>
  <c r="T30" i="58"/>
  <c r="R30" i="58"/>
  <c r="P30" i="58"/>
  <c r="N30" i="58"/>
  <c r="L30" i="58"/>
  <c r="J30" i="58"/>
  <c r="H30" i="58"/>
  <c r="U49" i="59"/>
  <c r="M49" i="59"/>
  <c r="I44" i="59"/>
  <c r="Z42" i="59"/>
  <c r="X42" i="59"/>
  <c r="V42" i="59"/>
  <c r="T42" i="59"/>
  <c r="R42" i="59"/>
  <c r="P42" i="59"/>
  <c r="N42" i="59"/>
  <c r="L42" i="59"/>
  <c r="J42" i="59"/>
  <c r="H42" i="59"/>
  <c r="F42" i="59"/>
  <c r="X41" i="59"/>
  <c r="W41" i="59"/>
  <c r="O41" i="59"/>
  <c r="N41" i="59"/>
  <c r="L41" i="59"/>
  <c r="K41" i="59"/>
  <c r="J41" i="59"/>
  <c r="I40" i="59"/>
  <c r="H40" i="59"/>
  <c r="G40" i="59"/>
  <c r="F40" i="59"/>
  <c r="E40" i="59"/>
  <c r="N39" i="59"/>
  <c r="G39" i="59"/>
  <c r="G47" i="59" s="1"/>
  <c r="F39" i="59"/>
  <c r="E39" i="59"/>
  <c r="Z30" i="59"/>
  <c r="X30" i="59"/>
  <c r="V30" i="59"/>
  <c r="T30" i="59"/>
  <c r="R30" i="59"/>
  <c r="P30" i="59"/>
  <c r="N30" i="59"/>
  <c r="L30" i="59"/>
  <c r="J30" i="59"/>
  <c r="H30" i="59"/>
  <c r="F30" i="59"/>
  <c r="M24" i="59"/>
  <c r="X22" i="59"/>
  <c r="W22" i="59"/>
  <c r="V22" i="59"/>
  <c r="U22" i="59"/>
  <c r="T22" i="59"/>
  <c r="S22" i="59"/>
  <c r="R22" i="59"/>
  <c r="Q22" i="59"/>
  <c r="P22" i="59"/>
  <c r="P41" i="58" s="1"/>
  <c r="O22" i="59"/>
  <c r="O41" i="58" s="1"/>
  <c r="N22" i="59"/>
  <c r="M22" i="59"/>
  <c r="L22" i="59"/>
  <c r="K22" i="59"/>
  <c r="J22" i="59"/>
  <c r="I22" i="59"/>
  <c r="H22" i="59"/>
  <c r="G22" i="59"/>
  <c r="F22" i="59"/>
  <c r="F41" i="58" s="1"/>
  <c r="E22" i="59"/>
  <c r="X21" i="59"/>
  <c r="W21" i="59"/>
  <c r="V21" i="59"/>
  <c r="U21" i="59"/>
  <c r="U40" i="58" s="1"/>
  <c r="T21" i="59"/>
  <c r="S21" i="59"/>
  <c r="R21" i="59"/>
  <c r="R44" i="59" s="1"/>
  <c r="Q21" i="59"/>
  <c r="P21" i="59"/>
  <c r="O21" i="59"/>
  <c r="N21" i="59"/>
  <c r="M21" i="59"/>
  <c r="L21" i="59"/>
  <c r="K21" i="59"/>
  <c r="J21" i="59"/>
  <c r="J40" i="58" s="1"/>
  <c r="I21" i="59"/>
  <c r="H21" i="59"/>
  <c r="G21" i="59"/>
  <c r="F21" i="59"/>
  <c r="E21" i="59"/>
  <c r="X20" i="59"/>
  <c r="W20" i="59"/>
  <c r="V20" i="59"/>
  <c r="U20" i="59"/>
  <c r="T20" i="59"/>
  <c r="S20" i="59"/>
  <c r="R20" i="59"/>
  <c r="Q20" i="59"/>
  <c r="P20" i="59"/>
  <c r="O20" i="59"/>
  <c r="N20" i="59"/>
  <c r="M20" i="59"/>
  <c r="L20" i="59"/>
  <c r="K20" i="59"/>
  <c r="J20" i="59"/>
  <c r="I20" i="59"/>
  <c r="H20" i="59"/>
  <c r="H39" i="58" s="1"/>
  <c r="G20" i="59"/>
  <c r="F20" i="59"/>
  <c r="E20" i="59"/>
  <c r="Z19" i="59"/>
  <c r="Z22" i="59" s="1"/>
  <c r="Z41" i="58" s="1"/>
  <c r="Y19" i="59"/>
  <c r="Z18" i="59"/>
  <c r="Y18" i="59"/>
  <c r="Y21" i="59" s="1"/>
  <c r="Z17" i="59"/>
  <c r="Y17" i="59"/>
  <c r="Z16" i="59"/>
  <c r="Y16" i="59"/>
  <c r="Z15" i="59"/>
  <c r="Y15" i="59"/>
  <c r="Z14" i="59"/>
  <c r="Y14" i="59"/>
  <c r="Z13" i="59"/>
  <c r="Y13" i="59"/>
  <c r="Z12" i="59"/>
  <c r="Y12" i="59"/>
  <c r="Z11" i="59"/>
  <c r="Y11" i="59"/>
  <c r="Z10" i="59"/>
  <c r="Y10" i="59"/>
  <c r="Z9" i="59"/>
  <c r="Y9" i="59"/>
  <c r="Z8" i="59"/>
  <c r="Y8" i="59"/>
  <c r="Z7" i="59"/>
  <c r="Y7" i="59"/>
  <c r="Z6" i="59"/>
  <c r="Y6" i="59"/>
  <c r="Z5" i="59"/>
  <c r="Y5" i="59"/>
  <c r="F42" i="58"/>
  <c r="F30" i="58"/>
  <c r="X22" i="58"/>
  <c r="W22" i="58"/>
  <c r="V22" i="58"/>
  <c r="U22" i="58"/>
  <c r="U41" i="61" s="1"/>
  <c r="T22" i="58"/>
  <c r="T41" i="61" s="1"/>
  <c r="T49" i="61" s="1"/>
  <c r="S22" i="58"/>
  <c r="R22" i="58"/>
  <c r="Q22" i="58"/>
  <c r="P22" i="58"/>
  <c r="O22" i="58"/>
  <c r="O41" i="61" s="1"/>
  <c r="N22" i="58"/>
  <c r="M22" i="58"/>
  <c r="L22" i="58"/>
  <c r="L41" i="61" s="1"/>
  <c r="L45" i="61" s="1"/>
  <c r="K22" i="58"/>
  <c r="J22" i="58"/>
  <c r="I22" i="58"/>
  <c r="I41" i="61" s="1"/>
  <c r="H22" i="58"/>
  <c r="G22" i="58"/>
  <c r="F22" i="58"/>
  <c r="E22" i="58"/>
  <c r="X21" i="58"/>
  <c r="X40" i="61" s="1"/>
  <c r="X48" i="61" s="1"/>
  <c r="W21" i="58"/>
  <c r="V21" i="58"/>
  <c r="U21" i="58"/>
  <c r="T21" i="58"/>
  <c r="T40" i="61" s="1"/>
  <c r="S21" i="58"/>
  <c r="S40" i="61" s="1"/>
  <c r="S44" i="61" s="1"/>
  <c r="R21" i="58"/>
  <c r="R40" i="61" s="1"/>
  <c r="R48" i="61" s="1"/>
  <c r="Q21" i="58"/>
  <c r="P21" i="58"/>
  <c r="P40" i="61" s="1"/>
  <c r="P44" i="61" s="1"/>
  <c r="O21" i="58"/>
  <c r="O40" i="61" s="1"/>
  <c r="N21" i="58"/>
  <c r="N40" i="61" s="1"/>
  <c r="M21" i="58"/>
  <c r="M40" i="61" s="1"/>
  <c r="M44" i="61" s="1"/>
  <c r="L21" i="58"/>
  <c r="L40" i="61" s="1"/>
  <c r="L48" i="61" s="1"/>
  <c r="K21" i="58"/>
  <c r="J21" i="58"/>
  <c r="J40" i="61" s="1"/>
  <c r="J44" i="61" s="1"/>
  <c r="I21" i="58"/>
  <c r="I40" i="61" s="1"/>
  <c r="H21" i="58"/>
  <c r="H40" i="61" s="1"/>
  <c r="G21" i="58"/>
  <c r="F21" i="58"/>
  <c r="F40" i="61" s="1"/>
  <c r="F48" i="61" s="1"/>
  <c r="E21" i="58"/>
  <c r="X20" i="58"/>
  <c r="X39" i="61" s="1"/>
  <c r="W20" i="58"/>
  <c r="W39" i="61" s="1"/>
  <c r="W43" i="61" s="1"/>
  <c r="V20" i="58"/>
  <c r="U20" i="58"/>
  <c r="U39" i="61" s="1"/>
  <c r="U43" i="61" s="1"/>
  <c r="T20" i="58"/>
  <c r="S20" i="58"/>
  <c r="R20" i="58"/>
  <c r="R39" i="61" s="1"/>
  <c r="R47" i="61" s="1"/>
  <c r="Q20" i="58"/>
  <c r="P20" i="58"/>
  <c r="O20" i="58"/>
  <c r="N20" i="58"/>
  <c r="N39" i="61" s="1"/>
  <c r="N43" i="61" s="1"/>
  <c r="M20" i="58"/>
  <c r="L20" i="58"/>
  <c r="L39" i="61" s="1"/>
  <c r="L47" i="61" s="1"/>
  <c r="K20" i="58"/>
  <c r="J20" i="58"/>
  <c r="I20" i="58"/>
  <c r="H20" i="58"/>
  <c r="H39" i="61" s="1"/>
  <c r="H43" i="61" s="1"/>
  <c r="G20" i="58"/>
  <c r="F20" i="58"/>
  <c r="F39" i="61" s="1"/>
  <c r="E20" i="58"/>
  <c r="E39" i="61" s="1"/>
  <c r="E43" i="61" s="1"/>
  <c r="Z19" i="58"/>
  <c r="Y19" i="58"/>
  <c r="Z18" i="58"/>
  <c r="Y18" i="58"/>
  <c r="Z17" i="58"/>
  <c r="Y17" i="58"/>
  <c r="Z16" i="58"/>
  <c r="Y16" i="58"/>
  <c r="Z15" i="58"/>
  <c r="Y15" i="58"/>
  <c r="Z14" i="58"/>
  <c r="Y14" i="58"/>
  <c r="Z13" i="58"/>
  <c r="Y13" i="58"/>
  <c r="Z12" i="58"/>
  <c r="Y12" i="58"/>
  <c r="Z11" i="58"/>
  <c r="Y11" i="58"/>
  <c r="Z10" i="58"/>
  <c r="Y10" i="58"/>
  <c r="Z9" i="58"/>
  <c r="Y9" i="58"/>
  <c r="Z8" i="58"/>
  <c r="Y8" i="58"/>
  <c r="Z7" i="58"/>
  <c r="Y7" i="58"/>
  <c r="Z6" i="58"/>
  <c r="Y6" i="58"/>
  <c r="Z5" i="58"/>
  <c r="Y5" i="58"/>
  <c r="X41" i="56"/>
  <c r="V41" i="56"/>
  <c r="U41" i="56"/>
  <c r="L41" i="56"/>
  <c r="J41" i="56"/>
  <c r="I41" i="56"/>
  <c r="H41" i="56"/>
  <c r="G41" i="56"/>
  <c r="V40" i="56"/>
  <c r="U40" i="56"/>
  <c r="T40" i="56"/>
  <c r="R40" i="56"/>
  <c r="Q40" i="56"/>
  <c r="I40" i="56"/>
  <c r="H40" i="56"/>
  <c r="F40" i="56"/>
  <c r="E40" i="56"/>
  <c r="R39" i="56"/>
  <c r="Q39" i="56"/>
  <c r="O39" i="56"/>
  <c r="N39" i="56"/>
  <c r="K39" i="56"/>
  <c r="H39" i="56"/>
  <c r="F39" i="56"/>
  <c r="E39" i="56"/>
  <c r="Z42" i="56"/>
  <c r="X42" i="56"/>
  <c r="V42" i="56"/>
  <c r="T42" i="56"/>
  <c r="R42" i="56"/>
  <c r="P42" i="56"/>
  <c r="N42" i="56"/>
  <c r="L42" i="56"/>
  <c r="J42" i="56"/>
  <c r="H42" i="56"/>
  <c r="Z30" i="56"/>
  <c r="X30" i="56"/>
  <c r="V30" i="56"/>
  <c r="T30" i="56"/>
  <c r="R30" i="56"/>
  <c r="P30" i="56"/>
  <c r="N30" i="56"/>
  <c r="L30" i="56"/>
  <c r="J30" i="56"/>
  <c r="H30" i="56"/>
  <c r="Z42" i="57"/>
  <c r="X42" i="57"/>
  <c r="V42" i="57"/>
  <c r="T42" i="57"/>
  <c r="R42" i="57"/>
  <c r="P42" i="57"/>
  <c r="N42" i="57"/>
  <c r="L42" i="57"/>
  <c r="J42" i="57"/>
  <c r="H42" i="57"/>
  <c r="F42" i="57"/>
  <c r="R41" i="57"/>
  <c r="O41" i="57"/>
  <c r="L41" i="57"/>
  <c r="K41" i="57"/>
  <c r="V40" i="57"/>
  <c r="U40" i="57"/>
  <c r="T40" i="57"/>
  <c r="S40" i="57"/>
  <c r="R40" i="57"/>
  <c r="F40" i="57"/>
  <c r="T39" i="57"/>
  <c r="S39" i="57"/>
  <c r="G39" i="57"/>
  <c r="F39" i="57"/>
  <c r="E39" i="57"/>
  <c r="Z30" i="57"/>
  <c r="X30" i="57"/>
  <c r="V30" i="57"/>
  <c r="T30" i="57"/>
  <c r="R30" i="57"/>
  <c r="P30" i="57"/>
  <c r="N30" i="57"/>
  <c r="L30" i="57"/>
  <c r="J30" i="57"/>
  <c r="H30" i="57"/>
  <c r="F30" i="57"/>
  <c r="X22" i="57"/>
  <c r="W22" i="57"/>
  <c r="V22" i="57"/>
  <c r="U22" i="57"/>
  <c r="T22" i="57"/>
  <c r="S22" i="57"/>
  <c r="R22" i="57"/>
  <c r="Q22" i="57"/>
  <c r="P22" i="57"/>
  <c r="O22" i="57"/>
  <c r="N22" i="57"/>
  <c r="M22" i="57"/>
  <c r="M41" i="56" s="1"/>
  <c r="L22" i="57"/>
  <c r="K22" i="57"/>
  <c r="J22" i="57"/>
  <c r="I22" i="57"/>
  <c r="H22" i="57"/>
  <c r="G22" i="57"/>
  <c r="F22" i="57"/>
  <c r="E22" i="57"/>
  <c r="X21" i="57"/>
  <c r="W21" i="57"/>
  <c r="V21" i="57"/>
  <c r="V44" i="57" s="1"/>
  <c r="U21" i="57"/>
  <c r="T21" i="57"/>
  <c r="S21" i="57"/>
  <c r="R21" i="57"/>
  <c r="Q21" i="57"/>
  <c r="P21" i="57"/>
  <c r="O21" i="57"/>
  <c r="N21" i="57"/>
  <c r="M21" i="57"/>
  <c r="M40" i="56" s="1"/>
  <c r="L21" i="57"/>
  <c r="K21" i="57"/>
  <c r="J21" i="57"/>
  <c r="I21" i="57"/>
  <c r="H21" i="57"/>
  <c r="G21" i="57"/>
  <c r="G40" i="56" s="1"/>
  <c r="F21" i="57"/>
  <c r="E21" i="57"/>
  <c r="X20" i="57"/>
  <c r="W20" i="57"/>
  <c r="V20" i="57"/>
  <c r="U20" i="57"/>
  <c r="T20" i="57"/>
  <c r="S20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Z19" i="57"/>
  <c r="Z22" i="57" s="1"/>
  <c r="Z41" i="56" s="1"/>
  <c r="Y19" i="57"/>
  <c r="Z18" i="57"/>
  <c r="Y18" i="57"/>
  <c r="Z17" i="57"/>
  <c r="Y17" i="57"/>
  <c r="Z16" i="57"/>
  <c r="Y16" i="57"/>
  <c r="Z15" i="57"/>
  <c r="Y15" i="57"/>
  <c r="Z14" i="57"/>
  <c r="Y14" i="57"/>
  <c r="Z13" i="57"/>
  <c r="Y13" i="57"/>
  <c r="Z12" i="57"/>
  <c r="Y12" i="57"/>
  <c r="Z11" i="57"/>
  <c r="Y11" i="57"/>
  <c r="Y20" i="57" s="1"/>
  <c r="Z10" i="57"/>
  <c r="Y10" i="57"/>
  <c r="Z9" i="57"/>
  <c r="Y9" i="57"/>
  <c r="Z8" i="57"/>
  <c r="Y8" i="57"/>
  <c r="Z7" i="57"/>
  <c r="Y7" i="57"/>
  <c r="Z6" i="57"/>
  <c r="Y6" i="57"/>
  <c r="Z5" i="57"/>
  <c r="Y5" i="57"/>
  <c r="F42" i="56"/>
  <c r="F30" i="56"/>
  <c r="X22" i="56"/>
  <c r="W22" i="56"/>
  <c r="V22" i="56"/>
  <c r="U22" i="56"/>
  <c r="U41" i="59" s="1"/>
  <c r="T22" i="56"/>
  <c r="T41" i="59" s="1"/>
  <c r="S22" i="56"/>
  <c r="S41" i="59" s="1"/>
  <c r="S49" i="59" s="1"/>
  <c r="R22" i="56"/>
  <c r="R41" i="59" s="1"/>
  <c r="Q22" i="56"/>
  <c r="Q41" i="59" s="1"/>
  <c r="P22" i="56"/>
  <c r="O22" i="56"/>
  <c r="N22" i="56"/>
  <c r="M22" i="56"/>
  <c r="M41" i="59" s="1"/>
  <c r="L22" i="56"/>
  <c r="K22" i="56"/>
  <c r="J22" i="56"/>
  <c r="I22" i="56"/>
  <c r="I41" i="59" s="1"/>
  <c r="H22" i="56"/>
  <c r="G22" i="56"/>
  <c r="G41" i="59" s="1"/>
  <c r="F22" i="56"/>
  <c r="E22" i="56"/>
  <c r="E41" i="59" s="1"/>
  <c r="E49" i="59" s="1"/>
  <c r="X21" i="56"/>
  <c r="X40" i="59" s="1"/>
  <c r="X44" i="59" s="1"/>
  <c r="W21" i="56"/>
  <c r="V21" i="56"/>
  <c r="V40" i="59" s="1"/>
  <c r="U21" i="56"/>
  <c r="T21" i="56"/>
  <c r="S21" i="56"/>
  <c r="S40" i="59" s="1"/>
  <c r="R21" i="56"/>
  <c r="R40" i="59" s="1"/>
  <c r="Q21" i="56"/>
  <c r="P21" i="56"/>
  <c r="P40" i="59" s="1"/>
  <c r="O21" i="56"/>
  <c r="N21" i="56"/>
  <c r="M21" i="56"/>
  <c r="M40" i="59" s="1"/>
  <c r="L21" i="56"/>
  <c r="L40" i="59" s="1"/>
  <c r="K21" i="56"/>
  <c r="J21" i="56"/>
  <c r="J40" i="59" s="1"/>
  <c r="I21" i="56"/>
  <c r="H21" i="56"/>
  <c r="G21" i="56"/>
  <c r="F21" i="56"/>
  <c r="E21" i="56"/>
  <c r="X20" i="56"/>
  <c r="W20" i="56"/>
  <c r="V20" i="56"/>
  <c r="U20" i="56"/>
  <c r="U39" i="59" s="1"/>
  <c r="T20" i="56"/>
  <c r="S20" i="56"/>
  <c r="S39" i="59" s="1"/>
  <c r="R20" i="56"/>
  <c r="R39" i="59" s="1"/>
  <c r="Q20" i="56"/>
  <c r="Q39" i="59" s="1"/>
  <c r="Q47" i="59" s="1"/>
  <c r="P20" i="56"/>
  <c r="P39" i="59" s="1"/>
  <c r="O20" i="56"/>
  <c r="O39" i="59" s="1"/>
  <c r="N20" i="56"/>
  <c r="N43" i="56" s="1"/>
  <c r="M20" i="56"/>
  <c r="M39" i="59" s="1"/>
  <c r="L20" i="56"/>
  <c r="K20" i="56"/>
  <c r="J20" i="56"/>
  <c r="I20" i="56"/>
  <c r="I39" i="59" s="1"/>
  <c r="I47" i="59" s="1"/>
  <c r="H20" i="56"/>
  <c r="G20" i="56"/>
  <c r="F20" i="56"/>
  <c r="E20" i="56"/>
  <c r="Z19" i="56"/>
  <c r="Y19" i="56"/>
  <c r="Z18" i="56"/>
  <c r="Y18" i="56"/>
  <c r="Z17" i="56"/>
  <c r="Y17" i="56"/>
  <c r="Z16" i="56"/>
  <c r="Y16" i="56"/>
  <c r="Z15" i="56"/>
  <c r="Y15" i="56"/>
  <c r="Z14" i="56"/>
  <c r="Y14" i="56"/>
  <c r="Z13" i="56"/>
  <c r="Y13" i="56"/>
  <c r="Z12" i="56"/>
  <c r="Y12" i="56"/>
  <c r="Z11" i="56"/>
  <c r="Y11" i="56"/>
  <c r="Z10" i="56"/>
  <c r="Y10" i="56"/>
  <c r="Z9" i="56"/>
  <c r="Y9" i="56"/>
  <c r="Z8" i="56"/>
  <c r="Y8" i="56"/>
  <c r="Z7" i="56"/>
  <c r="Y7" i="56"/>
  <c r="Z6" i="56"/>
  <c r="Y6" i="56"/>
  <c r="Z5" i="56"/>
  <c r="Y5" i="56"/>
  <c r="Z42" i="55"/>
  <c r="X42" i="55"/>
  <c r="V42" i="55"/>
  <c r="T42" i="55"/>
  <c r="R42" i="55"/>
  <c r="P42" i="55"/>
  <c r="N42" i="55"/>
  <c r="L42" i="55"/>
  <c r="J42" i="55"/>
  <c r="H42" i="55"/>
  <c r="V41" i="55"/>
  <c r="U41" i="55"/>
  <c r="T41" i="55"/>
  <c r="S41" i="55"/>
  <c r="G41" i="55"/>
  <c r="R40" i="55"/>
  <c r="Q40" i="55"/>
  <c r="J40" i="55"/>
  <c r="I40" i="55"/>
  <c r="R39" i="55"/>
  <c r="Q39" i="55"/>
  <c r="G39" i="55"/>
  <c r="Z30" i="55"/>
  <c r="X30" i="55"/>
  <c r="V30" i="55"/>
  <c r="T30" i="55"/>
  <c r="R30" i="55"/>
  <c r="P30" i="55"/>
  <c r="N30" i="55"/>
  <c r="L30" i="55"/>
  <c r="J30" i="55"/>
  <c r="H30" i="55"/>
  <c r="F42" i="55"/>
  <c r="F30" i="55"/>
  <c r="X22" i="55"/>
  <c r="W22" i="55"/>
  <c r="V22" i="55"/>
  <c r="U22" i="55"/>
  <c r="T22" i="55"/>
  <c r="S22" i="55"/>
  <c r="R22" i="55"/>
  <c r="Q22" i="55"/>
  <c r="P22" i="55"/>
  <c r="O22" i="55"/>
  <c r="N22" i="55"/>
  <c r="M22" i="55"/>
  <c r="L22" i="55"/>
  <c r="K22" i="55"/>
  <c r="J22" i="55"/>
  <c r="I22" i="55"/>
  <c r="H22" i="55"/>
  <c r="G22" i="55"/>
  <c r="F22" i="55"/>
  <c r="E22" i="55"/>
  <c r="X21" i="55"/>
  <c r="W21" i="55"/>
  <c r="V21" i="55"/>
  <c r="U21" i="55"/>
  <c r="T21" i="55"/>
  <c r="S21" i="55"/>
  <c r="R21" i="55"/>
  <c r="Q21" i="55"/>
  <c r="P21" i="55"/>
  <c r="P40" i="57" s="1"/>
  <c r="O21" i="55"/>
  <c r="N21" i="55"/>
  <c r="M21" i="55"/>
  <c r="M40" i="57" s="1"/>
  <c r="L21" i="55"/>
  <c r="K21" i="55"/>
  <c r="J21" i="55"/>
  <c r="J40" i="57" s="1"/>
  <c r="I21" i="55"/>
  <c r="I40" i="57" s="1"/>
  <c r="H21" i="55"/>
  <c r="H40" i="57" s="1"/>
  <c r="G21" i="55"/>
  <c r="G40" i="57" s="1"/>
  <c r="F21" i="55"/>
  <c r="E21" i="55"/>
  <c r="X20" i="55"/>
  <c r="W20" i="55"/>
  <c r="V20" i="55"/>
  <c r="U20" i="55"/>
  <c r="U39" i="57" s="1"/>
  <c r="U43" i="57" s="1"/>
  <c r="T20" i="55"/>
  <c r="S20" i="55"/>
  <c r="R20" i="55"/>
  <c r="Q20" i="55"/>
  <c r="Q39" i="57" s="1"/>
  <c r="P20" i="55"/>
  <c r="O20" i="55"/>
  <c r="O39" i="57" s="1"/>
  <c r="N20" i="55"/>
  <c r="N39" i="57" s="1"/>
  <c r="M20" i="55"/>
  <c r="L20" i="55"/>
  <c r="K20" i="55"/>
  <c r="K39" i="57" s="1"/>
  <c r="J20" i="55"/>
  <c r="I20" i="55"/>
  <c r="I39" i="57" s="1"/>
  <c r="H20" i="55"/>
  <c r="H39" i="57" s="1"/>
  <c r="G20" i="55"/>
  <c r="F20" i="55"/>
  <c r="E20" i="55"/>
  <c r="Z19" i="55"/>
  <c r="Y19" i="55"/>
  <c r="Z18" i="55"/>
  <c r="Y18" i="55"/>
  <c r="Z17" i="55"/>
  <c r="Y17" i="55"/>
  <c r="Z16" i="55"/>
  <c r="Y16" i="55"/>
  <c r="Z15" i="55"/>
  <c r="Y15" i="55"/>
  <c r="Z14" i="55"/>
  <c r="Y14" i="55"/>
  <c r="Z13" i="55"/>
  <c r="Y13" i="55"/>
  <c r="Z12" i="55"/>
  <c r="Y12" i="55"/>
  <c r="Z11" i="55"/>
  <c r="Y11" i="55"/>
  <c r="Z10" i="55"/>
  <c r="Y10" i="55"/>
  <c r="Z9" i="55"/>
  <c r="Y9" i="55"/>
  <c r="Z8" i="55"/>
  <c r="Y8" i="55"/>
  <c r="Z7" i="55"/>
  <c r="Y7" i="55"/>
  <c r="Z6" i="55"/>
  <c r="Y6" i="55"/>
  <c r="Z5" i="55"/>
  <c r="Y5" i="55"/>
  <c r="Z42" i="54"/>
  <c r="X42" i="54"/>
  <c r="V42" i="54"/>
  <c r="T42" i="54"/>
  <c r="R42" i="54"/>
  <c r="P42" i="54"/>
  <c r="N42" i="54"/>
  <c r="L42" i="54"/>
  <c r="J42" i="54"/>
  <c r="H42" i="54"/>
  <c r="T41" i="54"/>
  <c r="S41" i="54"/>
  <c r="R41" i="54"/>
  <c r="K41" i="54"/>
  <c r="J41" i="54"/>
  <c r="I41" i="54"/>
  <c r="F41" i="54"/>
  <c r="H40" i="54"/>
  <c r="Q39" i="54"/>
  <c r="P39" i="54"/>
  <c r="N39" i="54"/>
  <c r="Z30" i="54"/>
  <c r="X30" i="54"/>
  <c r="V30" i="54"/>
  <c r="T30" i="54"/>
  <c r="R30" i="54"/>
  <c r="P30" i="54"/>
  <c r="N30" i="54"/>
  <c r="L30" i="54"/>
  <c r="J30" i="54"/>
  <c r="H30" i="54"/>
  <c r="Z30" i="51"/>
  <c r="X30" i="51"/>
  <c r="V30" i="51"/>
  <c r="T30" i="51"/>
  <c r="R30" i="51"/>
  <c r="P30" i="51"/>
  <c r="N30" i="51"/>
  <c r="L30" i="51"/>
  <c r="J30" i="51"/>
  <c r="H30" i="51"/>
  <c r="H29" i="51"/>
  <c r="Z30" i="53"/>
  <c r="X30" i="53"/>
  <c r="V30" i="53"/>
  <c r="T30" i="53"/>
  <c r="R30" i="53"/>
  <c r="P30" i="53"/>
  <c r="N30" i="53"/>
  <c r="L30" i="53"/>
  <c r="J30" i="53"/>
  <c r="H30" i="53"/>
  <c r="F42" i="54"/>
  <c r="F30" i="54"/>
  <c r="X22" i="54"/>
  <c r="W22" i="54"/>
  <c r="V22" i="54"/>
  <c r="U22" i="54"/>
  <c r="T22" i="54"/>
  <c r="S22" i="54"/>
  <c r="R22" i="54"/>
  <c r="Q22" i="54"/>
  <c r="P22" i="54"/>
  <c r="O22" i="54"/>
  <c r="O41" i="55" s="1"/>
  <c r="N22" i="54"/>
  <c r="M22" i="54"/>
  <c r="L22" i="54"/>
  <c r="K22" i="54"/>
  <c r="J22" i="54"/>
  <c r="I22" i="54"/>
  <c r="I41" i="55" s="1"/>
  <c r="H22" i="54"/>
  <c r="G22" i="54"/>
  <c r="F22" i="54"/>
  <c r="E22" i="54"/>
  <c r="X21" i="54"/>
  <c r="W21" i="54"/>
  <c r="V21" i="54"/>
  <c r="U21" i="54"/>
  <c r="T21" i="54"/>
  <c r="T40" i="55" s="1"/>
  <c r="S21" i="54"/>
  <c r="S40" i="55" s="1"/>
  <c r="R21" i="54"/>
  <c r="Q21" i="54"/>
  <c r="P21" i="54"/>
  <c r="O21" i="54"/>
  <c r="N21" i="54"/>
  <c r="M21" i="54"/>
  <c r="M40" i="55" s="1"/>
  <c r="L21" i="54"/>
  <c r="K21" i="54"/>
  <c r="J21" i="54"/>
  <c r="I21" i="54"/>
  <c r="H21" i="54"/>
  <c r="G21" i="54"/>
  <c r="G40" i="55" s="1"/>
  <c r="F21" i="54"/>
  <c r="F40" i="55" s="1"/>
  <c r="E21" i="54"/>
  <c r="E40" i="55" s="1"/>
  <c r="X20" i="54"/>
  <c r="W20" i="54"/>
  <c r="V20" i="54"/>
  <c r="U20" i="54"/>
  <c r="T20" i="54"/>
  <c r="S20" i="54"/>
  <c r="R20" i="54"/>
  <c r="Q20" i="54"/>
  <c r="P20" i="54"/>
  <c r="O20" i="54"/>
  <c r="N20" i="54"/>
  <c r="M20" i="54"/>
  <c r="L20" i="54"/>
  <c r="K20" i="54"/>
  <c r="K39" i="55" s="1"/>
  <c r="J20" i="54"/>
  <c r="I20" i="54"/>
  <c r="H20" i="54"/>
  <c r="H39" i="55" s="1"/>
  <c r="G20" i="54"/>
  <c r="F20" i="54"/>
  <c r="E20" i="54"/>
  <c r="E39" i="55" s="1"/>
  <c r="Z19" i="54"/>
  <c r="Y19" i="54"/>
  <c r="Z18" i="54"/>
  <c r="Y18" i="54"/>
  <c r="Z17" i="54"/>
  <c r="Y17" i="54"/>
  <c r="Z16" i="54"/>
  <c r="Y16" i="54"/>
  <c r="Z15" i="54"/>
  <c r="Y15" i="54"/>
  <c r="Z14" i="54"/>
  <c r="Y14" i="54"/>
  <c r="Z13" i="54"/>
  <c r="Y13" i="54"/>
  <c r="Z12" i="54"/>
  <c r="Y12" i="54"/>
  <c r="Z11" i="54"/>
  <c r="Y11" i="54"/>
  <c r="Z10" i="54"/>
  <c r="Y10" i="54"/>
  <c r="Z9" i="54"/>
  <c r="Y9" i="54"/>
  <c r="Z8" i="54"/>
  <c r="Y8" i="54"/>
  <c r="Z7" i="54"/>
  <c r="Y7" i="54"/>
  <c r="Z6" i="54"/>
  <c r="Y6" i="54"/>
  <c r="Z5" i="54"/>
  <c r="Y5" i="54"/>
  <c r="Z42" i="53"/>
  <c r="X42" i="53"/>
  <c r="V42" i="53"/>
  <c r="T42" i="53"/>
  <c r="R42" i="53"/>
  <c r="P42" i="53"/>
  <c r="N42" i="53"/>
  <c r="L42" i="53"/>
  <c r="J42" i="53"/>
  <c r="H42" i="53"/>
  <c r="U41" i="53"/>
  <c r="T41" i="53"/>
  <c r="N41" i="53"/>
  <c r="M41" i="53"/>
  <c r="L41" i="53"/>
  <c r="J41" i="53"/>
  <c r="I41" i="53"/>
  <c r="X40" i="53"/>
  <c r="W40" i="53"/>
  <c r="V40" i="53"/>
  <c r="U40" i="53"/>
  <c r="T40" i="53"/>
  <c r="S40" i="53"/>
  <c r="R40" i="53"/>
  <c r="Q40" i="53"/>
  <c r="I40" i="53"/>
  <c r="H40" i="53"/>
  <c r="G40" i="53"/>
  <c r="F40" i="53"/>
  <c r="E40" i="53"/>
  <c r="P39" i="53"/>
  <c r="O39" i="53"/>
  <c r="N39" i="53"/>
  <c r="H39" i="53"/>
  <c r="F42" i="53"/>
  <c r="F30" i="53"/>
  <c r="I24" i="53"/>
  <c r="X22" i="53"/>
  <c r="W22" i="53"/>
  <c r="V22" i="53"/>
  <c r="U22" i="53"/>
  <c r="U29" i="62" s="1"/>
  <c r="U33" i="62" s="1"/>
  <c r="T22" i="53"/>
  <c r="T29" i="62" s="1"/>
  <c r="T33" i="62" s="1"/>
  <c r="S22" i="53"/>
  <c r="S29" i="62" s="1"/>
  <c r="S33" i="62" s="1"/>
  <c r="R22" i="53"/>
  <c r="R29" i="62" s="1"/>
  <c r="R33" i="62" s="1"/>
  <c r="Q22" i="53"/>
  <c r="P22" i="53"/>
  <c r="O22" i="53"/>
  <c r="N22" i="53"/>
  <c r="M22" i="53"/>
  <c r="L22" i="53"/>
  <c r="K22" i="53"/>
  <c r="J22" i="53"/>
  <c r="J29" i="62" s="1"/>
  <c r="J33" i="62" s="1"/>
  <c r="I22" i="53"/>
  <c r="I29" i="62" s="1"/>
  <c r="I33" i="62" s="1"/>
  <c r="H22" i="53"/>
  <c r="G22" i="53"/>
  <c r="G29" i="62" s="1"/>
  <c r="G33" i="62" s="1"/>
  <c r="F22" i="53"/>
  <c r="F29" i="62" s="1"/>
  <c r="F33" i="62" s="1"/>
  <c r="E22" i="53"/>
  <c r="X21" i="53"/>
  <c r="W21" i="53"/>
  <c r="V21" i="53"/>
  <c r="U21" i="53"/>
  <c r="T21" i="53"/>
  <c r="S21" i="53"/>
  <c r="R21" i="53"/>
  <c r="R40" i="54" s="1"/>
  <c r="Q21" i="53"/>
  <c r="Q28" i="62" s="1"/>
  <c r="Q32" i="62" s="1"/>
  <c r="P21" i="53"/>
  <c r="P28" i="62" s="1"/>
  <c r="P32" i="62" s="1"/>
  <c r="O21" i="53"/>
  <c r="N21" i="53"/>
  <c r="M21" i="53"/>
  <c r="L21" i="53"/>
  <c r="K21" i="53"/>
  <c r="J21" i="53"/>
  <c r="I21" i="53"/>
  <c r="H21" i="53"/>
  <c r="H28" i="62" s="1"/>
  <c r="H36" i="62" s="1"/>
  <c r="G21" i="53"/>
  <c r="G28" i="62" s="1"/>
  <c r="G32" i="62" s="1"/>
  <c r="F21" i="53"/>
  <c r="E21" i="53"/>
  <c r="X20" i="53"/>
  <c r="W20" i="53"/>
  <c r="V20" i="53"/>
  <c r="U20" i="53"/>
  <c r="T20" i="53"/>
  <c r="S20" i="53"/>
  <c r="R20" i="53"/>
  <c r="Q20" i="53"/>
  <c r="Q27" i="62" s="1"/>
  <c r="Q31" i="62" s="1"/>
  <c r="P20" i="53"/>
  <c r="O20" i="53"/>
  <c r="O27" i="62" s="1"/>
  <c r="O31" i="62" s="1"/>
  <c r="N20" i="53"/>
  <c r="M20" i="53"/>
  <c r="L20" i="53"/>
  <c r="K20" i="53"/>
  <c r="J20" i="53"/>
  <c r="I20" i="53"/>
  <c r="H20" i="53"/>
  <c r="G20" i="53"/>
  <c r="F20" i="53"/>
  <c r="E20" i="53"/>
  <c r="Z19" i="53"/>
  <c r="Y19" i="53"/>
  <c r="Z18" i="53"/>
  <c r="Y18" i="53"/>
  <c r="Z17" i="53"/>
  <c r="Y17" i="53"/>
  <c r="Z16" i="53"/>
  <c r="Y16" i="53"/>
  <c r="Z15" i="53"/>
  <c r="Y15" i="53"/>
  <c r="Z14" i="53"/>
  <c r="Y14" i="53"/>
  <c r="Z13" i="53"/>
  <c r="Y13" i="53"/>
  <c r="Z12" i="53"/>
  <c r="Y12" i="53"/>
  <c r="Z11" i="53"/>
  <c r="Y11" i="53"/>
  <c r="Z10" i="53"/>
  <c r="Y10" i="53"/>
  <c r="Z9" i="53"/>
  <c r="Y9" i="53"/>
  <c r="Z8" i="53"/>
  <c r="Y8" i="53"/>
  <c r="Z7" i="53"/>
  <c r="Y7" i="53"/>
  <c r="Z6" i="53"/>
  <c r="Y6" i="53"/>
  <c r="Z5" i="53"/>
  <c r="Y5" i="53"/>
  <c r="Z42" i="52"/>
  <c r="X42" i="52"/>
  <c r="V42" i="52"/>
  <c r="T42" i="52"/>
  <c r="R42" i="52"/>
  <c r="P42" i="52"/>
  <c r="N42" i="52"/>
  <c r="L42" i="52"/>
  <c r="J42" i="52"/>
  <c r="H42" i="52"/>
  <c r="Z42" i="51"/>
  <c r="X42" i="51"/>
  <c r="V42" i="51"/>
  <c r="T42" i="51"/>
  <c r="R42" i="51"/>
  <c r="P42" i="51"/>
  <c r="N42" i="51"/>
  <c r="L42" i="51"/>
  <c r="J42" i="51"/>
  <c r="H42" i="51"/>
  <c r="U41" i="51"/>
  <c r="T41" i="51"/>
  <c r="S41" i="51"/>
  <c r="R41" i="51"/>
  <c r="Q41" i="51"/>
  <c r="P41" i="51"/>
  <c r="L41" i="51"/>
  <c r="I41" i="51"/>
  <c r="H41" i="51"/>
  <c r="G41" i="51"/>
  <c r="F41" i="51"/>
  <c r="E41" i="51"/>
  <c r="T40" i="51"/>
  <c r="S40" i="51"/>
  <c r="Q40" i="51"/>
  <c r="P40" i="51"/>
  <c r="O40" i="51"/>
  <c r="N40" i="51"/>
  <c r="M40" i="51"/>
  <c r="L40" i="51"/>
  <c r="E40" i="51"/>
  <c r="X39" i="51"/>
  <c r="W39" i="51"/>
  <c r="V39" i="51"/>
  <c r="O39" i="51"/>
  <c r="N39" i="51"/>
  <c r="M39" i="51"/>
  <c r="L39" i="51"/>
  <c r="L43" i="51" s="1"/>
  <c r="K39" i="51"/>
  <c r="J39" i="51"/>
  <c r="F42" i="52"/>
  <c r="T41" i="52"/>
  <c r="T49" i="52" s="1"/>
  <c r="R41" i="52"/>
  <c r="Q41" i="52"/>
  <c r="P41" i="52"/>
  <c r="F41" i="52"/>
  <c r="E41" i="52"/>
  <c r="P40" i="52"/>
  <c r="N40" i="52"/>
  <c r="M40" i="52"/>
  <c r="L40" i="52"/>
  <c r="X39" i="52"/>
  <c r="V39" i="52"/>
  <c r="U39" i="52"/>
  <c r="L39" i="52"/>
  <c r="J39" i="52"/>
  <c r="I39" i="52"/>
  <c r="G39" i="52"/>
  <c r="Z30" i="52"/>
  <c r="X30" i="52"/>
  <c r="V30" i="52"/>
  <c r="T30" i="52"/>
  <c r="R30" i="52"/>
  <c r="P30" i="52"/>
  <c r="N30" i="52"/>
  <c r="L30" i="52"/>
  <c r="J30" i="52"/>
  <c r="H30" i="52"/>
  <c r="F30" i="52"/>
  <c r="X22" i="52"/>
  <c r="X41" i="51" s="1"/>
  <c r="W22" i="52"/>
  <c r="V22" i="52"/>
  <c r="U22" i="52"/>
  <c r="T22" i="52"/>
  <c r="S22" i="52"/>
  <c r="R22" i="52"/>
  <c r="Q22" i="52"/>
  <c r="P22" i="52"/>
  <c r="O22" i="52"/>
  <c r="N22" i="52"/>
  <c r="M22" i="52"/>
  <c r="L22" i="52"/>
  <c r="K22" i="52"/>
  <c r="J22" i="52"/>
  <c r="I22" i="52"/>
  <c r="H22" i="52"/>
  <c r="G22" i="52"/>
  <c r="F22" i="52"/>
  <c r="E22" i="52"/>
  <c r="X21" i="52"/>
  <c r="W21" i="52"/>
  <c r="V21" i="52"/>
  <c r="U21" i="52"/>
  <c r="T21" i="52"/>
  <c r="S21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X20" i="52"/>
  <c r="W20" i="52"/>
  <c r="V20" i="52"/>
  <c r="U20" i="52"/>
  <c r="T20" i="52"/>
  <c r="S20" i="52"/>
  <c r="R20" i="52"/>
  <c r="Q20" i="52"/>
  <c r="Q39" i="51" s="1"/>
  <c r="P20" i="52"/>
  <c r="P39" i="51" s="1"/>
  <c r="O20" i="52"/>
  <c r="N20" i="52"/>
  <c r="M20" i="52"/>
  <c r="L20" i="52"/>
  <c r="K20" i="52"/>
  <c r="J20" i="52"/>
  <c r="I20" i="52"/>
  <c r="H20" i="52"/>
  <c r="G20" i="52"/>
  <c r="F20" i="52"/>
  <c r="E20" i="52"/>
  <c r="Z19" i="52"/>
  <c r="Y19" i="52"/>
  <c r="Z18" i="52"/>
  <c r="Y18" i="52"/>
  <c r="Z17" i="52"/>
  <c r="Y17" i="52"/>
  <c r="Z16" i="52"/>
  <c r="Y16" i="52"/>
  <c r="Z15" i="52"/>
  <c r="Y15" i="52"/>
  <c r="Z14" i="52"/>
  <c r="Y14" i="52"/>
  <c r="Y20" i="52" s="1"/>
  <c r="Z13" i="52"/>
  <c r="Y13" i="52"/>
  <c r="Z12" i="52"/>
  <c r="Y12" i="52"/>
  <c r="Z11" i="52"/>
  <c r="Y11" i="52"/>
  <c r="Z10" i="52"/>
  <c r="Y10" i="52"/>
  <c r="Z9" i="52"/>
  <c r="Y9" i="52"/>
  <c r="Z8" i="52"/>
  <c r="Y8" i="52"/>
  <c r="Z7" i="52"/>
  <c r="Y7" i="52"/>
  <c r="Z6" i="52"/>
  <c r="Y6" i="52"/>
  <c r="Z5" i="52"/>
  <c r="Y5" i="52"/>
  <c r="H22" i="41"/>
  <c r="F42" i="51"/>
  <c r="F30" i="51"/>
  <c r="X22" i="51"/>
  <c r="X29" i="65" s="1"/>
  <c r="W22" i="51"/>
  <c r="W41" i="53" s="1"/>
  <c r="V22" i="51"/>
  <c r="V29" i="65" s="1"/>
  <c r="V33" i="65" s="1"/>
  <c r="U22" i="51"/>
  <c r="T22" i="51"/>
  <c r="T29" i="65" s="1"/>
  <c r="T33" i="65" s="1"/>
  <c r="S22" i="51"/>
  <c r="R22" i="51"/>
  <c r="R41" i="53" s="1"/>
  <c r="Q22" i="51"/>
  <c r="P22" i="51"/>
  <c r="O22" i="51"/>
  <c r="N22" i="51"/>
  <c r="N29" i="65" s="1"/>
  <c r="N33" i="65" s="1"/>
  <c r="M22" i="51"/>
  <c r="L22" i="51"/>
  <c r="K22" i="51"/>
  <c r="J22" i="51"/>
  <c r="J29" i="65" s="1"/>
  <c r="J33" i="65" s="1"/>
  <c r="I22" i="51"/>
  <c r="I29" i="65" s="1"/>
  <c r="I33" i="65" s="1"/>
  <c r="H22" i="51"/>
  <c r="G22" i="51"/>
  <c r="F22" i="51"/>
  <c r="E22" i="51"/>
  <c r="X21" i="51"/>
  <c r="X28" i="65" s="1"/>
  <c r="X32" i="65" s="1"/>
  <c r="W21" i="51"/>
  <c r="W28" i="65" s="1"/>
  <c r="V21" i="51"/>
  <c r="V28" i="65" s="1"/>
  <c r="U21" i="51"/>
  <c r="T21" i="51"/>
  <c r="T28" i="65" s="1"/>
  <c r="T32" i="65" s="1"/>
  <c r="S21" i="51"/>
  <c r="R21" i="51"/>
  <c r="R28" i="65" s="1"/>
  <c r="R32" i="65" s="1"/>
  <c r="Q21" i="51"/>
  <c r="Q28" i="65" s="1"/>
  <c r="P21" i="51"/>
  <c r="O21" i="51"/>
  <c r="N21" i="51"/>
  <c r="M21" i="51"/>
  <c r="L21" i="51"/>
  <c r="K21" i="51"/>
  <c r="J21" i="51"/>
  <c r="J28" i="65" s="1"/>
  <c r="I21" i="51"/>
  <c r="H21" i="51"/>
  <c r="H28" i="65" s="1"/>
  <c r="H32" i="65" s="1"/>
  <c r="G21" i="51"/>
  <c r="F21" i="51"/>
  <c r="E21" i="51"/>
  <c r="E28" i="65" s="1"/>
  <c r="X20" i="51"/>
  <c r="W20" i="51"/>
  <c r="V20" i="51"/>
  <c r="U20" i="51"/>
  <c r="T20" i="51"/>
  <c r="S20" i="51"/>
  <c r="R20" i="51"/>
  <c r="Q20" i="51"/>
  <c r="Q39" i="53" s="1"/>
  <c r="P20" i="51"/>
  <c r="O20" i="51"/>
  <c r="N20" i="51"/>
  <c r="N27" i="65" s="1"/>
  <c r="M20" i="51"/>
  <c r="L20" i="51"/>
  <c r="K20" i="51"/>
  <c r="J20" i="51"/>
  <c r="J27" i="65" s="1"/>
  <c r="J31" i="65" s="1"/>
  <c r="I20" i="51"/>
  <c r="H20" i="51"/>
  <c r="G20" i="51"/>
  <c r="F20" i="51"/>
  <c r="E20" i="51"/>
  <c r="E39" i="53" s="1"/>
  <c r="Z19" i="51"/>
  <c r="Y19" i="51"/>
  <c r="Z18" i="51"/>
  <c r="Y18" i="51"/>
  <c r="Z17" i="51"/>
  <c r="Y17" i="51"/>
  <c r="Z16" i="51"/>
  <c r="Y16" i="51"/>
  <c r="Z15" i="51"/>
  <c r="Y15" i="51"/>
  <c r="Z14" i="51"/>
  <c r="Y14" i="51"/>
  <c r="Z13" i="51"/>
  <c r="Y13" i="51"/>
  <c r="Z12" i="51"/>
  <c r="Y12" i="51"/>
  <c r="Z11" i="51"/>
  <c r="Y11" i="51"/>
  <c r="Z10" i="51"/>
  <c r="Y10" i="51"/>
  <c r="Z9" i="51"/>
  <c r="Y9" i="51"/>
  <c r="Z8" i="51"/>
  <c r="Y8" i="51"/>
  <c r="Z7" i="51"/>
  <c r="Y7" i="51"/>
  <c r="Z6" i="51"/>
  <c r="Y6" i="51"/>
  <c r="Z5" i="51"/>
  <c r="Y5" i="51"/>
  <c r="Z42" i="49"/>
  <c r="X42" i="49"/>
  <c r="V42" i="49"/>
  <c r="T42" i="49"/>
  <c r="R42" i="49"/>
  <c r="P42" i="49"/>
  <c r="N42" i="49"/>
  <c r="L42" i="49"/>
  <c r="J42" i="49"/>
  <c r="H42" i="49"/>
  <c r="X41" i="49"/>
  <c r="W41" i="49"/>
  <c r="V41" i="49"/>
  <c r="U41" i="49"/>
  <c r="N41" i="49"/>
  <c r="M41" i="49"/>
  <c r="L41" i="49"/>
  <c r="K41" i="49"/>
  <c r="J41" i="49"/>
  <c r="I41" i="49"/>
  <c r="X40" i="49"/>
  <c r="W40" i="49"/>
  <c r="V40" i="49"/>
  <c r="U40" i="49"/>
  <c r="T40" i="49"/>
  <c r="S40" i="49"/>
  <c r="R40" i="49"/>
  <c r="J40" i="49"/>
  <c r="I40" i="49"/>
  <c r="H40" i="49"/>
  <c r="G40" i="49"/>
  <c r="F40" i="49"/>
  <c r="T39" i="49"/>
  <c r="R39" i="49"/>
  <c r="Q39" i="49"/>
  <c r="P39" i="49"/>
  <c r="O39" i="49"/>
  <c r="H39" i="49"/>
  <c r="G39" i="49"/>
  <c r="E39" i="49"/>
  <c r="Z30" i="49"/>
  <c r="X30" i="49"/>
  <c r="V30" i="49"/>
  <c r="T30" i="49"/>
  <c r="R30" i="49"/>
  <c r="P30" i="49"/>
  <c r="N30" i="49"/>
  <c r="L30" i="49"/>
  <c r="J30" i="49"/>
  <c r="H30" i="49"/>
  <c r="Z42" i="50"/>
  <c r="X42" i="50"/>
  <c r="V42" i="50"/>
  <c r="T42" i="50"/>
  <c r="R42" i="50"/>
  <c r="P42" i="50"/>
  <c r="N42" i="50"/>
  <c r="L42" i="50"/>
  <c r="J42" i="50"/>
  <c r="H42" i="50"/>
  <c r="F42" i="50"/>
  <c r="G39" i="50"/>
  <c r="G47" i="50" s="1"/>
  <c r="Z30" i="50"/>
  <c r="X30" i="50"/>
  <c r="V30" i="50"/>
  <c r="T30" i="50"/>
  <c r="R30" i="50"/>
  <c r="P30" i="50"/>
  <c r="N30" i="50"/>
  <c r="L30" i="50"/>
  <c r="J30" i="50"/>
  <c r="H30" i="50"/>
  <c r="F30" i="50"/>
  <c r="X22" i="50"/>
  <c r="W22" i="50"/>
  <c r="V22" i="50"/>
  <c r="U22" i="50"/>
  <c r="T22" i="50"/>
  <c r="S22" i="50"/>
  <c r="R22" i="50"/>
  <c r="Q22" i="50"/>
  <c r="Q24" i="50" s="1"/>
  <c r="P22" i="50"/>
  <c r="O22" i="50"/>
  <c r="N22" i="50"/>
  <c r="N29" i="60" s="1"/>
  <c r="M22" i="50"/>
  <c r="M29" i="60" s="1"/>
  <c r="L22" i="50"/>
  <c r="K22" i="50"/>
  <c r="J22" i="50"/>
  <c r="I22" i="50"/>
  <c r="H22" i="50"/>
  <c r="G22" i="50"/>
  <c r="F22" i="50"/>
  <c r="E22" i="50"/>
  <c r="Y21" i="50"/>
  <c r="X21" i="50"/>
  <c r="X28" i="60" s="1"/>
  <c r="W21" i="50"/>
  <c r="V21" i="50"/>
  <c r="V28" i="60" s="1"/>
  <c r="U21" i="50"/>
  <c r="T21" i="50"/>
  <c r="S21" i="50"/>
  <c r="R21" i="50"/>
  <c r="R28" i="60" s="1"/>
  <c r="Q21" i="50"/>
  <c r="P21" i="50"/>
  <c r="O21" i="50"/>
  <c r="N21" i="50"/>
  <c r="M21" i="50"/>
  <c r="L21" i="50"/>
  <c r="L28" i="60" s="1"/>
  <c r="K21" i="50"/>
  <c r="K40" i="49" s="1"/>
  <c r="J21" i="50"/>
  <c r="J28" i="60" s="1"/>
  <c r="I21" i="50"/>
  <c r="H21" i="50"/>
  <c r="G21" i="50"/>
  <c r="F21" i="50"/>
  <c r="F28" i="60" s="1"/>
  <c r="E21" i="50"/>
  <c r="X20" i="50"/>
  <c r="W20" i="50"/>
  <c r="V20" i="50"/>
  <c r="V27" i="60" s="1"/>
  <c r="U20" i="50"/>
  <c r="T20" i="50"/>
  <c r="T27" i="60" s="1"/>
  <c r="S20" i="50"/>
  <c r="R20" i="50"/>
  <c r="Q20" i="50"/>
  <c r="Q27" i="60" s="1"/>
  <c r="P20" i="50"/>
  <c r="P27" i="60" s="1"/>
  <c r="O20" i="50"/>
  <c r="O27" i="60" s="1"/>
  <c r="N20" i="50"/>
  <c r="M20" i="50"/>
  <c r="L20" i="50"/>
  <c r="K20" i="50"/>
  <c r="J20" i="50"/>
  <c r="J27" i="60" s="1"/>
  <c r="I20" i="50"/>
  <c r="I27" i="60" s="1"/>
  <c r="H20" i="50"/>
  <c r="H27" i="60" s="1"/>
  <c r="G20" i="50"/>
  <c r="F20" i="50"/>
  <c r="F39" i="49" s="1"/>
  <c r="E20" i="50"/>
  <c r="Z19" i="50"/>
  <c r="Y19" i="50"/>
  <c r="Z18" i="50"/>
  <c r="Z21" i="50" s="1"/>
  <c r="Y18" i="50"/>
  <c r="Z17" i="50"/>
  <c r="Z20" i="50" s="1"/>
  <c r="Y17" i="50"/>
  <c r="Z16" i="50"/>
  <c r="Y16" i="50"/>
  <c r="Z15" i="50"/>
  <c r="Y15" i="50"/>
  <c r="Z14" i="50"/>
  <c r="Y14" i="50"/>
  <c r="Z13" i="50"/>
  <c r="Y13" i="50"/>
  <c r="Z12" i="50"/>
  <c r="Y12" i="50"/>
  <c r="Z11" i="50"/>
  <c r="Y11" i="50"/>
  <c r="Z10" i="50"/>
  <c r="Y10" i="50"/>
  <c r="Z9" i="50"/>
  <c r="Y9" i="50"/>
  <c r="Z8" i="50"/>
  <c r="Y8" i="50"/>
  <c r="Z7" i="50"/>
  <c r="Y7" i="50"/>
  <c r="Z6" i="50"/>
  <c r="Y6" i="50"/>
  <c r="Z5" i="50"/>
  <c r="Y5" i="50"/>
  <c r="F42" i="49"/>
  <c r="F30" i="49"/>
  <c r="X22" i="49"/>
  <c r="W22" i="49"/>
  <c r="V22" i="49"/>
  <c r="V29" i="63" s="1"/>
  <c r="V33" i="63" s="1"/>
  <c r="U22" i="49"/>
  <c r="U29" i="63" s="1"/>
  <c r="T22" i="49"/>
  <c r="T29" i="63" s="1"/>
  <c r="S22" i="49"/>
  <c r="R22" i="49"/>
  <c r="R29" i="63" s="1"/>
  <c r="R33" i="63" s="1"/>
  <c r="Q22" i="49"/>
  <c r="Q29" i="63" s="1"/>
  <c r="Q37" i="63" s="1"/>
  <c r="P22" i="49"/>
  <c r="P29" i="63" s="1"/>
  <c r="P33" i="63" s="1"/>
  <c r="O22" i="49"/>
  <c r="O29" i="63" s="1"/>
  <c r="N22" i="49"/>
  <c r="M22" i="49"/>
  <c r="L22" i="49"/>
  <c r="K22" i="49"/>
  <c r="J22" i="49"/>
  <c r="J29" i="63" s="1"/>
  <c r="J33" i="63" s="1"/>
  <c r="I22" i="49"/>
  <c r="I29" i="63" s="1"/>
  <c r="H22" i="49"/>
  <c r="H29" i="63" s="1"/>
  <c r="G22" i="49"/>
  <c r="F22" i="49"/>
  <c r="F29" i="63" s="1"/>
  <c r="F33" i="63" s="1"/>
  <c r="E22" i="49"/>
  <c r="E29" i="63" s="1"/>
  <c r="E37" i="63" s="1"/>
  <c r="X21" i="49"/>
  <c r="X40" i="52" s="1"/>
  <c r="X48" i="52" s="1"/>
  <c r="W21" i="49"/>
  <c r="V21" i="49"/>
  <c r="U21" i="49"/>
  <c r="U28" i="63" s="1"/>
  <c r="U36" i="63" s="1"/>
  <c r="T21" i="49"/>
  <c r="S21" i="49"/>
  <c r="R21" i="49"/>
  <c r="R40" i="52" s="1"/>
  <c r="Q21" i="49"/>
  <c r="Q40" i="52" s="1"/>
  <c r="P21" i="49"/>
  <c r="O21" i="49"/>
  <c r="N21" i="49"/>
  <c r="N28" i="63" s="1"/>
  <c r="N32" i="63" s="1"/>
  <c r="M21" i="49"/>
  <c r="M28" i="63" s="1"/>
  <c r="L21" i="49"/>
  <c r="K21" i="49"/>
  <c r="J21" i="49"/>
  <c r="I21" i="49"/>
  <c r="H21" i="49"/>
  <c r="G21" i="49"/>
  <c r="F21" i="49"/>
  <c r="E21" i="49"/>
  <c r="X20" i="49"/>
  <c r="X27" i="63" s="1"/>
  <c r="X31" i="63" s="1"/>
  <c r="W20" i="49"/>
  <c r="V20" i="49"/>
  <c r="V27" i="63" s="1"/>
  <c r="U20" i="49"/>
  <c r="U27" i="63" s="1"/>
  <c r="T20" i="49"/>
  <c r="S20" i="49"/>
  <c r="S27" i="63" s="1"/>
  <c r="S35" i="63" s="1"/>
  <c r="R20" i="49"/>
  <c r="Q20" i="49"/>
  <c r="P20" i="49"/>
  <c r="O20" i="49"/>
  <c r="N20" i="49"/>
  <c r="N27" i="63" s="1"/>
  <c r="N31" i="63" s="1"/>
  <c r="M20" i="49"/>
  <c r="M27" i="63" s="1"/>
  <c r="M35" i="63" s="1"/>
  <c r="L20" i="49"/>
  <c r="L27" i="63" s="1"/>
  <c r="L31" i="63" s="1"/>
  <c r="K20" i="49"/>
  <c r="J20" i="49"/>
  <c r="I20" i="49"/>
  <c r="I27" i="63" s="1"/>
  <c r="H20" i="49"/>
  <c r="G20" i="49"/>
  <c r="G27" i="63" s="1"/>
  <c r="G35" i="63" s="1"/>
  <c r="F20" i="49"/>
  <c r="F27" i="63" s="1"/>
  <c r="F31" i="63" s="1"/>
  <c r="E20" i="49"/>
  <c r="Z19" i="49"/>
  <c r="Y19" i="49"/>
  <c r="Z18" i="49"/>
  <c r="Y18" i="49"/>
  <c r="Z17" i="49"/>
  <c r="Y17" i="49"/>
  <c r="Z16" i="49"/>
  <c r="Y16" i="49"/>
  <c r="Z15" i="49"/>
  <c r="Y15" i="49"/>
  <c r="Z14" i="49"/>
  <c r="Y14" i="49"/>
  <c r="Z13" i="49"/>
  <c r="Y13" i="49"/>
  <c r="Z12" i="49"/>
  <c r="Y12" i="49"/>
  <c r="Z11" i="49"/>
  <c r="Y11" i="49"/>
  <c r="Z10" i="49"/>
  <c r="Y10" i="49"/>
  <c r="Z9" i="49"/>
  <c r="Y9" i="49"/>
  <c r="Z8" i="49"/>
  <c r="Y8" i="49"/>
  <c r="Z7" i="49"/>
  <c r="Y7" i="49"/>
  <c r="Z6" i="49"/>
  <c r="Y6" i="49"/>
  <c r="Z5" i="49"/>
  <c r="Y5" i="49"/>
  <c r="Z42" i="48"/>
  <c r="X42" i="48"/>
  <c r="V42" i="48"/>
  <c r="T42" i="48"/>
  <c r="R42" i="48"/>
  <c r="P42" i="48"/>
  <c r="N42" i="48"/>
  <c r="L42" i="48"/>
  <c r="J42" i="48"/>
  <c r="H42" i="48"/>
  <c r="W41" i="48"/>
  <c r="V41" i="48"/>
  <c r="U41" i="48"/>
  <c r="T41" i="48"/>
  <c r="S41" i="48"/>
  <c r="R41" i="48"/>
  <c r="Q41" i="48"/>
  <c r="P41" i="48"/>
  <c r="K41" i="48"/>
  <c r="G41" i="48"/>
  <c r="F41" i="48"/>
  <c r="E41" i="48"/>
  <c r="S40" i="48"/>
  <c r="R40" i="48"/>
  <c r="Q40" i="48"/>
  <c r="N40" i="48"/>
  <c r="I40" i="48"/>
  <c r="G40" i="48"/>
  <c r="F40" i="48"/>
  <c r="E40" i="48"/>
  <c r="Q39" i="48"/>
  <c r="O39" i="48"/>
  <c r="N39" i="48"/>
  <c r="M39" i="48"/>
  <c r="Z30" i="48"/>
  <c r="X30" i="48"/>
  <c r="V30" i="48"/>
  <c r="T30" i="48"/>
  <c r="R30" i="48"/>
  <c r="P30" i="48"/>
  <c r="N30" i="48"/>
  <c r="L30" i="48"/>
  <c r="J30" i="48"/>
  <c r="H30" i="48"/>
  <c r="F42" i="48"/>
  <c r="F30" i="48"/>
  <c r="X22" i="48"/>
  <c r="W22" i="48"/>
  <c r="V22" i="48"/>
  <c r="U22" i="48"/>
  <c r="T22" i="48"/>
  <c r="S22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X21" i="48"/>
  <c r="W21" i="48"/>
  <c r="V21" i="48"/>
  <c r="U21" i="48"/>
  <c r="T21" i="48"/>
  <c r="S21" i="48"/>
  <c r="R21" i="48"/>
  <c r="Q21" i="48"/>
  <c r="P21" i="48"/>
  <c r="O21" i="48"/>
  <c r="N21" i="48"/>
  <c r="M21" i="48"/>
  <c r="L21" i="48"/>
  <c r="K21" i="48"/>
  <c r="J21" i="48"/>
  <c r="J28" i="61" s="1"/>
  <c r="J32" i="61" s="1"/>
  <c r="I21" i="48"/>
  <c r="I28" i="61" s="1"/>
  <c r="I36" i="61" s="1"/>
  <c r="H21" i="48"/>
  <c r="G21" i="48"/>
  <c r="F21" i="48"/>
  <c r="E21" i="48"/>
  <c r="X20" i="48"/>
  <c r="W20" i="48"/>
  <c r="V20" i="48"/>
  <c r="U20" i="48"/>
  <c r="T20" i="48"/>
  <c r="S20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Z19" i="48"/>
  <c r="Y19" i="48"/>
  <c r="Z18" i="48"/>
  <c r="Y18" i="48"/>
  <c r="Z17" i="48"/>
  <c r="Y17" i="48"/>
  <c r="Z16" i="48"/>
  <c r="Y16" i="48"/>
  <c r="Z15" i="48"/>
  <c r="Y15" i="48"/>
  <c r="Z14" i="48"/>
  <c r="Y14" i="48"/>
  <c r="Z13" i="48"/>
  <c r="Y13" i="48"/>
  <c r="Z12" i="48"/>
  <c r="Y12" i="48"/>
  <c r="Z11" i="48"/>
  <c r="Y11" i="48"/>
  <c r="Z10" i="48"/>
  <c r="Y10" i="48"/>
  <c r="Z9" i="48"/>
  <c r="Y9" i="48"/>
  <c r="Z8" i="48"/>
  <c r="Y8" i="48"/>
  <c r="Z7" i="48"/>
  <c r="Y7" i="48"/>
  <c r="Z6" i="48"/>
  <c r="Y6" i="48"/>
  <c r="Z5" i="48"/>
  <c r="Y5" i="48"/>
  <c r="Z42" i="47"/>
  <c r="X42" i="47"/>
  <c r="V42" i="47"/>
  <c r="T42" i="47"/>
  <c r="R42" i="47"/>
  <c r="P42" i="47"/>
  <c r="N42" i="47"/>
  <c r="L42" i="47"/>
  <c r="J42" i="47"/>
  <c r="H42" i="47"/>
  <c r="I41" i="47"/>
  <c r="G41" i="47"/>
  <c r="Q40" i="47"/>
  <c r="M40" i="47"/>
  <c r="K40" i="47"/>
  <c r="U39" i="47"/>
  <c r="Q39" i="47"/>
  <c r="Z30" i="47"/>
  <c r="X30" i="47"/>
  <c r="V30" i="47"/>
  <c r="T30" i="47"/>
  <c r="R30" i="47"/>
  <c r="P30" i="47"/>
  <c r="N30" i="47"/>
  <c r="L30" i="47"/>
  <c r="J30" i="47"/>
  <c r="H30" i="47"/>
  <c r="F42" i="47"/>
  <c r="F30" i="47"/>
  <c r="X22" i="47"/>
  <c r="W22" i="47"/>
  <c r="W29" i="58" s="1"/>
  <c r="V22" i="47"/>
  <c r="V29" i="58" s="1"/>
  <c r="U22" i="47"/>
  <c r="T22" i="47"/>
  <c r="T29" i="58" s="1"/>
  <c r="S22" i="47"/>
  <c r="S29" i="58" s="1"/>
  <c r="R22" i="47"/>
  <c r="Q22" i="47"/>
  <c r="Q29" i="58" s="1"/>
  <c r="P22" i="47"/>
  <c r="P29" i="58" s="1"/>
  <c r="O22" i="47"/>
  <c r="N22" i="47"/>
  <c r="M22" i="47"/>
  <c r="L22" i="47"/>
  <c r="K22" i="47"/>
  <c r="K29" i="58" s="1"/>
  <c r="J22" i="47"/>
  <c r="J29" i="58" s="1"/>
  <c r="I22" i="47"/>
  <c r="H22" i="47"/>
  <c r="G22" i="47"/>
  <c r="G29" i="58" s="1"/>
  <c r="F22" i="47"/>
  <c r="E22" i="47"/>
  <c r="E29" i="58" s="1"/>
  <c r="X21" i="47"/>
  <c r="W21" i="47"/>
  <c r="V21" i="47"/>
  <c r="V28" i="58" s="1"/>
  <c r="U21" i="47"/>
  <c r="T21" i="47"/>
  <c r="T28" i="58" s="1"/>
  <c r="S21" i="47"/>
  <c r="R21" i="47"/>
  <c r="R28" i="58" s="1"/>
  <c r="Q21" i="47"/>
  <c r="P21" i="47"/>
  <c r="P28" i="58" s="1"/>
  <c r="O21" i="47"/>
  <c r="N21" i="47"/>
  <c r="N28" i="58" s="1"/>
  <c r="M21" i="47"/>
  <c r="L21" i="47"/>
  <c r="K21" i="47"/>
  <c r="J21" i="47"/>
  <c r="I21" i="47"/>
  <c r="H21" i="47"/>
  <c r="G21" i="47"/>
  <c r="F21" i="47"/>
  <c r="F28" i="58" s="1"/>
  <c r="E21" i="47"/>
  <c r="X20" i="47"/>
  <c r="X27" i="58" s="1"/>
  <c r="W20" i="47"/>
  <c r="V20" i="47"/>
  <c r="U20" i="47"/>
  <c r="T20" i="47"/>
  <c r="T27" i="58" s="1"/>
  <c r="S20" i="47"/>
  <c r="R20" i="47"/>
  <c r="R27" i="58" s="1"/>
  <c r="Q20" i="47"/>
  <c r="P20" i="47"/>
  <c r="O20" i="47"/>
  <c r="O27" i="58" s="1"/>
  <c r="N20" i="47"/>
  <c r="N27" i="58" s="1"/>
  <c r="M20" i="47"/>
  <c r="M27" i="58" s="1"/>
  <c r="L20" i="47"/>
  <c r="L27" i="58" s="1"/>
  <c r="K20" i="47"/>
  <c r="J20" i="47"/>
  <c r="I20" i="47"/>
  <c r="H20" i="47"/>
  <c r="H27" i="58" s="1"/>
  <c r="G20" i="47"/>
  <c r="F20" i="47"/>
  <c r="F27" i="58" s="1"/>
  <c r="E20" i="47"/>
  <c r="Z19" i="47"/>
  <c r="Y19" i="47"/>
  <c r="Z18" i="47"/>
  <c r="Y18" i="47"/>
  <c r="Z17" i="47"/>
  <c r="Y17" i="47"/>
  <c r="Z16" i="47"/>
  <c r="Y16" i="47"/>
  <c r="Z15" i="47"/>
  <c r="Y15" i="47"/>
  <c r="Z14" i="47"/>
  <c r="Y14" i="47"/>
  <c r="Z13" i="47"/>
  <c r="Y13" i="47"/>
  <c r="Z12" i="47"/>
  <c r="Y12" i="47"/>
  <c r="Z11" i="47"/>
  <c r="Y11" i="47"/>
  <c r="Z10" i="47"/>
  <c r="Y10" i="47"/>
  <c r="Z9" i="47"/>
  <c r="Y9" i="47"/>
  <c r="Z8" i="47"/>
  <c r="Y8" i="47"/>
  <c r="Z7" i="47"/>
  <c r="Y7" i="47"/>
  <c r="Z6" i="47"/>
  <c r="Y6" i="47"/>
  <c r="Z5" i="47"/>
  <c r="Y5" i="47"/>
  <c r="Z42" i="46"/>
  <c r="X42" i="46"/>
  <c r="V42" i="46"/>
  <c r="T42" i="46"/>
  <c r="R42" i="46"/>
  <c r="P42" i="46"/>
  <c r="N42" i="46"/>
  <c r="L42" i="46"/>
  <c r="J42" i="46"/>
  <c r="H42" i="46"/>
  <c r="Z30" i="46"/>
  <c r="X30" i="46"/>
  <c r="V30" i="46"/>
  <c r="T30" i="46"/>
  <c r="R30" i="46"/>
  <c r="P30" i="46"/>
  <c r="N30" i="46"/>
  <c r="L30" i="46"/>
  <c r="J30" i="46"/>
  <c r="H30" i="46"/>
  <c r="F42" i="46"/>
  <c r="F30" i="46"/>
  <c r="X22" i="46"/>
  <c r="W22" i="46"/>
  <c r="V22" i="46"/>
  <c r="U22" i="46"/>
  <c r="U29" i="59" s="1"/>
  <c r="U33" i="59" s="1"/>
  <c r="T22" i="46"/>
  <c r="S22" i="46"/>
  <c r="R22" i="46"/>
  <c r="Q22" i="46"/>
  <c r="P22" i="46"/>
  <c r="P29" i="59" s="1"/>
  <c r="O22" i="46"/>
  <c r="O41" i="47" s="1"/>
  <c r="N22" i="46"/>
  <c r="M22" i="46"/>
  <c r="M41" i="47" s="1"/>
  <c r="L22" i="46"/>
  <c r="K22" i="46"/>
  <c r="J22" i="46"/>
  <c r="I22" i="46"/>
  <c r="H22" i="46"/>
  <c r="G22" i="46"/>
  <c r="F22" i="46"/>
  <c r="E22" i="46"/>
  <c r="X21" i="46"/>
  <c r="W21" i="46"/>
  <c r="V21" i="46"/>
  <c r="U21" i="46"/>
  <c r="T21" i="46"/>
  <c r="S21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X20" i="46"/>
  <c r="W20" i="46"/>
  <c r="V20" i="46"/>
  <c r="U20" i="46"/>
  <c r="T20" i="46"/>
  <c r="S20" i="46"/>
  <c r="R20" i="46"/>
  <c r="Q20" i="46"/>
  <c r="P20" i="46"/>
  <c r="O20" i="46"/>
  <c r="N20" i="46"/>
  <c r="M20" i="46"/>
  <c r="L20" i="46"/>
  <c r="K20" i="46"/>
  <c r="K39" i="47" s="1"/>
  <c r="J20" i="46"/>
  <c r="I20" i="46"/>
  <c r="H20" i="46"/>
  <c r="G20" i="46"/>
  <c r="F20" i="46"/>
  <c r="E20" i="46"/>
  <c r="Z19" i="46"/>
  <c r="Y19" i="46"/>
  <c r="Z18" i="46"/>
  <c r="Y18" i="46"/>
  <c r="Z17" i="46"/>
  <c r="Y17" i="46"/>
  <c r="Z16" i="46"/>
  <c r="Y16" i="46"/>
  <c r="Z15" i="46"/>
  <c r="Y15" i="46"/>
  <c r="Z14" i="46"/>
  <c r="Y14" i="46"/>
  <c r="Z13" i="46"/>
  <c r="Y13" i="46"/>
  <c r="Z12" i="46"/>
  <c r="Y12" i="46"/>
  <c r="Z11" i="46"/>
  <c r="Y11" i="46"/>
  <c r="Z10" i="46"/>
  <c r="Y10" i="46"/>
  <c r="Z9" i="46"/>
  <c r="Y9" i="46"/>
  <c r="Z8" i="46"/>
  <c r="Y8" i="46"/>
  <c r="Z7" i="46"/>
  <c r="Y7" i="46"/>
  <c r="Z6" i="46"/>
  <c r="Y6" i="46"/>
  <c r="Z5" i="46"/>
  <c r="Y5" i="46"/>
  <c r="N27" i="59" l="1"/>
  <c r="L28" i="61"/>
  <c r="K27" i="58"/>
  <c r="K39" i="48"/>
  <c r="W27" i="58"/>
  <c r="W39" i="48"/>
  <c r="O28" i="58"/>
  <c r="O40" i="48"/>
  <c r="R40" i="47"/>
  <c r="R28" i="59"/>
  <c r="H27" i="61"/>
  <c r="H31" i="61" s="1"/>
  <c r="P29" i="61"/>
  <c r="P33" i="61" s="1"/>
  <c r="O27" i="59"/>
  <c r="O31" i="59" s="1"/>
  <c r="O39" i="47"/>
  <c r="K29" i="59"/>
  <c r="F40" i="47"/>
  <c r="F28" i="59"/>
  <c r="J29" i="59"/>
  <c r="J41" i="47"/>
  <c r="V41" i="47"/>
  <c r="V29" i="59"/>
  <c r="V37" i="59" s="1"/>
  <c r="T27" i="61"/>
  <c r="T31" i="61" s="1"/>
  <c r="X28" i="61"/>
  <c r="G28" i="59"/>
  <c r="G32" i="59" s="1"/>
  <c r="G40" i="47"/>
  <c r="W29" i="59"/>
  <c r="W33" i="59" s="1"/>
  <c r="H28" i="58"/>
  <c r="H40" i="48"/>
  <c r="U43" i="52"/>
  <c r="U27" i="64"/>
  <c r="U39" i="51"/>
  <c r="P27" i="58"/>
  <c r="P39" i="48"/>
  <c r="L29" i="58"/>
  <c r="L41" i="48"/>
  <c r="X29" i="58"/>
  <c r="X41" i="48"/>
  <c r="I43" i="52"/>
  <c r="I27" i="64"/>
  <c r="I39" i="51"/>
  <c r="I43" i="51" s="1"/>
  <c r="G39" i="47"/>
  <c r="G27" i="59"/>
  <c r="G31" i="59" s="1"/>
  <c r="S39" i="47"/>
  <c r="S43" i="47" s="1"/>
  <c r="S27" i="59"/>
  <c r="K28" i="59"/>
  <c r="K32" i="59" s="1"/>
  <c r="W40" i="47"/>
  <c r="W28" i="59"/>
  <c r="W32" i="59" s="1"/>
  <c r="O29" i="59"/>
  <c r="O33" i="59" s="1"/>
  <c r="Z27" i="60"/>
  <c r="Z39" i="49"/>
  <c r="S28" i="59"/>
  <c r="S32" i="59" s="1"/>
  <c r="S40" i="47"/>
  <c r="G27" i="58"/>
  <c r="G39" i="48"/>
  <c r="S27" i="58"/>
  <c r="S39" i="48"/>
  <c r="K44" i="47"/>
  <c r="K28" i="58"/>
  <c r="K40" i="48"/>
  <c r="W44" i="47"/>
  <c r="W28" i="58"/>
  <c r="W40" i="48"/>
  <c r="O29" i="58"/>
  <c r="O41" i="48"/>
  <c r="E28" i="60"/>
  <c r="E40" i="49"/>
  <c r="Q28" i="60"/>
  <c r="Q40" i="49"/>
  <c r="H29" i="60"/>
  <c r="H41" i="49"/>
  <c r="T29" i="60"/>
  <c r="T41" i="49"/>
  <c r="I27" i="65"/>
  <c r="I39" i="53"/>
  <c r="U27" i="65"/>
  <c r="U39" i="53"/>
  <c r="M28" i="65"/>
  <c r="M32" i="65" s="1"/>
  <c r="M40" i="53"/>
  <c r="E29" i="65"/>
  <c r="E41" i="53"/>
  <c r="Q29" i="65"/>
  <c r="Q41" i="53"/>
  <c r="Z28" i="60"/>
  <c r="Z40" i="49"/>
  <c r="V27" i="59"/>
  <c r="F29" i="59"/>
  <c r="P47" i="48"/>
  <c r="P27" i="61"/>
  <c r="H28" i="61"/>
  <c r="H32" i="61" s="1"/>
  <c r="T28" i="61"/>
  <c r="T32" i="61" s="1"/>
  <c r="L41" i="50"/>
  <c r="L29" i="61"/>
  <c r="L33" i="61" s="1"/>
  <c r="X29" i="61"/>
  <c r="X33" i="61" s="1"/>
  <c r="X41" i="50"/>
  <c r="T40" i="48"/>
  <c r="K27" i="63"/>
  <c r="K39" i="52"/>
  <c r="W27" i="63"/>
  <c r="U40" i="52"/>
  <c r="W39" i="52"/>
  <c r="O28" i="63"/>
  <c r="O36" i="63" s="1"/>
  <c r="O40" i="52"/>
  <c r="G29" i="63"/>
  <c r="G41" i="52"/>
  <c r="S29" i="63"/>
  <c r="S41" i="52"/>
  <c r="S45" i="52" s="1"/>
  <c r="N27" i="60"/>
  <c r="N39" i="49"/>
  <c r="J27" i="59"/>
  <c r="N40" i="47"/>
  <c r="N48" i="47" s="1"/>
  <c r="N28" i="59"/>
  <c r="R29" i="59"/>
  <c r="M27" i="61"/>
  <c r="M35" i="61" s="1"/>
  <c r="E44" i="48"/>
  <c r="E28" i="61"/>
  <c r="Q44" i="48"/>
  <c r="Q28" i="61"/>
  <c r="I29" i="61"/>
  <c r="I33" i="61" s="1"/>
  <c r="U29" i="61"/>
  <c r="U33" i="61" s="1"/>
  <c r="H39" i="48"/>
  <c r="H43" i="48" s="1"/>
  <c r="X39" i="48"/>
  <c r="J41" i="48"/>
  <c r="P27" i="63"/>
  <c r="P39" i="52"/>
  <c r="H28" i="63"/>
  <c r="H32" i="63" s="1"/>
  <c r="H40" i="52"/>
  <c r="T28" i="63"/>
  <c r="T32" i="63" s="1"/>
  <c r="T40" i="52"/>
  <c r="L29" i="63"/>
  <c r="L33" i="63" s="1"/>
  <c r="L41" i="52"/>
  <c r="X29" i="63"/>
  <c r="X33" i="63" s="1"/>
  <c r="X41" i="52"/>
  <c r="G27" i="60"/>
  <c r="S27" i="60"/>
  <c r="F28" i="64"/>
  <c r="R48" i="52"/>
  <c r="R28" i="64"/>
  <c r="J29" i="64"/>
  <c r="J33" i="64" s="1"/>
  <c r="V29" i="64"/>
  <c r="V33" i="64" s="1"/>
  <c r="V41" i="51"/>
  <c r="S39" i="52"/>
  <c r="G27" i="62"/>
  <c r="G39" i="54"/>
  <c r="S27" i="62"/>
  <c r="S39" i="54"/>
  <c r="K28" i="62"/>
  <c r="K32" i="62" s="1"/>
  <c r="K40" i="54"/>
  <c r="W28" i="62"/>
  <c r="W32" i="62" s="1"/>
  <c r="W40" i="54"/>
  <c r="W44" i="54" s="1"/>
  <c r="O29" i="62"/>
  <c r="O33" i="62" s="1"/>
  <c r="O41" i="54"/>
  <c r="O40" i="57"/>
  <c r="G45" i="55"/>
  <c r="G41" i="57"/>
  <c r="G45" i="57" s="1"/>
  <c r="S45" i="55"/>
  <c r="S41" i="57"/>
  <c r="W39" i="57"/>
  <c r="T27" i="59"/>
  <c r="T35" i="59" s="1"/>
  <c r="L40" i="47"/>
  <c r="L28" i="59"/>
  <c r="X40" i="47"/>
  <c r="X28" i="59"/>
  <c r="E27" i="58"/>
  <c r="I28" i="58"/>
  <c r="M29" i="58"/>
  <c r="M41" i="48"/>
  <c r="E27" i="63"/>
  <c r="E39" i="52"/>
  <c r="Q27" i="63"/>
  <c r="Q39" i="52"/>
  <c r="I28" i="63"/>
  <c r="I36" i="63" s="1"/>
  <c r="I40" i="52"/>
  <c r="M29" i="63"/>
  <c r="M41" i="52"/>
  <c r="M45" i="52" s="1"/>
  <c r="K28" i="60"/>
  <c r="W28" i="60"/>
  <c r="L40" i="49"/>
  <c r="Y27" i="64"/>
  <c r="G28" i="64"/>
  <c r="G32" i="64" s="1"/>
  <c r="S28" i="64"/>
  <c r="S32" i="64" s="1"/>
  <c r="K29" i="64"/>
  <c r="K37" i="64" s="1"/>
  <c r="K41" i="51"/>
  <c r="W29" i="64"/>
  <c r="W37" i="64" s="1"/>
  <c r="W41" i="51"/>
  <c r="H27" i="62"/>
  <c r="H31" i="62" s="1"/>
  <c r="H39" i="54"/>
  <c r="T27" i="62"/>
  <c r="T31" i="62" s="1"/>
  <c r="T39" i="54"/>
  <c r="L28" i="62"/>
  <c r="L32" i="62" s="1"/>
  <c r="L40" i="54"/>
  <c r="X28" i="62"/>
  <c r="X32" i="62" s="1"/>
  <c r="X40" i="54"/>
  <c r="X48" i="54" s="1"/>
  <c r="P29" i="62"/>
  <c r="P37" i="62" s="1"/>
  <c r="P41" i="54"/>
  <c r="W48" i="53"/>
  <c r="L39" i="57"/>
  <c r="X39" i="57"/>
  <c r="H41" i="57"/>
  <c r="H49" i="57" s="1"/>
  <c r="T49" i="55"/>
  <c r="T41" i="57"/>
  <c r="T49" i="57" s="1"/>
  <c r="H27" i="59"/>
  <c r="I27" i="59"/>
  <c r="I31" i="59" s="1"/>
  <c r="I39" i="47"/>
  <c r="U27" i="59"/>
  <c r="U31" i="59" s="1"/>
  <c r="M28" i="59"/>
  <c r="M32" i="59" s="1"/>
  <c r="E29" i="59"/>
  <c r="Q29" i="59"/>
  <c r="Q33" i="59" s="1"/>
  <c r="J28" i="58"/>
  <c r="N29" i="58"/>
  <c r="N41" i="48"/>
  <c r="L39" i="48"/>
  <c r="R27" i="63"/>
  <c r="R31" i="63" s="1"/>
  <c r="R39" i="52"/>
  <c r="J44" i="49"/>
  <c r="J28" i="63"/>
  <c r="J32" i="63" s="1"/>
  <c r="J40" i="52"/>
  <c r="J44" i="52" s="1"/>
  <c r="V44" i="49"/>
  <c r="V28" i="63"/>
  <c r="V32" i="63" s="1"/>
  <c r="V40" i="52"/>
  <c r="N29" i="63"/>
  <c r="N41" i="52"/>
  <c r="N49" i="52" s="1"/>
  <c r="U27" i="60"/>
  <c r="O29" i="60"/>
  <c r="O41" i="49"/>
  <c r="Z20" i="52"/>
  <c r="Z22" i="52"/>
  <c r="P47" i="52"/>
  <c r="P27" i="64"/>
  <c r="H28" i="64"/>
  <c r="H32" i="64" s="1"/>
  <c r="T28" i="64"/>
  <c r="T32" i="64" s="1"/>
  <c r="K24" i="52"/>
  <c r="L29" i="64"/>
  <c r="W24" i="52"/>
  <c r="X29" i="64"/>
  <c r="G40" i="54"/>
  <c r="M39" i="57"/>
  <c r="E44" i="55"/>
  <c r="E40" i="57"/>
  <c r="Q44" i="55"/>
  <c r="Q40" i="57"/>
  <c r="Q44" i="57" s="1"/>
  <c r="I41" i="57"/>
  <c r="I23" i="57" s="1"/>
  <c r="I42" i="56" s="1"/>
  <c r="U41" i="57"/>
  <c r="W48" i="49"/>
  <c r="W28" i="63"/>
  <c r="W40" i="52"/>
  <c r="Y28" i="60"/>
  <c r="Y40" i="49"/>
  <c r="S39" i="49"/>
  <c r="E27" i="64"/>
  <c r="E31" i="64" s="1"/>
  <c r="E39" i="51"/>
  <c r="Q27" i="64"/>
  <c r="Q31" i="64" s="1"/>
  <c r="I28" i="64"/>
  <c r="I36" i="64" s="1"/>
  <c r="I40" i="51"/>
  <c r="I44" i="51" s="1"/>
  <c r="U28" i="64"/>
  <c r="U36" i="64" s="1"/>
  <c r="U40" i="51"/>
  <c r="M29" i="64"/>
  <c r="J41" i="51"/>
  <c r="O39" i="55"/>
  <c r="K41" i="55"/>
  <c r="W41" i="55"/>
  <c r="K48" i="49"/>
  <c r="K28" i="63"/>
  <c r="E27" i="61"/>
  <c r="E31" i="61" s="1"/>
  <c r="Q27" i="61"/>
  <c r="Q31" i="61" s="1"/>
  <c r="U28" i="61"/>
  <c r="U36" i="61" s="1"/>
  <c r="U40" i="48"/>
  <c r="H27" i="63"/>
  <c r="H31" i="63" s="1"/>
  <c r="H39" i="52"/>
  <c r="H43" i="52" s="1"/>
  <c r="T27" i="63"/>
  <c r="T31" i="63" s="1"/>
  <c r="T39" i="52"/>
  <c r="L28" i="63"/>
  <c r="X28" i="63"/>
  <c r="K27" i="60"/>
  <c r="K39" i="49"/>
  <c r="N28" i="60"/>
  <c r="N32" i="60" s="1"/>
  <c r="N40" i="49"/>
  <c r="E29" i="60"/>
  <c r="E41" i="49"/>
  <c r="F27" i="65"/>
  <c r="F31" i="65" s="1"/>
  <c r="F39" i="53"/>
  <c r="F27" i="64"/>
  <c r="F31" i="64" s="1"/>
  <c r="F39" i="51"/>
  <c r="J28" i="64"/>
  <c r="J40" i="51"/>
  <c r="V44" i="52"/>
  <c r="V28" i="64"/>
  <c r="J39" i="53"/>
  <c r="P47" i="54"/>
  <c r="P39" i="55"/>
  <c r="H40" i="55"/>
  <c r="X45" i="54"/>
  <c r="X41" i="55"/>
  <c r="I27" i="58"/>
  <c r="I35" i="58" s="1"/>
  <c r="I39" i="48"/>
  <c r="I43" i="48" s="1"/>
  <c r="U27" i="58"/>
  <c r="U39" i="48"/>
  <c r="M28" i="58"/>
  <c r="M40" i="48"/>
  <c r="F39" i="50"/>
  <c r="F43" i="50" s="1"/>
  <c r="F27" i="61"/>
  <c r="F31" i="61" s="1"/>
  <c r="R39" i="50"/>
  <c r="R27" i="61"/>
  <c r="R31" i="61" s="1"/>
  <c r="V44" i="48"/>
  <c r="V28" i="61"/>
  <c r="V32" i="61" s="1"/>
  <c r="N49" i="48"/>
  <c r="N29" i="61"/>
  <c r="V40" i="48"/>
  <c r="I35" i="63"/>
  <c r="I31" i="63"/>
  <c r="U35" i="63"/>
  <c r="U31" i="63"/>
  <c r="M32" i="63"/>
  <c r="M36" i="63"/>
  <c r="L27" i="60"/>
  <c r="L39" i="49"/>
  <c r="X27" i="60"/>
  <c r="X31" i="60" s="1"/>
  <c r="X39" i="49"/>
  <c r="O28" i="60"/>
  <c r="O36" i="60" s="1"/>
  <c r="O40" i="49"/>
  <c r="F29" i="60"/>
  <c r="E24" i="50"/>
  <c r="F41" i="49"/>
  <c r="R29" i="60"/>
  <c r="R41" i="49"/>
  <c r="U39" i="49"/>
  <c r="G27" i="65"/>
  <c r="G39" i="53"/>
  <c r="G43" i="53" s="1"/>
  <c r="S27" i="65"/>
  <c r="S39" i="53"/>
  <c r="S43" i="53" s="1"/>
  <c r="K28" i="65"/>
  <c r="K40" i="53"/>
  <c r="W32" i="65"/>
  <c r="W36" i="65"/>
  <c r="O29" i="65"/>
  <c r="O33" i="65" s="1"/>
  <c r="O41" i="53"/>
  <c r="G27" i="64"/>
  <c r="G35" i="64" s="1"/>
  <c r="G39" i="51"/>
  <c r="S27" i="64"/>
  <c r="S35" i="64" s="1"/>
  <c r="S39" i="51"/>
  <c r="S43" i="51" s="1"/>
  <c r="K44" i="52"/>
  <c r="K28" i="64"/>
  <c r="K40" i="51"/>
  <c r="W44" i="52"/>
  <c r="W28" i="64"/>
  <c r="W40" i="51"/>
  <c r="O29" i="64"/>
  <c r="O33" i="64" s="1"/>
  <c r="O41" i="51"/>
  <c r="M41" i="51"/>
  <c r="O33" i="63"/>
  <c r="O37" i="63"/>
  <c r="M28" i="60"/>
  <c r="M40" i="49"/>
  <c r="P29" i="60"/>
  <c r="P41" i="49"/>
  <c r="K27" i="59"/>
  <c r="K31" i="59" s="1"/>
  <c r="W27" i="59"/>
  <c r="W31" i="59" s="1"/>
  <c r="O40" i="47"/>
  <c r="O28" i="59"/>
  <c r="O32" i="59" s="1"/>
  <c r="G29" i="59"/>
  <c r="G33" i="59" s="1"/>
  <c r="S29" i="59"/>
  <c r="S33" i="59" s="1"/>
  <c r="L28" i="58"/>
  <c r="L40" i="48"/>
  <c r="L48" i="48" s="1"/>
  <c r="X28" i="58"/>
  <c r="X40" i="48"/>
  <c r="X48" i="48" s="1"/>
  <c r="M41" i="50"/>
  <c r="M29" i="61"/>
  <c r="Y20" i="50"/>
  <c r="W27" i="60"/>
  <c r="W39" i="49"/>
  <c r="Q29" i="60"/>
  <c r="Q41" i="49"/>
  <c r="R27" i="65"/>
  <c r="R31" i="65" s="1"/>
  <c r="R39" i="53"/>
  <c r="R27" i="64"/>
  <c r="R31" i="64" s="1"/>
  <c r="R39" i="51"/>
  <c r="R43" i="51" s="1"/>
  <c r="N29" i="64"/>
  <c r="N41" i="51"/>
  <c r="L41" i="55"/>
  <c r="H33" i="61"/>
  <c r="H37" i="61"/>
  <c r="L39" i="47"/>
  <c r="L27" i="59"/>
  <c r="X39" i="47"/>
  <c r="X27" i="59"/>
  <c r="P28" i="59"/>
  <c r="H29" i="59"/>
  <c r="M39" i="47"/>
  <c r="M43" i="47" s="1"/>
  <c r="M27" i="59"/>
  <c r="E28" i="59"/>
  <c r="E32" i="59" s="1"/>
  <c r="Q28" i="59"/>
  <c r="Q32" i="59" s="1"/>
  <c r="I29" i="59"/>
  <c r="I33" i="59" s="1"/>
  <c r="J27" i="58"/>
  <c r="J31" i="58" s="1"/>
  <c r="J39" i="48"/>
  <c r="J47" i="48" s="1"/>
  <c r="V27" i="58"/>
  <c r="V39" i="48"/>
  <c r="V47" i="48" s="1"/>
  <c r="G27" i="61"/>
  <c r="G35" i="61" s="1"/>
  <c r="S27" i="61"/>
  <c r="S35" i="61" s="1"/>
  <c r="K44" i="48"/>
  <c r="K28" i="61"/>
  <c r="W44" i="48"/>
  <c r="W28" i="61"/>
  <c r="O29" i="61"/>
  <c r="O33" i="61" s="1"/>
  <c r="J27" i="63"/>
  <c r="V35" i="63"/>
  <c r="V31" i="63"/>
  <c r="M27" i="60"/>
  <c r="M39" i="49"/>
  <c r="P28" i="60"/>
  <c r="P32" i="60" s="1"/>
  <c r="P40" i="49"/>
  <c r="P44" i="49" s="1"/>
  <c r="G29" i="60"/>
  <c r="G41" i="49"/>
  <c r="S29" i="60"/>
  <c r="S41" i="49"/>
  <c r="V39" i="49"/>
  <c r="H27" i="65"/>
  <c r="T27" i="65"/>
  <c r="T39" i="53"/>
  <c r="L28" i="65"/>
  <c r="L32" i="65" s="1"/>
  <c r="L40" i="53"/>
  <c r="P29" i="65"/>
  <c r="P33" i="65" s="1"/>
  <c r="P41" i="53"/>
  <c r="H27" i="64"/>
  <c r="H39" i="51"/>
  <c r="H43" i="51" s="1"/>
  <c r="T43" i="52"/>
  <c r="T27" i="64"/>
  <c r="T39" i="51"/>
  <c r="F39" i="52"/>
  <c r="K40" i="52"/>
  <c r="O41" i="52"/>
  <c r="Y39" i="51"/>
  <c r="R40" i="51"/>
  <c r="M35" i="58"/>
  <c r="M39" i="61"/>
  <c r="E40" i="61"/>
  <c r="E44" i="61" s="1"/>
  <c r="Q40" i="61"/>
  <c r="Q44" i="61" s="1"/>
  <c r="I45" i="61"/>
  <c r="I23" i="61"/>
  <c r="U45" i="61"/>
  <c r="U23" i="61"/>
  <c r="J33" i="58"/>
  <c r="J41" i="61"/>
  <c r="V33" i="58"/>
  <c r="V41" i="61"/>
  <c r="I27" i="61"/>
  <c r="Q29" i="61"/>
  <c r="Q37" i="61" s="1"/>
  <c r="J40" i="48"/>
  <c r="J44" i="48" s="1"/>
  <c r="V43" i="51"/>
  <c r="V27" i="65"/>
  <c r="V31" i="65" s="1"/>
  <c r="V39" i="53"/>
  <c r="N28" i="65"/>
  <c r="N32" i="65" s="1"/>
  <c r="N40" i="53"/>
  <c r="F29" i="65"/>
  <c r="F41" i="53"/>
  <c r="R49" i="51"/>
  <c r="R29" i="65"/>
  <c r="S28" i="62"/>
  <c r="S32" i="62" s="1"/>
  <c r="S40" i="54"/>
  <c r="K29" i="62"/>
  <c r="W45" i="53"/>
  <c r="W29" i="62"/>
  <c r="W41" i="54"/>
  <c r="J39" i="59"/>
  <c r="J43" i="59" s="1"/>
  <c r="V39" i="59"/>
  <c r="V43" i="59" s="1"/>
  <c r="N40" i="59"/>
  <c r="F41" i="59"/>
  <c r="P41" i="47"/>
  <c r="U43" i="48"/>
  <c r="U27" i="61"/>
  <c r="E29" i="61"/>
  <c r="E37" i="61" s="1"/>
  <c r="P39" i="47"/>
  <c r="P27" i="59"/>
  <c r="P35" i="59" s="1"/>
  <c r="H40" i="47"/>
  <c r="H28" i="59"/>
  <c r="T40" i="47"/>
  <c r="T28" i="59"/>
  <c r="L41" i="47"/>
  <c r="L49" i="47" s="1"/>
  <c r="L29" i="59"/>
  <c r="X41" i="47"/>
  <c r="X29" i="59"/>
  <c r="Y21" i="47"/>
  <c r="E28" i="58"/>
  <c r="Q44" i="47"/>
  <c r="Q28" i="58"/>
  <c r="I29" i="58"/>
  <c r="U29" i="58"/>
  <c r="U37" i="58" s="1"/>
  <c r="W39" i="47"/>
  <c r="S41" i="47"/>
  <c r="J27" i="61"/>
  <c r="V27" i="61"/>
  <c r="N28" i="61"/>
  <c r="N32" i="61" s="1"/>
  <c r="F29" i="61"/>
  <c r="F33" i="61" s="1"/>
  <c r="F41" i="50"/>
  <c r="R41" i="50"/>
  <c r="R29" i="61"/>
  <c r="R33" i="61" s="1"/>
  <c r="E39" i="48"/>
  <c r="M39" i="50"/>
  <c r="M47" i="50" s="1"/>
  <c r="I39" i="49"/>
  <c r="K27" i="65"/>
  <c r="K31" i="65" s="1"/>
  <c r="K39" i="53"/>
  <c r="W27" i="65"/>
  <c r="W31" i="65" s="1"/>
  <c r="W39" i="53"/>
  <c r="O28" i="65"/>
  <c r="O40" i="53"/>
  <c r="G45" i="51"/>
  <c r="G29" i="65"/>
  <c r="G41" i="53"/>
  <c r="S45" i="51"/>
  <c r="S29" i="65"/>
  <c r="S41" i="53"/>
  <c r="F40" i="51"/>
  <c r="V40" i="51"/>
  <c r="P27" i="62"/>
  <c r="P31" i="62" s="1"/>
  <c r="T28" i="62"/>
  <c r="T36" i="62" s="1"/>
  <c r="T40" i="54"/>
  <c r="L29" i="62"/>
  <c r="L33" i="62" s="1"/>
  <c r="L41" i="54"/>
  <c r="L45" i="54" s="1"/>
  <c r="X29" i="62"/>
  <c r="X33" i="62" s="1"/>
  <c r="X41" i="54"/>
  <c r="K39" i="59"/>
  <c r="W39" i="59"/>
  <c r="O40" i="59"/>
  <c r="O44" i="59" s="1"/>
  <c r="Q27" i="58"/>
  <c r="Q35" i="58" s="1"/>
  <c r="H29" i="58"/>
  <c r="M28" i="61"/>
  <c r="M32" i="61" s="1"/>
  <c r="E40" i="47"/>
  <c r="E44" i="47" s="1"/>
  <c r="U41" i="47"/>
  <c r="K27" i="61"/>
  <c r="K31" i="61" s="1"/>
  <c r="W27" i="61"/>
  <c r="W31" i="61" s="1"/>
  <c r="O28" i="61"/>
  <c r="O36" i="61" s="1"/>
  <c r="G41" i="50"/>
  <c r="G29" i="61"/>
  <c r="S41" i="50"/>
  <c r="S29" i="61"/>
  <c r="F39" i="48"/>
  <c r="T39" i="48"/>
  <c r="T43" i="48" s="1"/>
  <c r="H41" i="48"/>
  <c r="H49" i="48" s="1"/>
  <c r="S39" i="50"/>
  <c r="S47" i="50" s="1"/>
  <c r="J39" i="49"/>
  <c r="L27" i="65"/>
  <c r="L31" i="65" s="1"/>
  <c r="L39" i="53"/>
  <c r="X27" i="65"/>
  <c r="X31" i="65" s="1"/>
  <c r="X39" i="53"/>
  <c r="P28" i="65"/>
  <c r="P40" i="53"/>
  <c r="H29" i="65"/>
  <c r="H33" i="65" s="1"/>
  <c r="H41" i="53"/>
  <c r="G40" i="51"/>
  <c r="E27" i="62"/>
  <c r="E31" i="62" s="1"/>
  <c r="E39" i="54"/>
  <c r="I44" i="53"/>
  <c r="I28" i="62"/>
  <c r="I40" i="54"/>
  <c r="U28" i="62"/>
  <c r="U40" i="54"/>
  <c r="M29" i="62"/>
  <c r="M33" i="62" s="1"/>
  <c r="M41" i="54"/>
  <c r="L39" i="59"/>
  <c r="X39" i="59"/>
  <c r="H41" i="59"/>
  <c r="R39" i="48"/>
  <c r="E27" i="59"/>
  <c r="E31" i="59" s="1"/>
  <c r="E39" i="47"/>
  <c r="Q27" i="59"/>
  <c r="Q31" i="59" s="1"/>
  <c r="I40" i="47"/>
  <c r="I28" i="59"/>
  <c r="I32" i="59" s="1"/>
  <c r="U40" i="47"/>
  <c r="U28" i="59"/>
  <c r="M29" i="59"/>
  <c r="M33" i="59" s="1"/>
  <c r="F27" i="59"/>
  <c r="R39" i="47"/>
  <c r="R47" i="47" s="1"/>
  <c r="R27" i="59"/>
  <c r="J28" i="59"/>
  <c r="V28" i="59"/>
  <c r="N29" i="59"/>
  <c r="G28" i="58"/>
  <c r="S28" i="58"/>
  <c r="L39" i="50"/>
  <c r="L43" i="50" s="1"/>
  <c r="L27" i="61"/>
  <c r="L31" i="61" s="1"/>
  <c r="X39" i="50"/>
  <c r="X27" i="61"/>
  <c r="X31" i="61" s="1"/>
  <c r="P28" i="61"/>
  <c r="P32" i="61" s="1"/>
  <c r="T49" i="48"/>
  <c r="T29" i="61"/>
  <c r="P40" i="48"/>
  <c r="P44" i="48" s="1"/>
  <c r="I41" i="48"/>
  <c r="O27" i="63"/>
  <c r="O39" i="52"/>
  <c r="G28" i="63"/>
  <c r="G40" i="52"/>
  <c r="S28" i="63"/>
  <c r="S40" i="52"/>
  <c r="K29" i="63"/>
  <c r="K41" i="52"/>
  <c r="W29" i="63"/>
  <c r="W37" i="63" s="1"/>
  <c r="W41" i="52"/>
  <c r="F27" i="60"/>
  <c r="F31" i="60" s="1"/>
  <c r="R27" i="60"/>
  <c r="R31" i="60" s="1"/>
  <c r="I28" i="60"/>
  <c r="I36" i="60" s="1"/>
  <c r="U28" i="60"/>
  <c r="U36" i="60" s="1"/>
  <c r="K24" i="50"/>
  <c r="L29" i="60"/>
  <c r="W24" i="50"/>
  <c r="X29" i="60"/>
  <c r="E41" i="50"/>
  <c r="E49" i="50" s="1"/>
  <c r="H40" i="51"/>
  <c r="F27" i="62"/>
  <c r="F31" i="62" s="1"/>
  <c r="F39" i="54"/>
  <c r="R27" i="62"/>
  <c r="R31" i="62" s="1"/>
  <c r="R39" i="54"/>
  <c r="J28" i="62"/>
  <c r="J32" i="62" s="1"/>
  <c r="J40" i="54"/>
  <c r="V28" i="62"/>
  <c r="V32" i="62" s="1"/>
  <c r="V40" i="54"/>
  <c r="N29" i="62"/>
  <c r="N33" i="62" s="1"/>
  <c r="N41" i="54"/>
  <c r="O39" i="54"/>
  <c r="O43" i="54" s="1"/>
  <c r="T29" i="59"/>
  <c r="U28" i="58"/>
  <c r="U36" i="58" s="1"/>
  <c r="F29" i="58"/>
  <c r="Q24" i="47"/>
  <c r="R29" i="58"/>
  <c r="N43" i="48"/>
  <c r="N27" i="61"/>
  <c r="N31" i="61" s="1"/>
  <c r="F48" i="48"/>
  <c r="F28" i="61"/>
  <c r="R48" i="48"/>
  <c r="R28" i="61"/>
  <c r="J29" i="61"/>
  <c r="J33" i="61" s="1"/>
  <c r="V29" i="61"/>
  <c r="V33" i="61" s="1"/>
  <c r="P28" i="63"/>
  <c r="P32" i="63" s="1"/>
  <c r="H33" i="63"/>
  <c r="H37" i="63"/>
  <c r="T37" i="63"/>
  <c r="T33" i="63"/>
  <c r="Y22" i="50"/>
  <c r="I29" i="60"/>
  <c r="U29" i="60"/>
  <c r="U37" i="60" s="1"/>
  <c r="M27" i="65"/>
  <c r="M39" i="53"/>
  <c r="E32" i="65"/>
  <c r="E36" i="65"/>
  <c r="Q32" i="65"/>
  <c r="Q36" i="65"/>
  <c r="U29" i="65"/>
  <c r="U33" i="65" s="1"/>
  <c r="J47" i="52"/>
  <c r="J27" i="64"/>
  <c r="V47" i="52"/>
  <c r="V27" i="64"/>
  <c r="L48" i="52"/>
  <c r="L28" i="64"/>
  <c r="X28" i="64"/>
  <c r="P29" i="64"/>
  <c r="P33" i="64" s="1"/>
  <c r="M39" i="52"/>
  <c r="H41" i="52"/>
  <c r="H49" i="52" s="1"/>
  <c r="U41" i="52"/>
  <c r="U23" i="52" s="1"/>
  <c r="J40" i="53"/>
  <c r="V41" i="53"/>
  <c r="U40" i="55"/>
  <c r="M45" i="54"/>
  <c r="M41" i="55"/>
  <c r="U41" i="54"/>
  <c r="U44" i="61"/>
  <c r="U48" i="61"/>
  <c r="O43" i="48"/>
  <c r="O27" i="61"/>
  <c r="G28" i="61"/>
  <c r="G32" i="61" s="1"/>
  <c r="S28" i="61"/>
  <c r="S32" i="61" s="1"/>
  <c r="K29" i="61"/>
  <c r="W29" i="61"/>
  <c r="W37" i="61" s="1"/>
  <c r="E48" i="49"/>
  <c r="E28" i="63"/>
  <c r="Q48" i="49"/>
  <c r="Q28" i="63"/>
  <c r="I33" i="63"/>
  <c r="I37" i="63"/>
  <c r="U33" i="63"/>
  <c r="U37" i="63"/>
  <c r="G28" i="60"/>
  <c r="G32" i="60" s="1"/>
  <c r="S28" i="60"/>
  <c r="J29" i="60"/>
  <c r="J33" i="60" s="1"/>
  <c r="V29" i="60"/>
  <c r="V33" i="60" s="1"/>
  <c r="W41" i="50"/>
  <c r="W23" i="50" s="1"/>
  <c r="W30" i="60" s="1"/>
  <c r="N35" i="65"/>
  <c r="N31" i="65"/>
  <c r="F28" i="65"/>
  <c r="F32" i="65" s="1"/>
  <c r="K27" i="64"/>
  <c r="K31" i="64" s="1"/>
  <c r="W27" i="64"/>
  <c r="W31" i="64" s="1"/>
  <c r="M28" i="64"/>
  <c r="M32" i="64" s="1"/>
  <c r="E29" i="64"/>
  <c r="E37" i="64" s="1"/>
  <c r="Q29" i="64"/>
  <c r="Q37" i="64" s="1"/>
  <c r="N39" i="52"/>
  <c r="N43" i="52" s="1"/>
  <c r="E40" i="52"/>
  <c r="I41" i="52"/>
  <c r="V41" i="52"/>
  <c r="X40" i="51"/>
  <c r="F39" i="55"/>
  <c r="J44" i="54"/>
  <c r="V44" i="54"/>
  <c r="V40" i="55"/>
  <c r="N49" i="54"/>
  <c r="N41" i="55"/>
  <c r="N49" i="55" s="1"/>
  <c r="P40" i="54"/>
  <c r="Z20" i="59"/>
  <c r="F28" i="63"/>
  <c r="R28" i="63"/>
  <c r="E27" i="60"/>
  <c r="E31" i="60" s="1"/>
  <c r="H28" i="60"/>
  <c r="H32" i="60" s="1"/>
  <c r="T28" i="60"/>
  <c r="T32" i="60" s="1"/>
  <c r="K29" i="60"/>
  <c r="W29" i="60"/>
  <c r="O43" i="51"/>
  <c r="O27" i="65"/>
  <c r="G28" i="65"/>
  <c r="G32" i="65" s="1"/>
  <c r="S28" i="65"/>
  <c r="S32" i="65" s="1"/>
  <c r="K29" i="65"/>
  <c r="W29" i="65"/>
  <c r="L27" i="64"/>
  <c r="L31" i="64" s="1"/>
  <c r="X27" i="64"/>
  <c r="X31" i="64" s="1"/>
  <c r="N28" i="64"/>
  <c r="N32" i="64" s="1"/>
  <c r="F45" i="52"/>
  <c r="F29" i="64"/>
  <c r="R45" i="52"/>
  <c r="R29" i="64"/>
  <c r="F40" i="52"/>
  <c r="F48" i="52" s="1"/>
  <c r="J41" i="52"/>
  <c r="K27" i="62"/>
  <c r="K31" i="62" s="1"/>
  <c r="K39" i="54"/>
  <c r="U44" i="53"/>
  <c r="W27" i="62"/>
  <c r="W31" i="62" s="1"/>
  <c r="W39" i="54"/>
  <c r="W43" i="54" s="1"/>
  <c r="O44" i="53"/>
  <c r="O28" i="62"/>
  <c r="O40" i="54"/>
  <c r="X41" i="53"/>
  <c r="S39" i="55"/>
  <c r="K44" i="54"/>
  <c r="K40" i="55"/>
  <c r="W40" i="55"/>
  <c r="Q40" i="54"/>
  <c r="S40" i="56"/>
  <c r="K41" i="56"/>
  <c r="K49" i="56" s="1"/>
  <c r="W41" i="56"/>
  <c r="W23" i="56" s="1"/>
  <c r="W42" i="59" s="1"/>
  <c r="P43" i="51"/>
  <c r="P27" i="65"/>
  <c r="P31" i="65" s="1"/>
  <c r="L49" i="51"/>
  <c r="L29" i="65"/>
  <c r="X33" i="65"/>
  <c r="X37" i="65"/>
  <c r="Y21" i="52"/>
  <c r="M27" i="64"/>
  <c r="M35" i="64" s="1"/>
  <c r="O28" i="64"/>
  <c r="O36" i="64" s="1"/>
  <c r="G45" i="52"/>
  <c r="G29" i="64"/>
  <c r="S29" i="64"/>
  <c r="L27" i="62"/>
  <c r="L31" i="62" s="1"/>
  <c r="L39" i="54"/>
  <c r="X27" i="62"/>
  <c r="X39" i="54"/>
  <c r="H29" i="62"/>
  <c r="H33" i="62" s="1"/>
  <c r="H41" i="54"/>
  <c r="H49" i="54" s="1"/>
  <c r="H43" i="54"/>
  <c r="T43" i="54"/>
  <c r="T39" i="55"/>
  <c r="T43" i="55" s="1"/>
  <c r="L48" i="54"/>
  <c r="L40" i="55"/>
  <c r="X40" i="55"/>
  <c r="P41" i="55"/>
  <c r="P39" i="56"/>
  <c r="P47" i="57"/>
  <c r="E27" i="65"/>
  <c r="Q27" i="65"/>
  <c r="Q31" i="65" s="1"/>
  <c r="I28" i="65"/>
  <c r="U28" i="65"/>
  <c r="M45" i="51"/>
  <c r="M29" i="65"/>
  <c r="Z21" i="52"/>
  <c r="N27" i="64"/>
  <c r="P44" i="52"/>
  <c r="P28" i="64"/>
  <c r="H29" i="64"/>
  <c r="M43" i="53"/>
  <c r="M27" i="62"/>
  <c r="M39" i="54"/>
  <c r="E28" i="62"/>
  <c r="E32" i="62" s="1"/>
  <c r="E40" i="54"/>
  <c r="E44" i="54" s="1"/>
  <c r="I43" i="54"/>
  <c r="I39" i="55"/>
  <c r="U39" i="55"/>
  <c r="E41" i="55"/>
  <c r="Q41" i="55"/>
  <c r="S43" i="59"/>
  <c r="S47" i="59"/>
  <c r="J32" i="65"/>
  <c r="J36" i="65"/>
  <c r="V36" i="65"/>
  <c r="V32" i="65"/>
  <c r="Y22" i="52"/>
  <c r="O43" i="52"/>
  <c r="O27" i="64"/>
  <c r="E44" i="52"/>
  <c r="E28" i="64"/>
  <c r="Q44" i="52"/>
  <c r="Q28" i="64"/>
  <c r="I29" i="64"/>
  <c r="I33" i="64" s="1"/>
  <c r="U29" i="64"/>
  <c r="X43" i="51"/>
  <c r="N27" i="62"/>
  <c r="N31" i="62" s="1"/>
  <c r="F28" i="62"/>
  <c r="F32" i="62" s="1"/>
  <c r="F40" i="54"/>
  <c r="R28" i="62"/>
  <c r="U24" i="53"/>
  <c r="V29" i="62"/>
  <c r="V41" i="54"/>
  <c r="V45" i="54" s="1"/>
  <c r="K41" i="53"/>
  <c r="K45" i="53" s="1"/>
  <c r="H43" i="56"/>
  <c r="H39" i="59"/>
  <c r="H43" i="59" s="1"/>
  <c r="T43" i="56"/>
  <c r="T39" i="59"/>
  <c r="J44" i="57"/>
  <c r="J40" i="56"/>
  <c r="N41" i="56"/>
  <c r="I27" i="62"/>
  <c r="I31" i="62" s="1"/>
  <c r="I39" i="54"/>
  <c r="U23" i="53"/>
  <c r="U27" i="62"/>
  <c r="U31" i="62" s="1"/>
  <c r="U39" i="54"/>
  <c r="U43" i="54" s="1"/>
  <c r="M28" i="62"/>
  <c r="M32" i="62" s="1"/>
  <c r="M40" i="54"/>
  <c r="E45" i="53"/>
  <c r="E29" i="62"/>
  <c r="E41" i="54"/>
  <c r="Q45" i="53"/>
  <c r="Q29" i="62"/>
  <c r="Q41" i="54"/>
  <c r="J39" i="55"/>
  <c r="J47" i="55" s="1"/>
  <c r="V39" i="55"/>
  <c r="V47" i="55" s="1"/>
  <c r="N40" i="55"/>
  <c r="F45" i="54"/>
  <c r="F41" i="55"/>
  <c r="R45" i="54"/>
  <c r="R41" i="55"/>
  <c r="E48" i="56"/>
  <c r="Q48" i="56"/>
  <c r="Q40" i="59"/>
  <c r="Q44" i="59" s="1"/>
  <c r="Y39" i="56"/>
  <c r="S39" i="56"/>
  <c r="K40" i="56"/>
  <c r="W40" i="56"/>
  <c r="W48" i="56" s="1"/>
  <c r="O41" i="56"/>
  <c r="O23" i="56" s="1"/>
  <c r="O42" i="59" s="1"/>
  <c r="O39" i="61"/>
  <c r="G40" i="61"/>
  <c r="G44" i="61" s="1"/>
  <c r="K37" i="58"/>
  <c r="K41" i="61"/>
  <c r="W37" i="58"/>
  <c r="W41" i="61"/>
  <c r="K47" i="59"/>
  <c r="T29" i="64"/>
  <c r="J27" i="62"/>
  <c r="J31" i="62" s="1"/>
  <c r="J39" i="54"/>
  <c r="J47" i="54" s="1"/>
  <c r="V27" i="62"/>
  <c r="V31" i="62" s="1"/>
  <c r="V39" i="54"/>
  <c r="V47" i="54" s="1"/>
  <c r="N28" i="62"/>
  <c r="N36" i="62" s="1"/>
  <c r="N40" i="54"/>
  <c r="W39" i="55"/>
  <c r="W43" i="55" s="1"/>
  <c r="O40" i="55"/>
  <c r="S45" i="54"/>
  <c r="H43" i="57"/>
  <c r="T43" i="57"/>
  <c r="T39" i="56"/>
  <c r="G39" i="56"/>
  <c r="L31" i="59"/>
  <c r="L39" i="58"/>
  <c r="X31" i="59"/>
  <c r="O36" i="59"/>
  <c r="O40" i="58"/>
  <c r="O44" i="58" s="1"/>
  <c r="O48" i="59"/>
  <c r="G45" i="59"/>
  <c r="G49" i="59"/>
  <c r="G41" i="58"/>
  <c r="S45" i="59"/>
  <c r="S41" i="58"/>
  <c r="L39" i="55"/>
  <c r="L47" i="55" s="1"/>
  <c r="X39" i="55"/>
  <c r="X43" i="55" s="1"/>
  <c r="P44" i="54"/>
  <c r="P40" i="55"/>
  <c r="P44" i="55" s="1"/>
  <c r="T49" i="54"/>
  <c r="M35" i="59"/>
  <c r="M39" i="58"/>
  <c r="M47" i="59"/>
  <c r="M43" i="59"/>
  <c r="M31" i="59"/>
  <c r="P44" i="59"/>
  <c r="P40" i="58"/>
  <c r="H49" i="59"/>
  <c r="H45" i="59"/>
  <c r="H41" i="58"/>
  <c r="T49" i="59"/>
  <c r="T41" i="58"/>
  <c r="T45" i="59"/>
  <c r="M39" i="55"/>
  <c r="G41" i="54"/>
  <c r="G45" i="54" s="1"/>
  <c r="L48" i="55"/>
  <c r="L40" i="57"/>
  <c r="L48" i="57" s="1"/>
  <c r="X48" i="55"/>
  <c r="X40" i="57"/>
  <c r="X48" i="57" s="1"/>
  <c r="P41" i="57"/>
  <c r="P49" i="57" s="1"/>
  <c r="H41" i="55"/>
  <c r="H49" i="55" s="1"/>
  <c r="Z21" i="59"/>
  <c r="Z40" i="58" s="1"/>
  <c r="N43" i="59"/>
  <c r="N39" i="58"/>
  <c r="E44" i="59"/>
  <c r="E48" i="59"/>
  <c r="Q48" i="59"/>
  <c r="Q40" i="58"/>
  <c r="Q44" i="58" s="1"/>
  <c r="I37" i="59"/>
  <c r="I49" i="59"/>
  <c r="I41" i="58"/>
  <c r="U37" i="59"/>
  <c r="U41" i="58"/>
  <c r="N43" i="54"/>
  <c r="N39" i="55"/>
  <c r="F48" i="54"/>
  <c r="R48" i="54"/>
  <c r="E41" i="57"/>
  <c r="Q41" i="57"/>
  <c r="Y22" i="59"/>
  <c r="O43" i="59"/>
  <c r="O39" i="58"/>
  <c r="O43" i="58" s="1"/>
  <c r="O23" i="59"/>
  <c r="O47" i="59"/>
  <c r="F48" i="59"/>
  <c r="F44" i="59"/>
  <c r="R48" i="59"/>
  <c r="R40" i="58"/>
  <c r="J33" i="59"/>
  <c r="J41" i="58"/>
  <c r="V33" i="59"/>
  <c r="V41" i="58"/>
  <c r="V49" i="58" s="1"/>
  <c r="J39" i="57"/>
  <c r="V39" i="57"/>
  <c r="V47" i="57" s="1"/>
  <c r="N40" i="57"/>
  <c r="N48" i="57" s="1"/>
  <c r="F45" i="55"/>
  <c r="F41" i="57"/>
  <c r="R45" i="55"/>
  <c r="J41" i="55"/>
  <c r="P47" i="59"/>
  <c r="P39" i="58"/>
  <c r="P43" i="59"/>
  <c r="G36" i="59"/>
  <c r="G40" i="58"/>
  <c r="G48" i="59"/>
  <c r="S36" i="59"/>
  <c r="S40" i="58"/>
  <c r="S48" i="59"/>
  <c r="K37" i="59"/>
  <c r="K41" i="58"/>
  <c r="K23" i="58" s="1"/>
  <c r="K42" i="61" s="1"/>
  <c r="K49" i="59"/>
  <c r="K45" i="59"/>
  <c r="K33" i="59"/>
  <c r="W37" i="59"/>
  <c r="W41" i="58"/>
  <c r="W45" i="59"/>
  <c r="W49" i="59"/>
  <c r="E40" i="58"/>
  <c r="F48" i="55"/>
  <c r="R48" i="55"/>
  <c r="V41" i="59"/>
  <c r="I47" i="57"/>
  <c r="I39" i="56"/>
  <c r="I43" i="57"/>
  <c r="U47" i="57"/>
  <c r="U23" i="57"/>
  <c r="U39" i="56"/>
  <c r="L40" i="56"/>
  <c r="X40" i="56"/>
  <c r="P41" i="56"/>
  <c r="H48" i="61"/>
  <c r="H44" i="61"/>
  <c r="T48" i="61"/>
  <c r="T44" i="61"/>
  <c r="X41" i="61"/>
  <c r="P39" i="61"/>
  <c r="P47" i="61" s="1"/>
  <c r="J39" i="56"/>
  <c r="V39" i="56"/>
  <c r="E41" i="56"/>
  <c r="E45" i="56" s="1"/>
  <c r="Q41" i="56"/>
  <c r="Q49" i="56" s="1"/>
  <c r="V41" i="57"/>
  <c r="I44" i="61"/>
  <c r="I48" i="61"/>
  <c r="M41" i="61"/>
  <c r="G23" i="59"/>
  <c r="S31" i="59"/>
  <c r="Y22" i="61"/>
  <c r="Q39" i="61"/>
  <c r="Q43" i="61" s="1"/>
  <c r="R43" i="61"/>
  <c r="P47" i="55"/>
  <c r="L45" i="55"/>
  <c r="X45" i="55"/>
  <c r="Z20" i="57"/>
  <c r="Z39" i="56" s="1"/>
  <c r="N40" i="56"/>
  <c r="N44" i="56" s="1"/>
  <c r="F41" i="56"/>
  <c r="F45" i="56" s="1"/>
  <c r="R45" i="57"/>
  <c r="R41" i="56"/>
  <c r="W41" i="57"/>
  <c r="F47" i="61"/>
  <c r="F43" i="61"/>
  <c r="N49" i="58"/>
  <c r="N41" i="61"/>
  <c r="T40" i="59"/>
  <c r="T48" i="59" s="1"/>
  <c r="S43" i="61"/>
  <c r="S47" i="61"/>
  <c r="M45" i="55"/>
  <c r="M41" i="57"/>
  <c r="M45" i="57" s="1"/>
  <c r="L39" i="56"/>
  <c r="X39" i="56"/>
  <c r="X47" i="56" s="1"/>
  <c r="O40" i="56"/>
  <c r="G49" i="57"/>
  <c r="S49" i="57"/>
  <c r="P39" i="57"/>
  <c r="X41" i="57"/>
  <c r="X45" i="57" s="1"/>
  <c r="S41" i="56"/>
  <c r="U47" i="59"/>
  <c r="U40" i="59"/>
  <c r="N41" i="57"/>
  <c r="N49" i="57" s="1"/>
  <c r="Y21" i="57"/>
  <c r="Y40" i="56" s="1"/>
  <c r="M39" i="56"/>
  <c r="P44" i="57"/>
  <c r="P40" i="56"/>
  <c r="P48" i="56" s="1"/>
  <c r="S45" i="57"/>
  <c r="T41" i="56"/>
  <c r="M48" i="59"/>
  <c r="Q45" i="59"/>
  <c r="K44" i="55"/>
  <c r="K40" i="57"/>
  <c r="W44" i="55"/>
  <c r="W40" i="57"/>
  <c r="K40" i="59"/>
  <c r="W40" i="59"/>
  <c r="W48" i="59" s="1"/>
  <c r="R39" i="57"/>
  <c r="J41" i="57"/>
  <c r="J47" i="57"/>
  <c r="W39" i="56"/>
  <c r="I43" i="58"/>
  <c r="U43" i="58"/>
  <c r="E37" i="58"/>
  <c r="E41" i="61"/>
  <c r="Q37" i="58"/>
  <c r="Q41" i="61"/>
  <c r="Y20" i="59"/>
  <c r="Y39" i="58" s="1"/>
  <c r="K23" i="59"/>
  <c r="K39" i="58"/>
  <c r="U36" i="59"/>
  <c r="W23" i="59"/>
  <c r="U32" i="59"/>
  <c r="W47" i="59"/>
  <c r="N32" i="59"/>
  <c r="N40" i="58"/>
  <c r="F45" i="59"/>
  <c r="R45" i="59"/>
  <c r="R41" i="58"/>
  <c r="W39" i="58"/>
  <c r="Z21" i="57"/>
  <c r="N43" i="57"/>
  <c r="E48" i="57"/>
  <c r="Q48" i="57"/>
  <c r="G35" i="58"/>
  <c r="S35" i="58"/>
  <c r="O45" i="61"/>
  <c r="O23" i="61"/>
  <c r="E35" i="59"/>
  <c r="E47" i="59"/>
  <c r="E39" i="58"/>
  <c r="Q35" i="59"/>
  <c r="Q39" i="58"/>
  <c r="Q43" i="58" s="1"/>
  <c r="H32" i="59"/>
  <c r="H40" i="58"/>
  <c r="H48" i="58" s="1"/>
  <c r="T32" i="59"/>
  <c r="T40" i="58"/>
  <c r="K24" i="59"/>
  <c r="W24" i="59"/>
  <c r="P41" i="59"/>
  <c r="P45" i="59" s="1"/>
  <c r="L41" i="58"/>
  <c r="L45" i="58" s="1"/>
  <c r="Y22" i="57"/>
  <c r="O47" i="57"/>
  <c r="O43" i="57"/>
  <c r="F48" i="57"/>
  <c r="P33" i="58"/>
  <c r="P41" i="61"/>
  <c r="F31" i="59"/>
  <c r="F39" i="58"/>
  <c r="R31" i="59"/>
  <c r="R39" i="58"/>
  <c r="I36" i="59"/>
  <c r="I48" i="59"/>
  <c r="I40" i="58"/>
  <c r="M45" i="59"/>
  <c r="M41" i="58"/>
  <c r="M40" i="58"/>
  <c r="G35" i="59"/>
  <c r="G39" i="58"/>
  <c r="G43" i="59"/>
  <c r="S35" i="59"/>
  <c r="S39" i="58"/>
  <c r="S47" i="58" s="1"/>
  <c r="J44" i="59"/>
  <c r="V44" i="59"/>
  <c r="N49" i="59"/>
  <c r="N41" i="58"/>
  <c r="N45" i="59"/>
  <c r="E42" i="65"/>
  <c r="E46" i="65" s="1"/>
  <c r="U42" i="62"/>
  <c r="L45" i="57"/>
  <c r="E44" i="57"/>
  <c r="R48" i="57"/>
  <c r="J39" i="61"/>
  <c r="J47" i="61" s="1"/>
  <c r="V47" i="58"/>
  <c r="V39" i="61"/>
  <c r="V47" i="61" s="1"/>
  <c r="N48" i="61"/>
  <c r="N44" i="61"/>
  <c r="F45" i="58"/>
  <c r="F41" i="61"/>
  <c r="F45" i="61" s="1"/>
  <c r="R45" i="58"/>
  <c r="R41" i="61"/>
  <c r="R45" i="61" s="1"/>
  <c r="T43" i="59"/>
  <c r="K40" i="58"/>
  <c r="W44" i="59"/>
  <c r="W40" i="58"/>
  <c r="W44" i="58" s="1"/>
  <c r="O37" i="59"/>
  <c r="O49" i="59"/>
  <c r="W42" i="65"/>
  <c r="M49" i="57"/>
  <c r="K39" i="61"/>
  <c r="K43" i="61" s="1"/>
  <c r="O44" i="61"/>
  <c r="O48" i="61"/>
  <c r="G45" i="58"/>
  <c r="G41" i="61"/>
  <c r="S45" i="58"/>
  <c r="S41" i="61"/>
  <c r="I43" i="59"/>
  <c r="I39" i="58"/>
  <c r="U43" i="59"/>
  <c r="U39" i="58"/>
  <c r="L48" i="59"/>
  <c r="L40" i="58"/>
  <c r="L48" i="58" s="1"/>
  <c r="L44" i="59"/>
  <c r="X48" i="59"/>
  <c r="X40" i="58"/>
  <c r="P33" i="59"/>
  <c r="S23" i="59"/>
  <c r="G39" i="61"/>
  <c r="K40" i="61"/>
  <c r="K44" i="61" s="1"/>
  <c r="X47" i="61"/>
  <c r="X43" i="61"/>
  <c r="H49" i="58"/>
  <c r="T49" i="58"/>
  <c r="J47" i="59"/>
  <c r="J39" i="58"/>
  <c r="J47" i="58" s="1"/>
  <c r="V47" i="59"/>
  <c r="V39" i="58"/>
  <c r="M36" i="59"/>
  <c r="E37" i="59"/>
  <c r="E41" i="58"/>
  <c r="E45" i="59"/>
  <c r="Q37" i="59"/>
  <c r="Q49" i="59"/>
  <c r="Q41" i="58"/>
  <c r="E33" i="59"/>
  <c r="Z20" i="61"/>
  <c r="M42" i="62"/>
  <c r="I45" i="65"/>
  <c r="I49" i="65"/>
  <c r="O42" i="62"/>
  <c r="P47" i="65"/>
  <c r="P43" i="65"/>
  <c r="R48" i="65"/>
  <c r="R44" i="65"/>
  <c r="Z21" i="61"/>
  <c r="Y22" i="63"/>
  <c r="G25" i="63" s="1"/>
  <c r="H47" i="63"/>
  <c r="U46" i="64"/>
  <c r="U42" i="65"/>
  <c r="U46" i="65" s="1"/>
  <c r="E43" i="65"/>
  <c r="E47" i="65"/>
  <c r="S44" i="65"/>
  <c r="S48" i="65"/>
  <c r="K45" i="65"/>
  <c r="K23" i="65"/>
  <c r="W45" i="65"/>
  <c r="W23" i="65"/>
  <c r="M43" i="63"/>
  <c r="M47" i="63"/>
  <c r="K45" i="64"/>
  <c r="K23" i="64"/>
  <c r="W45" i="64"/>
  <c r="W49" i="64"/>
  <c r="I44" i="64"/>
  <c r="I48" i="64"/>
  <c r="U48" i="64"/>
  <c r="O23" i="63"/>
  <c r="E49" i="63"/>
  <c r="S43" i="64"/>
  <c r="S47" i="64"/>
  <c r="E49" i="64"/>
  <c r="E42" i="64"/>
  <c r="E46" i="64" s="1"/>
  <c r="Z40" i="62"/>
  <c r="K45" i="63"/>
  <c r="K49" i="63"/>
  <c r="K23" i="63"/>
  <c r="W49" i="63"/>
  <c r="W45" i="63"/>
  <c r="O44" i="63"/>
  <c r="L49" i="63"/>
  <c r="Z20" i="64"/>
  <c r="Z39" i="65" s="1"/>
  <c r="O49" i="64"/>
  <c r="O23" i="64"/>
  <c r="K49" i="64"/>
  <c r="Q45" i="65"/>
  <c r="Q23" i="65"/>
  <c r="W46" i="63"/>
  <c r="W42" i="64"/>
  <c r="W46" i="64" s="1"/>
  <c r="U44" i="63"/>
  <c r="U48" i="63"/>
  <c r="Q49" i="63"/>
  <c r="O45" i="64"/>
  <c r="Q43" i="65"/>
  <c r="Z22" i="61"/>
  <c r="J44" i="63"/>
  <c r="J48" i="63"/>
  <c r="V44" i="63"/>
  <c r="V48" i="63"/>
  <c r="E45" i="63"/>
  <c r="Z21" i="64"/>
  <c r="W47" i="64"/>
  <c r="W43" i="64"/>
  <c r="Q45" i="64"/>
  <c r="Q49" i="64"/>
  <c r="Q23" i="64"/>
  <c r="E42" i="62"/>
  <c r="Y20" i="61"/>
  <c r="Y39" i="60" s="1"/>
  <c r="Z20" i="63"/>
  <c r="Z39" i="64" s="1"/>
  <c r="T43" i="63"/>
  <c r="T47" i="63"/>
  <c r="O44" i="64"/>
  <c r="O48" i="64"/>
  <c r="I23" i="65"/>
  <c r="H49" i="65"/>
  <c r="H45" i="65"/>
  <c r="T49" i="65"/>
  <c r="T45" i="65"/>
  <c r="F44" i="65"/>
  <c r="H44" i="63"/>
  <c r="P48" i="63"/>
  <c r="M23" i="64"/>
  <c r="J43" i="65"/>
  <c r="X44" i="65"/>
  <c r="K47" i="65"/>
  <c r="Y22" i="64"/>
  <c r="Q25" i="64" s="1"/>
  <c r="G44" i="64"/>
  <c r="Z22" i="65"/>
  <c r="Z22" i="64"/>
  <c r="Z41" i="65" s="1"/>
  <c r="Y20" i="63"/>
  <c r="Y39" i="64" s="1"/>
  <c r="F43" i="63"/>
  <c r="Y21" i="64"/>
  <c r="Y40" i="65" s="1"/>
  <c r="E43" i="64"/>
  <c r="S44" i="64"/>
  <c r="L47" i="64"/>
  <c r="V49" i="65"/>
  <c r="Z21" i="63"/>
  <c r="Z40" i="64" s="1"/>
  <c r="R49" i="63"/>
  <c r="Y20" i="65"/>
  <c r="I23" i="64"/>
  <c r="Y21" i="65"/>
  <c r="Y40" i="62" s="1"/>
  <c r="X43" i="63"/>
  <c r="V45" i="63"/>
  <c r="U45" i="64"/>
  <c r="F47" i="65"/>
  <c r="T48" i="65"/>
  <c r="Y20" i="62"/>
  <c r="G46" i="62"/>
  <c r="M25" i="65"/>
  <c r="W25" i="65"/>
  <c r="K25" i="65"/>
  <c r="U25" i="65"/>
  <c r="I25" i="65"/>
  <c r="S25" i="65"/>
  <c r="G25" i="65"/>
  <c r="Q25" i="65"/>
  <c r="E25" i="65"/>
  <c r="O25" i="65"/>
  <c r="Y43" i="65"/>
  <c r="Z43" i="65"/>
  <c r="Z47" i="65"/>
  <c r="Y48" i="65"/>
  <c r="Y44" i="65"/>
  <c r="J35" i="65"/>
  <c r="P35" i="65"/>
  <c r="V35" i="65"/>
  <c r="F36" i="65"/>
  <c r="L36" i="65"/>
  <c r="R36" i="65"/>
  <c r="X36" i="65"/>
  <c r="H37" i="65"/>
  <c r="N37" i="65"/>
  <c r="T37" i="65"/>
  <c r="G47" i="65"/>
  <c r="M47" i="65"/>
  <c r="S47" i="65"/>
  <c r="I48" i="65"/>
  <c r="O48" i="65"/>
  <c r="U48" i="65"/>
  <c r="E49" i="65"/>
  <c r="K49" i="65"/>
  <c r="Q49" i="65"/>
  <c r="W49" i="65"/>
  <c r="K35" i="65"/>
  <c r="Q35" i="65"/>
  <c r="W35" i="65"/>
  <c r="G36" i="65"/>
  <c r="M36" i="65"/>
  <c r="S36" i="65"/>
  <c r="I37" i="65"/>
  <c r="O37" i="65"/>
  <c r="U37" i="65"/>
  <c r="H47" i="65"/>
  <c r="N47" i="65"/>
  <c r="T47" i="65"/>
  <c r="J48" i="65"/>
  <c r="P48" i="65"/>
  <c r="V48" i="65"/>
  <c r="F49" i="65"/>
  <c r="L49" i="65"/>
  <c r="R49" i="65"/>
  <c r="X49" i="65"/>
  <c r="G23" i="65"/>
  <c r="G42" i="62" s="1"/>
  <c r="S23" i="65"/>
  <c r="S42" i="62" s="1"/>
  <c r="S46" i="62" s="1"/>
  <c r="F35" i="65"/>
  <c r="L35" i="65"/>
  <c r="R35" i="65"/>
  <c r="X35" i="65"/>
  <c r="H36" i="65"/>
  <c r="N36" i="65"/>
  <c r="T36" i="65"/>
  <c r="J37" i="65"/>
  <c r="P37" i="65"/>
  <c r="V37" i="65"/>
  <c r="I47" i="65"/>
  <c r="O47" i="65"/>
  <c r="U47" i="65"/>
  <c r="E48" i="65"/>
  <c r="K48" i="65"/>
  <c r="Q48" i="65"/>
  <c r="W48" i="65"/>
  <c r="G49" i="65"/>
  <c r="M49" i="65"/>
  <c r="S49" i="65"/>
  <c r="F35" i="62"/>
  <c r="L35" i="62"/>
  <c r="R35" i="62"/>
  <c r="P33" i="62"/>
  <c r="Y44" i="64"/>
  <c r="Y48" i="64"/>
  <c r="G25" i="64"/>
  <c r="E25" i="64"/>
  <c r="I25" i="64"/>
  <c r="S25" i="64"/>
  <c r="Z49" i="64"/>
  <c r="Y24" i="64"/>
  <c r="Y35" i="64"/>
  <c r="Y47" i="64"/>
  <c r="Y43" i="64"/>
  <c r="Y31" i="64"/>
  <c r="Z43" i="64"/>
  <c r="Z47" i="64"/>
  <c r="G31" i="64"/>
  <c r="M31" i="64"/>
  <c r="S31" i="64"/>
  <c r="I32" i="64"/>
  <c r="O32" i="64"/>
  <c r="U32" i="64"/>
  <c r="E33" i="64"/>
  <c r="K33" i="64"/>
  <c r="Q33" i="64"/>
  <c r="W33" i="64"/>
  <c r="J43" i="64"/>
  <c r="P43" i="64"/>
  <c r="V43" i="64"/>
  <c r="F44" i="64"/>
  <c r="L44" i="64"/>
  <c r="R44" i="64"/>
  <c r="X44" i="64"/>
  <c r="H45" i="64"/>
  <c r="N45" i="64"/>
  <c r="T45" i="64"/>
  <c r="E35" i="64"/>
  <c r="K35" i="64"/>
  <c r="Q35" i="64"/>
  <c r="W35" i="64"/>
  <c r="G36" i="64"/>
  <c r="M36" i="64"/>
  <c r="S36" i="64"/>
  <c r="O37" i="64"/>
  <c r="H47" i="64"/>
  <c r="N47" i="64"/>
  <c r="T47" i="64"/>
  <c r="J48" i="64"/>
  <c r="P48" i="64"/>
  <c r="V48" i="64"/>
  <c r="F49" i="64"/>
  <c r="L49" i="64"/>
  <c r="R49" i="64"/>
  <c r="X49" i="64"/>
  <c r="G23" i="64"/>
  <c r="G42" i="65" s="1"/>
  <c r="S23" i="64"/>
  <c r="S42" i="65" s="1"/>
  <c r="F35" i="64"/>
  <c r="L35" i="64"/>
  <c r="R35" i="64"/>
  <c r="X35" i="64"/>
  <c r="H36" i="64"/>
  <c r="N36" i="64"/>
  <c r="T36" i="64"/>
  <c r="J37" i="64"/>
  <c r="P37" i="64"/>
  <c r="V37" i="64"/>
  <c r="I47" i="64"/>
  <c r="O47" i="64"/>
  <c r="U47" i="64"/>
  <c r="E48" i="64"/>
  <c r="K48" i="64"/>
  <c r="Q48" i="64"/>
  <c r="W48" i="64"/>
  <c r="G49" i="64"/>
  <c r="M49" i="64"/>
  <c r="S49" i="64"/>
  <c r="O43" i="62"/>
  <c r="U25" i="63"/>
  <c r="O25" i="63"/>
  <c r="Y24" i="63"/>
  <c r="U46" i="63"/>
  <c r="G31" i="63"/>
  <c r="M31" i="63"/>
  <c r="S31" i="63"/>
  <c r="I32" i="63"/>
  <c r="O32" i="63"/>
  <c r="U32" i="63"/>
  <c r="E33" i="63"/>
  <c r="Q33" i="63"/>
  <c r="W33" i="63"/>
  <c r="H35" i="63"/>
  <c r="N35" i="63"/>
  <c r="T35" i="63"/>
  <c r="J36" i="63"/>
  <c r="P36" i="63"/>
  <c r="V36" i="63"/>
  <c r="F37" i="63"/>
  <c r="L37" i="63"/>
  <c r="R37" i="63"/>
  <c r="X37" i="63"/>
  <c r="J43" i="63"/>
  <c r="P43" i="63"/>
  <c r="V43" i="63"/>
  <c r="F44" i="63"/>
  <c r="L44" i="63"/>
  <c r="R44" i="63"/>
  <c r="X44" i="63"/>
  <c r="H45" i="63"/>
  <c r="N45" i="63"/>
  <c r="T45" i="63"/>
  <c r="O46" i="63"/>
  <c r="E47" i="63"/>
  <c r="K47" i="63"/>
  <c r="Q47" i="63"/>
  <c r="W47" i="63"/>
  <c r="G48" i="63"/>
  <c r="M48" i="63"/>
  <c r="S48" i="63"/>
  <c r="I49" i="63"/>
  <c r="O49" i="63"/>
  <c r="U49" i="63"/>
  <c r="I45" i="63"/>
  <c r="U45" i="63"/>
  <c r="E46" i="63"/>
  <c r="X49" i="63"/>
  <c r="F35" i="63"/>
  <c r="L35" i="63"/>
  <c r="R35" i="63"/>
  <c r="X35" i="63"/>
  <c r="H36" i="63"/>
  <c r="N36" i="63"/>
  <c r="T36" i="63"/>
  <c r="J37" i="63"/>
  <c r="P37" i="63"/>
  <c r="V37" i="63"/>
  <c r="I47" i="63"/>
  <c r="O47" i="63"/>
  <c r="U47" i="63"/>
  <c r="E48" i="63"/>
  <c r="K48" i="63"/>
  <c r="Q48" i="63"/>
  <c r="W48" i="63"/>
  <c r="G49" i="63"/>
  <c r="M49" i="63"/>
  <c r="S49" i="63"/>
  <c r="Z20" i="62"/>
  <c r="Z47" i="62" s="1"/>
  <c r="Y21" i="62"/>
  <c r="O23" i="62"/>
  <c r="I47" i="62"/>
  <c r="W44" i="62"/>
  <c r="U23" i="62"/>
  <c r="U46" i="62" s="1"/>
  <c r="I23" i="62"/>
  <c r="K48" i="62"/>
  <c r="H32" i="62"/>
  <c r="J37" i="62"/>
  <c r="N32" i="62"/>
  <c r="T32" i="62"/>
  <c r="M46" i="62"/>
  <c r="Z21" i="62"/>
  <c r="Z44" i="62" s="1"/>
  <c r="Y22" i="62"/>
  <c r="Y45" i="62" s="1"/>
  <c r="Z22" i="62"/>
  <c r="K23" i="62"/>
  <c r="W23" i="62"/>
  <c r="H35" i="62"/>
  <c r="N35" i="62"/>
  <c r="T35" i="62"/>
  <c r="J36" i="62"/>
  <c r="P36" i="62"/>
  <c r="V36" i="62"/>
  <c r="F37" i="62"/>
  <c r="L37" i="62"/>
  <c r="R37" i="62"/>
  <c r="X37" i="62"/>
  <c r="E47" i="62"/>
  <c r="K47" i="62"/>
  <c r="Q47" i="62"/>
  <c r="W47" i="62"/>
  <c r="G48" i="62"/>
  <c r="M48" i="62"/>
  <c r="S48" i="62"/>
  <c r="I49" i="62"/>
  <c r="O49" i="62"/>
  <c r="U49" i="62"/>
  <c r="I35" i="62"/>
  <c r="O35" i="62"/>
  <c r="U35" i="62"/>
  <c r="E36" i="62"/>
  <c r="K36" i="62"/>
  <c r="Q36" i="62"/>
  <c r="W36" i="62"/>
  <c r="G37" i="62"/>
  <c r="M37" i="62"/>
  <c r="S37" i="62"/>
  <c r="F47" i="62"/>
  <c r="L47" i="62"/>
  <c r="R47" i="62"/>
  <c r="X47" i="62"/>
  <c r="H48" i="62"/>
  <c r="N48" i="62"/>
  <c r="T48" i="62"/>
  <c r="J49" i="62"/>
  <c r="P49" i="62"/>
  <c r="V49" i="62"/>
  <c r="J35" i="62"/>
  <c r="P35" i="62"/>
  <c r="V35" i="62"/>
  <c r="F36" i="62"/>
  <c r="L36" i="62"/>
  <c r="H37" i="62"/>
  <c r="N37" i="62"/>
  <c r="T37" i="62"/>
  <c r="G47" i="62"/>
  <c r="M47" i="62"/>
  <c r="S47" i="62"/>
  <c r="I48" i="62"/>
  <c r="O48" i="62"/>
  <c r="U48" i="62"/>
  <c r="E49" i="62"/>
  <c r="K49" i="62"/>
  <c r="Q49" i="62"/>
  <c r="W49" i="62"/>
  <c r="E23" i="62"/>
  <c r="Q23" i="62"/>
  <c r="E35" i="62"/>
  <c r="K35" i="62"/>
  <c r="Q35" i="62"/>
  <c r="W35" i="62"/>
  <c r="G36" i="62"/>
  <c r="M36" i="62"/>
  <c r="S36" i="62"/>
  <c r="I37" i="62"/>
  <c r="U37" i="62"/>
  <c r="H47" i="62"/>
  <c r="N47" i="62"/>
  <c r="T47" i="62"/>
  <c r="J48" i="62"/>
  <c r="P48" i="62"/>
  <c r="V48" i="62"/>
  <c r="F49" i="62"/>
  <c r="L49" i="62"/>
  <c r="R49" i="62"/>
  <c r="X49" i="62"/>
  <c r="W25" i="61"/>
  <c r="O25" i="61"/>
  <c r="Y24" i="61"/>
  <c r="Y35" i="61"/>
  <c r="Z35" i="61"/>
  <c r="G31" i="61"/>
  <c r="M31" i="61"/>
  <c r="S31" i="61"/>
  <c r="I32" i="61"/>
  <c r="O32" i="61"/>
  <c r="U32" i="61"/>
  <c r="E33" i="61"/>
  <c r="Q33" i="61"/>
  <c r="W33" i="61"/>
  <c r="H35" i="61"/>
  <c r="N35" i="61"/>
  <c r="T35" i="61"/>
  <c r="J36" i="61"/>
  <c r="P36" i="61"/>
  <c r="V36" i="61"/>
  <c r="F37" i="61"/>
  <c r="L37" i="61"/>
  <c r="R37" i="61"/>
  <c r="X37" i="61"/>
  <c r="J43" i="61"/>
  <c r="P43" i="61"/>
  <c r="F44" i="61"/>
  <c r="L44" i="61"/>
  <c r="R44" i="61"/>
  <c r="X44" i="61"/>
  <c r="H45" i="61"/>
  <c r="T45" i="61"/>
  <c r="E47" i="61"/>
  <c r="K47" i="61"/>
  <c r="Q47" i="61"/>
  <c r="W47" i="61"/>
  <c r="G48" i="61"/>
  <c r="M48" i="61"/>
  <c r="S48" i="61"/>
  <c r="I49" i="61"/>
  <c r="O49" i="61"/>
  <c r="U49" i="61"/>
  <c r="E35" i="61"/>
  <c r="K35" i="61"/>
  <c r="Q35" i="61"/>
  <c r="W35" i="61"/>
  <c r="G36" i="61"/>
  <c r="M36" i="61"/>
  <c r="S36" i="61"/>
  <c r="I37" i="61"/>
  <c r="U37" i="61"/>
  <c r="H47" i="61"/>
  <c r="N47" i="61"/>
  <c r="T47" i="61"/>
  <c r="J48" i="61"/>
  <c r="P48" i="61"/>
  <c r="V48" i="61"/>
  <c r="F49" i="61"/>
  <c r="L49" i="61"/>
  <c r="R49" i="61"/>
  <c r="L35" i="61"/>
  <c r="R35" i="61"/>
  <c r="X35" i="61"/>
  <c r="H36" i="61"/>
  <c r="N36" i="61"/>
  <c r="T36" i="61"/>
  <c r="J37" i="61"/>
  <c r="P37" i="61"/>
  <c r="V37" i="61"/>
  <c r="I47" i="61"/>
  <c r="U47" i="61"/>
  <c r="E48" i="61"/>
  <c r="K48" i="61"/>
  <c r="Q48" i="61"/>
  <c r="W48" i="61"/>
  <c r="G49" i="61"/>
  <c r="M49" i="61"/>
  <c r="S49" i="61"/>
  <c r="G45" i="60"/>
  <c r="M45" i="60"/>
  <c r="S45" i="60"/>
  <c r="T49" i="60"/>
  <c r="F48" i="60"/>
  <c r="L48" i="60"/>
  <c r="R48" i="60"/>
  <c r="X48" i="60"/>
  <c r="J44" i="60"/>
  <c r="P44" i="60"/>
  <c r="V44" i="60"/>
  <c r="M32" i="60"/>
  <c r="S32" i="60"/>
  <c r="E37" i="60"/>
  <c r="Q37" i="60"/>
  <c r="W37" i="60"/>
  <c r="K31" i="60"/>
  <c r="Q31" i="60"/>
  <c r="G35" i="60"/>
  <c r="M35" i="60"/>
  <c r="S35" i="60"/>
  <c r="I33" i="60"/>
  <c r="O33" i="60"/>
  <c r="U33" i="60"/>
  <c r="Y22" i="60"/>
  <c r="V32" i="60"/>
  <c r="U45" i="60"/>
  <c r="N48" i="60"/>
  <c r="Z22" i="60"/>
  <c r="H31" i="60"/>
  <c r="F33" i="60"/>
  <c r="F47" i="60"/>
  <c r="T48" i="60"/>
  <c r="Y20" i="60"/>
  <c r="O24" i="60"/>
  <c r="N31" i="60"/>
  <c r="L33" i="60"/>
  <c r="L47" i="60"/>
  <c r="J49" i="60"/>
  <c r="Z20" i="60"/>
  <c r="Z39" i="63" s="1"/>
  <c r="Z43" i="63" s="1"/>
  <c r="T31" i="60"/>
  <c r="R33" i="60"/>
  <c r="E43" i="60"/>
  <c r="R47" i="60"/>
  <c r="P49" i="60"/>
  <c r="Z21" i="60"/>
  <c r="Y21" i="60"/>
  <c r="J32" i="60"/>
  <c r="X33" i="60"/>
  <c r="I45" i="60"/>
  <c r="X47" i="60"/>
  <c r="V49" i="60"/>
  <c r="Y47" i="60"/>
  <c r="O35" i="60"/>
  <c r="W36" i="60"/>
  <c r="K23" i="60"/>
  <c r="K42" i="63" s="1"/>
  <c r="W23" i="60"/>
  <c r="W42" i="63" s="1"/>
  <c r="M24" i="60"/>
  <c r="G31" i="60"/>
  <c r="M31" i="60"/>
  <c r="S31" i="60"/>
  <c r="I32" i="60"/>
  <c r="O32" i="60"/>
  <c r="U32" i="60"/>
  <c r="E33" i="60"/>
  <c r="Q33" i="60"/>
  <c r="W33" i="60"/>
  <c r="H35" i="60"/>
  <c r="N35" i="60"/>
  <c r="T35" i="60"/>
  <c r="J36" i="60"/>
  <c r="P36" i="60"/>
  <c r="V36" i="60"/>
  <c r="F37" i="60"/>
  <c r="L37" i="60"/>
  <c r="R37" i="60"/>
  <c r="X37" i="60"/>
  <c r="F44" i="60"/>
  <c r="L44" i="60"/>
  <c r="R44" i="60"/>
  <c r="X44" i="60"/>
  <c r="H45" i="60"/>
  <c r="N45" i="60"/>
  <c r="T45" i="60"/>
  <c r="E47" i="60"/>
  <c r="K47" i="60"/>
  <c r="Q47" i="60"/>
  <c r="W47" i="60"/>
  <c r="G48" i="60"/>
  <c r="M48" i="60"/>
  <c r="S48" i="60"/>
  <c r="I49" i="60"/>
  <c r="O49" i="60"/>
  <c r="U49" i="60"/>
  <c r="I35" i="60"/>
  <c r="U35" i="60"/>
  <c r="G37" i="60"/>
  <c r="M37" i="60"/>
  <c r="O23" i="60"/>
  <c r="O42" i="63" s="1"/>
  <c r="E24" i="60"/>
  <c r="Q24" i="60"/>
  <c r="I31" i="60"/>
  <c r="O31" i="60"/>
  <c r="U31" i="60"/>
  <c r="E32" i="60"/>
  <c r="K32" i="60"/>
  <c r="Q32" i="60"/>
  <c r="W32" i="60"/>
  <c r="G33" i="60"/>
  <c r="M33" i="60"/>
  <c r="S33" i="60"/>
  <c r="J35" i="60"/>
  <c r="P35" i="60"/>
  <c r="V35" i="60"/>
  <c r="F36" i="60"/>
  <c r="L36" i="60"/>
  <c r="R36" i="60"/>
  <c r="X36" i="60"/>
  <c r="H37" i="60"/>
  <c r="N37" i="60"/>
  <c r="T37" i="60"/>
  <c r="F43" i="60"/>
  <c r="H44" i="60"/>
  <c r="N44" i="60"/>
  <c r="T44" i="60"/>
  <c r="J45" i="60"/>
  <c r="P45" i="60"/>
  <c r="V45" i="60"/>
  <c r="G47" i="60"/>
  <c r="M47" i="60"/>
  <c r="S47" i="60"/>
  <c r="I48" i="60"/>
  <c r="O48" i="60"/>
  <c r="U48" i="60"/>
  <c r="E49" i="60"/>
  <c r="K49" i="60"/>
  <c r="Q49" i="60"/>
  <c r="W49" i="60"/>
  <c r="K36" i="60"/>
  <c r="S37" i="60"/>
  <c r="E23" i="60"/>
  <c r="E42" i="63" s="1"/>
  <c r="Q23" i="60"/>
  <c r="Q42" i="63" s="1"/>
  <c r="Q46" i="63" s="1"/>
  <c r="G24" i="60"/>
  <c r="S24" i="60"/>
  <c r="J31" i="60"/>
  <c r="P31" i="60"/>
  <c r="V31" i="60"/>
  <c r="F32" i="60"/>
  <c r="L32" i="60"/>
  <c r="R32" i="60"/>
  <c r="X32" i="60"/>
  <c r="H33" i="60"/>
  <c r="N33" i="60"/>
  <c r="T33" i="60"/>
  <c r="E35" i="60"/>
  <c r="K35" i="60"/>
  <c r="Q35" i="60"/>
  <c r="W35" i="60"/>
  <c r="G36" i="60"/>
  <c r="M36" i="60"/>
  <c r="S36" i="60"/>
  <c r="I37" i="60"/>
  <c r="O37" i="60"/>
  <c r="I44" i="60"/>
  <c r="O44" i="60"/>
  <c r="U44" i="60"/>
  <c r="E45" i="60"/>
  <c r="K45" i="60"/>
  <c r="Q45" i="60"/>
  <c r="W45" i="60"/>
  <c r="H47" i="60"/>
  <c r="N47" i="60"/>
  <c r="T47" i="60"/>
  <c r="J48" i="60"/>
  <c r="P48" i="60"/>
  <c r="V48" i="60"/>
  <c r="F49" i="60"/>
  <c r="L49" i="60"/>
  <c r="R49" i="60"/>
  <c r="X49" i="60"/>
  <c r="Q36" i="60"/>
  <c r="G23" i="60"/>
  <c r="G42" i="63" s="1"/>
  <c r="G46" i="63" s="1"/>
  <c r="S23" i="60"/>
  <c r="S42" i="63" s="1"/>
  <c r="S46" i="63" s="1"/>
  <c r="I24" i="60"/>
  <c r="U24" i="60"/>
  <c r="W31" i="60"/>
  <c r="F35" i="60"/>
  <c r="R35" i="60"/>
  <c r="X35" i="60"/>
  <c r="H36" i="60"/>
  <c r="N36" i="60"/>
  <c r="J37" i="60"/>
  <c r="V37" i="60"/>
  <c r="L45" i="60"/>
  <c r="X45" i="60"/>
  <c r="I47" i="60"/>
  <c r="O47" i="60"/>
  <c r="U47" i="60"/>
  <c r="E48" i="60"/>
  <c r="K48" i="60"/>
  <c r="Q48" i="60"/>
  <c r="W48" i="60"/>
  <c r="G49" i="60"/>
  <c r="M49" i="60"/>
  <c r="S49" i="60"/>
  <c r="M23" i="60"/>
  <c r="M42" i="63" s="1"/>
  <c r="M46" i="63" s="1"/>
  <c r="E36" i="60"/>
  <c r="I23" i="60"/>
  <c r="I42" i="63" s="1"/>
  <c r="I46" i="63" s="1"/>
  <c r="U23" i="60"/>
  <c r="U42" i="63" s="1"/>
  <c r="K24" i="58"/>
  <c r="I33" i="58"/>
  <c r="O33" i="58"/>
  <c r="U33" i="58"/>
  <c r="Z20" i="58"/>
  <c r="N35" i="59"/>
  <c r="P36" i="59"/>
  <c r="L37" i="59"/>
  <c r="M23" i="59"/>
  <c r="M42" i="58" s="1"/>
  <c r="O24" i="59"/>
  <c r="H31" i="59"/>
  <c r="N31" i="59"/>
  <c r="T31" i="59"/>
  <c r="J32" i="59"/>
  <c r="P32" i="59"/>
  <c r="V32" i="59"/>
  <c r="F33" i="59"/>
  <c r="L33" i="59"/>
  <c r="R33" i="59"/>
  <c r="X33" i="59"/>
  <c r="I35" i="59"/>
  <c r="O35" i="59"/>
  <c r="U35" i="59"/>
  <c r="E36" i="59"/>
  <c r="K36" i="59"/>
  <c r="Q36" i="59"/>
  <c r="W36" i="59"/>
  <c r="M37" i="59"/>
  <c r="S37" i="59"/>
  <c r="E43" i="59"/>
  <c r="K43" i="59"/>
  <c r="Q43" i="59"/>
  <c r="W43" i="59"/>
  <c r="G44" i="59"/>
  <c r="M44" i="59"/>
  <c r="S44" i="59"/>
  <c r="I45" i="59"/>
  <c r="O45" i="59"/>
  <c r="U45" i="59"/>
  <c r="F47" i="59"/>
  <c r="L47" i="59"/>
  <c r="R47" i="59"/>
  <c r="X47" i="59"/>
  <c r="H48" i="59"/>
  <c r="N48" i="59"/>
  <c r="J49" i="59"/>
  <c r="P49" i="59"/>
  <c r="V49" i="59"/>
  <c r="H35" i="59"/>
  <c r="J36" i="59"/>
  <c r="V36" i="59"/>
  <c r="X37" i="59"/>
  <c r="E24" i="59"/>
  <c r="Q24" i="59"/>
  <c r="J35" i="59"/>
  <c r="V35" i="59"/>
  <c r="F36" i="59"/>
  <c r="L36" i="59"/>
  <c r="R36" i="59"/>
  <c r="X36" i="59"/>
  <c r="H37" i="59"/>
  <c r="N37" i="59"/>
  <c r="T37" i="59"/>
  <c r="F43" i="59"/>
  <c r="L43" i="59"/>
  <c r="R43" i="59"/>
  <c r="X43" i="59"/>
  <c r="H44" i="59"/>
  <c r="N44" i="59"/>
  <c r="T44" i="59"/>
  <c r="J45" i="59"/>
  <c r="V45" i="59"/>
  <c r="S46" i="59"/>
  <c r="U48" i="59"/>
  <c r="F37" i="59"/>
  <c r="R37" i="59"/>
  <c r="E23" i="59"/>
  <c r="E42" i="58" s="1"/>
  <c r="Q23" i="59"/>
  <c r="Q42" i="58" s="1"/>
  <c r="G24" i="59"/>
  <c r="S24" i="59"/>
  <c r="J31" i="59"/>
  <c r="P31" i="59"/>
  <c r="V31" i="59"/>
  <c r="F32" i="59"/>
  <c r="L32" i="59"/>
  <c r="R32" i="59"/>
  <c r="X32" i="59"/>
  <c r="H33" i="59"/>
  <c r="N33" i="59"/>
  <c r="T33" i="59"/>
  <c r="W35" i="59"/>
  <c r="U44" i="59"/>
  <c r="H47" i="59"/>
  <c r="N47" i="59"/>
  <c r="T47" i="59"/>
  <c r="Z47" i="59"/>
  <c r="J48" i="59"/>
  <c r="P48" i="59"/>
  <c r="V48" i="59"/>
  <c r="F49" i="59"/>
  <c r="L49" i="59"/>
  <c r="R49" i="59"/>
  <c r="X49" i="59"/>
  <c r="I24" i="59"/>
  <c r="U24" i="59"/>
  <c r="F35" i="59"/>
  <c r="L35" i="59"/>
  <c r="R35" i="59"/>
  <c r="X35" i="59"/>
  <c r="H36" i="59"/>
  <c r="N36" i="59"/>
  <c r="T36" i="59"/>
  <c r="J37" i="59"/>
  <c r="P37" i="59"/>
  <c r="L45" i="59"/>
  <c r="X45" i="59"/>
  <c r="I23" i="59"/>
  <c r="I42" i="58" s="1"/>
  <c r="U23" i="59"/>
  <c r="U42" i="58" s="1"/>
  <c r="H43" i="58"/>
  <c r="N43" i="58"/>
  <c r="T43" i="58"/>
  <c r="F48" i="58"/>
  <c r="R48" i="58"/>
  <c r="X48" i="58"/>
  <c r="J44" i="58"/>
  <c r="P44" i="58"/>
  <c r="V44" i="58"/>
  <c r="G32" i="58"/>
  <c r="M32" i="58"/>
  <c r="S32" i="58"/>
  <c r="H32" i="58"/>
  <c r="N32" i="58"/>
  <c r="T32" i="58"/>
  <c r="K31" i="58"/>
  <c r="Q31" i="58"/>
  <c r="I36" i="58"/>
  <c r="O36" i="58"/>
  <c r="F31" i="58"/>
  <c r="L31" i="58"/>
  <c r="R31" i="58"/>
  <c r="X31" i="58"/>
  <c r="E31" i="58"/>
  <c r="Y21" i="58"/>
  <c r="Z21" i="58"/>
  <c r="Y22" i="58"/>
  <c r="Z22" i="58"/>
  <c r="W24" i="58"/>
  <c r="Y20" i="58"/>
  <c r="Z48" i="58"/>
  <c r="W23" i="58"/>
  <c r="W42" i="61" s="1"/>
  <c r="M24" i="58"/>
  <c r="G31" i="58"/>
  <c r="M31" i="58"/>
  <c r="S31" i="58"/>
  <c r="I32" i="58"/>
  <c r="O32" i="58"/>
  <c r="U32" i="58"/>
  <c r="E33" i="58"/>
  <c r="K33" i="58"/>
  <c r="Q33" i="58"/>
  <c r="W33" i="58"/>
  <c r="H35" i="58"/>
  <c r="N35" i="58"/>
  <c r="T35" i="58"/>
  <c r="J36" i="58"/>
  <c r="P36" i="58"/>
  <c r="V36" i="58"/>
  <c r="F37" i="58"/>
  <c r="L37" i="58"/>
  <c r="R37" i="58"/>
  <c r="X37" i="58"/>
  <c r="J43" i="58"/>
  <c r="V43" i="58"/>
  <c r="F44" i="58"/>
  <c r="L44" i="58"/>
  <c r="R44" i="58"/>
  <c r="X44" i="58"/>
  <c r="H45" i="58"/>
  <c r="N45" i="58"/>
  <c r="T45" i="58"/>
  <c r="E47" i="58"/>
  <c r="K47" i="58"/>
  <c r="W47" i="58"/>
  <c r="G48" i="58"/>
  <c r="M48" i="58"/>
  <c r="S48" i="58"/>
  <c r="O49" i="58"/>
  <c r="U49" i="58"/>
  <c r="O24" i="58"/>
  <c r="H31" i="58"/>
  <c r="N31" i="58"/>
  <c r="T31" i="58"/>
  <c r="J32" i="58"/>
  <c r="P32" i="58"/>
  <c r="V32" i="58"/>
  <c r="F33" i="58"/>
  <c r="L33" i="58"/>
  <c r="R33" i="58"/>
  <c r="X33" i="58"/>
  <c r="O35" i="58"/>
  <c r="U35" i="58"/>
  <c r="E36" i="58"/>
  <c r="K36" i="58"/>
  <c r="Q36" i="58"/>
  <c r="W36" i="58"/>
  <c r="G37" i="58"/>
  <c r="M37" i="58"/>
  <c r="S37" i="58"/>
  <c r="E43" i="58"/>
  <c r="K43" i="58"/>
  <c r="W43" i="58"/>
  <c r="G44" i="58"/>
  <c r="M44" i="58"/>
  <c r="S44" i="58"/>
  <c r="O45" i="58"/>
  <c r="U45" i="58"/>
  <c r="L47" i="58"/>
  <c r="X47" i="58"/>
  <c r="N48" i="58"/>
  <c r="T48" i="58"/>
  <c r="J49" i="58"/>
  <c r="P49" i="58"/>
  <c r="O23" i="58"/>
  <c r="O42" i="61" s="1"/>
  <c r="E24" i="58"/>
  <c r="Q24" i="58"/>
  <c r="I31" i="58"/>
  <c r="O31" i="58"/>
  <c r="U31" i="58"/>
  <c r="E32" i="58"/>
  <c r="K32" i="58"/>
  <c r="Q32" i="58"/>
  <c r="W32" i="58"/>
  <c r="G33" i="58"/>
  <c r="M33" i="58"/>
  <c r="S33" i="58"/>
  <c r="J35" i="58"/>
  <c r="P35" i="58"/>
  <c r="V35" i="58"/>
  <c r="F36" i="58"/>
  <c r="L36" i="58"/>
  <c r="R36" i="58"/>
  <c r="X36" i="58"/>
  <c r="H37" i="58"/>
  <c r="N37" i="58"/>
  <c r="T37" i="58"/>
  <c r="L43" i="58"/>
  <c r="X43" i="58"/>
  <c r="H44" i="58"/>
  <c r="N44" i="58"/>
  <c r="T44" i="58"/>
  <c r="J45" i="58"/>
  <c r="P45" i="58"/>
  <c r="V45" i="58"/>
  <c r="G47" i="58"/>
  <c r="M47" i="58"/>
  <c r="I48" i="58"/>
  <c r="O48" i="58"/>
  <c r="U48" i="58"/>
  <c r="E49" i="58"/>
  <c r="K49" i="58"/>
  <c r="Q49" i="58"/>
  <c r="W49" i="58"/>
  <c r="E23" i="58"/>
  <c r="E42" i="61" s="1"/>
  <c r="Q23" i="58"/>
  <c r="Q42" i="61" s="1"/>
  <c r="G24" i="58"/>
  <c r="S24" i="58"/>
  <c r="P31" i="58"/>
  <c r="V31" i="58"/>
  <c r="F32" i="58"/>
  <c r="L32" i="58"/>
  <c r="R32" i="58"/>
  <c r="X32" i="58"/>
  <c r="H33" i="58"/>
  <c r="N33" i="58"/>
  <c r="T33" i="58"/>
  <c r="E35" i="58"/>
  <c r="K35" i="58"/>
  <c r="W35" i="58"/>
  <c r="G36" i="58"/>
  <c r="M36" i="58"/>
  <c r="S36" i="58"/>
  <c r="I37" i="58"/>
  <c r="O37" i="58"/>
  <c r="G43" i="58"/>
  <c r="M43" i="58"/>
  <c r="S43" i="58"/>
  <c r="I44" i="58"/>
  <c r="U44" i="58"/>
  <c r="E45" i="58"/>
  <c r="K45" i="58"/>
  <c r="Q45" i="58"/>
  <c r="W45" i="58"/>
  <c r="H47" i="58"/>
  <c r="N47" i="58"/>
  <c r="T47" i="58"/>
  <c r="J48" i="58"/>
  <c r="P48" i="58"/>
  <c r="V48" i="58"/>
  <c r="F49" i="58"/>
  <c r="L49" i="58"/>
  <c r="R49" i="58"/>
  <c r="X49" i="58"/>
  <c r="G23" i="58"/>
  <c r="G42" i="61" s="1"/>
  <c r="S23" i="58"/>
  <c r="S42" i="61" s="1"/>
  <c r="I24" i="58"/>
  <c r="U24" i="58"/>
  <c r="W31" i="58"/>
  <c r="F35" i="58"/>
  <c r="L35" i="58"/>
  <c r="R35" i="58"/>
  <c r="X35" i="58"/>
  <c r="H36" i="58"/>
  <c r="N36" i="58"/>
  <c r="T36" i="58"/>
  <c r="J37" i="58"/>
  <c r="P37" i="58"/>
  <c r="V37" i="58"/>
  <c r="X45" i="58"/>
  <c r="I47" i="58"/>
  <c r="O47" i="58"/>
  <c r="U47" i="58"/>
  <c r="Q48" i="58"/>
  <c r="G49" i="58"/>
  <c r="M49" i="58"/>
  <c r="S49" i="58"/>
  <c r="U23" i="58"/>
  <c r="U42" i="61" s="1"/>
  <c r="I47" i="56"/>
  <c r="O47" i="56"/>
  <c r="U47" i="56"/>
  <c r="G49" i="56"/>
  <c r="M49" i="56"/>
  <c r="S49" i="56"/>
  <c r="K24" i="56"/>
  <c r="N48" i="56"/>
  <c r="O45" i="56"/>
  <c r="U45" i="56"/>
  <c r="S44" i="56"/>
  <c r="L47" i="56"/>
  <c r="Y24" i="57"/>
  <c r="K23" i="57"/>
  <c r="K42" i="56" s="1"/>
  <c r="W23" i="57"/>
  <c r="W42" i="56" s="1"/>
  <c r="M24" i="57"/>
  <c r="O25" i="57"/>
  <c r="J43" i="57"/>
  <c r="P43" i="57"/>
  <c r="V43" i="57"/>
  <c r="F44" i="57"/>
  <c r="L44" i="57"/>
  <c r="R44" i="57"/>
  <c r="X44" i="57"/>
  <c r="H45" i="57"/>
  <c r="T45" i="57"/>
  <c r="E47" i="57"/>
  <c r="K47" i="57"/>
  <c r="Q47" i="57"/>
  <c r="W47" i="57"/>
  <c r="G48" i="57"/>
  <c r="M48" i="57"/>
  <c r="S48" i="57"/>
  <c r="I49" i="57"/>
  <c r="O49" i="57"/>
  <c r="U49" i="57"/>
  <c r="M23" i="57"/>
  <c r="M42" i="56" s="1"/>
  <c r="O24" i="57"/>
  <c r="E25" i="57"/>
  <c r="E43" i="57"/>
  <c r="K43" i="57"/>
  <c r="Q43" i="57"/>
  <c r="W43" i="57"/>
  <c r="G44" i="57"/>
  <c r="M44" i="57"/>
  <c r="S44" i="57"/>
  <c r="I45" i="57"/>
  <c r="O45" i="57"/>
  <c r="U45" i="57"/>
  <c r="F47" i="57"/>
  <c r="L47" i="57"/>
  <c r="R47" i="57"/>
  <c r="X47" i="57"/>
  <c r="H48" i="57"/>
  <c r="T48" i="57"/>
  <c r="J49" i="57"/>
  <c r="V49" i="57"/>
  <c r="O23" i="57"/>
  <c r="O42" i="56" s="1"/>
  <c r="E24" i="57"/>
  <c r="Q24" i="57"/>
  <c r="F43" i="57"/>
  <c r="L43" i="57"/>
  <c r="R43" i="57"/>
  <c r="X43" i="57"/>
  <c r="H44" i="57"/>
  <c r="N44" i="57"/>
  <c r="T44" i="57"/>
  <c r="J45" i="57"/>
  <c r="V45" i="57"/>
  <c r="G47" i="57"/>
  <c r="M47" i="57"/>
  <c r="S47" i="57"/>
  <c r="I48" i="57"/>
  <c r="O48" i="57"/>
  <c r="U48" i="57"/>
  <c r="K49" i="57"/>
  <c r="Q49" i="57"/>
  <c r="W49" i="57"/>
  <c r="Q23" i="57"/>
  <c r="Q42" i="56" s="1"/>
  <c r="G24" i="57"/>
  <c r="S24" i="57"/>
  <c r="G43" i="57"/>
  <c r="M43" i="57"/>
  <c r="S43" i="57"/>
  <c r="I44" i="57"/>
  <c r="O44" i="57"/>
  <c r="U44" i="57"/>
  <c r="E45" i="57"/>
  <c r="K45" i="57"/>
  <c r="Q45" i="57"/>
  <c r="W45" i="57"/>
  <c r="H47" i="57"/>
  <c r="N47" i="57"/>
  <c r="T47" i="57"/>
  <c r="J48" i="57"/>
  <c r="P48" i="57"/>
  <c r="V48" i="57"/>
  <c r="L49" i="57"/>
  <c r="R49" i="57"/>
  <c r="X49" i="57"/>
  <c r="G23" i="57"/>
  <c r="G42" i="56" s="1"/>
  <c r="S23" i="57"/>
  <c r="S42" i="56" s="1"/>
  <c r="I24" i="57"/>
  <c r="U24" i="57"/>
  <c r="W25" i="57"/>
  <c r="K24" i="57"/>
  <c r="W24" i="57"/>
  <c r="E43" i="56"/>
  <c r="Y20" i="56"/>
  <c r="H48" i="56"/>
  <c r="J44" i="56"/>
  <c r="P44" i="56"/>
  <c r="V44" i="56"/>
  <c r="L45" i="56"/>
  <c r="R45" i="56"/>
  <c r="X45" i="56"/>
  <c r="Z21" i="56"/>
  <c r="O24" i="56"/>
  <c r="K43" i="56"/>
  <c r="I45" i="56"/>
  <c r="P47" i="56"/>
  <c r="L48" i="56"/>
  <c r="J49" i="56"/>
  <c r="H49" i="56"/>
  <c r="Y22" i="56"/>
  <c r="Q43" i="56"/>
  <c r="R47" i="56"/>
  <c r="N49" i="56"/>
  <c r="Z22" i="56"/>
  <c r="W43" i="56"/>
  <c r="V47" i="56"/>
  <c r="R48" i="56"/>
  <c r="P49" i="56"/>
  <c r="Z20" i="56"/>
  <c r="Z39" i="59" s="1"/>
  <c r="G44" i="56"/>
  <c r="F47" i="56"/>
  <c r="T48" i="56"/>
  <c r="T49" i="56"/>
  <c r="Y21" i="56"/>
  <c r="U23" i="56"/>
  <c r="M44" i="56"/>
  <c r="J47" i="56"/>
  <c r="F48" i="56"/>
  <c r="X48" i="56"/>
  <c r="V49" i="56"/>
  <c r="E49" i="56"/>
  <c r="K45" i="56"/>
  <c r="Q45" i="56"/>
  <c r="W45" i="56"/>
  <c r="W49" i="56"/>
  <c r="W24" i="56"/>
  <c r="I44" i="56"/>
  <c r="I48" i="56"/>
  <c r="O44" i="56"/>
  <c r="O48" i="56"/>
  <c r="I23" i="56"/>
  <c r="I42" i="59" s="1"/>
  <c r="G23" i="56"/>
  <c r="G42" i="59" s="1"/>
  <c r="G46" i="59" s="1"/>
  <c r="G43" i="56"/>
  <c r="G47" i="56"/>
  <c r="M43" i="56"/>
  <c r="M23" i="56"/>
  <c r="M42" i="59" s="1"/>
  <c r="M47" i="56"/>
  <c r="S23" i="56"/>
  <c r="S42" i="59" s="1"/>
  <c r="S43" i="56"/>
  <c r="S47" i="56"/>
  <c r="I43" i="56"/>
  <c r="O43" i="56"/>
  <c r="U43" i="56"/>
  <c r="E44" i="56"/>
  <c r="Q44" i="56"/>
  <c r="W44" i="56"/>
  <c r="G45" i="56"/>
  <c r="M45" i="56"/>
  <c r="S45" i="56"/>
  <c r="K23" i="56"/>
  <c r="K42" i="59" s="1"/>
  <c r="M24" i="56"/>
  <c r="J43" i="56"/>
  <c r="P43" i="56"/>
  <c r="V43" i="56"/>
  <c r="F44" i="56"/>
  <c r="L44" i="56"/>
  <c r="R44" i="56"/>
  <c r="X44" i="56"/>
  <c r="H45" i="56"/>
  <c r="N45" i="56"/>
  <c r="T45" i="56"/>
  <c r="E47" i="56"/>
  <c r="K47" i="56"/>
  <c r="Q47" i="56"/>
  <c r="W47" i="56"/>
  <c r="G48" i="56"/>
  <c r="M48" i="56"/>
  <c r="S48" i="56"/>
  <c r="I49" i="56"/>
  <c r="O49" i="56"/>
  <c r="U49" i="56"/>
  <c r="E24" i="56"/>
  <c r="Q24" i="56"/>
  <c r="F43" i="56"/>
  <c r="L43" i="56"/>
  <c r="R43" i="56"/>
  <c r="X43" i="56"/>
  <c r="H44" i="56"/>
  <c r="T44" i="56"/>
  <c r="J45" i="56"/>
  <c r="P45" i="56"/>
  <c r="V45" i="56"/>
  <c r="U48" i="56"/>
  <c r="E23" i="56"/>
  <c r="E42" i="59" s="1"/>
  <c r="Q23" i="56"/>
  <c r="Q42" i="59" s="1"/>
  <c r="G24" i="56"/>
  <c r="S24" i="56"/>
  <c r="U44" i="56"/>
  <c r="H47" i="56"/>
  <c r="N47" i="56"/>
  <c r="T47" i="56"/>
  <c r="J48" i="56"/>
  <c r="V48" i="56"/>
  <c r="F49" i="56"/>
  <c r="L49" i="56"/>
  <c r="R49" i="56"/>
  <c r="X49" i="56"/>
  <c r="I24" i="56"/>
  <c r="U24" i="56"/>
  <c r="H43" i="55"/>
  <c r="N43" i="55"/>
  <c r="I43" i="55"/>
  <c r="O43" i="55"/>
  <c r="U43" i="55"/>
  <c r="J44" i="55"/>
  <c r="V44" i="55"/>
  <c r="AE11" i="55"/>
  <c r="Z21" i="55"/>
  <c r="Y21" i="55"/>
  <c r="Y22" i="55"/>
  <c r="O25" i="55" s="1"/>
  <c r="Z22" i="55"/>
  <c r="Y20" i="55"/>
  <c r="Z20" i="55"/>
  <c r="K23" i="55"/>
  <c r="K42" i="57" s="1"/>
  <c r="W23" i="55"/>
  <c r="W42" i="57" s="1"/>
  <c r="M24" i="55"/>
  <c r="J43" i="55"/>
  <c r="P43" i="55"/>
  <c r="V43" i="55"/>
  <c r="F44" i="55"/>
  <c r="L44" i="55"/>
  <c r="R44" i="55"/>
  <c r="X44" i="55"/>
  <c r="H45" i="55"/>
  <c r="N45" i="55"/>
  <c r="T45" i="55"/>
  <c r="E47" i="55"/>
  <c r="K47" i="55"/>
  <c r="Q47" i="55"/>
  <c r="W47" i="55"/>
  <c r="G48" i="55"/>
  <c r="M48" i="55"/>
  <c r="S48" i="55"/>
  <c r="I49" i="55"/>
  <c r="O49" i="55"/>
  <c r="U49" i="55"/>
  <c r="M23" i="55"/>
  <c r="M42" i="57" s="1"/>
  <c r="O24" i="55"/>
  <c r="E43" i="55"/>
  <c r="K43" i="55"/>
  <c r="Q43" i="55"/>
  <c r="G44" i="55"/>
  <c r="M44" i="55"/>
  <c r="S44" i="55"/>
  <c r="I45" i="55"/>
  <c r="O45" i="55"/>
  <c r="U45" i="55"/>
  <c r="F47" i="55"/>
  <c r="R47" i="55"/>
  <c r="X47" i="55"/>
  <c r="H48" i="55"/>
  <c r="N48" i="55"/>
  <c r="T48" i="55"/>
  <c r="J49" i="55"/>
  <c r="P49" i="55"/>
  <c r="V49" i="55"/>
  <c r="O23" i="55"/>
  <c r="O42" i="57" s="1"/>
  <c r="E24" i="55"/>
  <c r="Q24" i="55"/>
  <c r="F43" i="55"/>
  <c r="L43" i="55"/>
  <c r="R43" i="55"/>
  <c r="H44" i="55"/>
  <c r="N44" i="55"/>
  <c r="T44" i="55"/>
  <c r="J45" i="55"/>
  <c r="P45" i="55"/>
  <c r="V45" i="55"/>
  <c r="G47" i="55"/>
  <c r="M47" i="55"/>
  <c r="S47" i="55"/>
  <c r="I48" i="55"/>
  <c r="O48" i="55"/>
  <c r="U48" i="55"/>
  <c r="E49" i="55"/>
  <c r="K49" i="55"/>
  <c r="Q49" i="55"/>
  <c r="W49" i="55"/>
  <c r="E23" i="55"/>
  <c r="E42" i="57" s="1"/>
  <c r="Q23" i="55"/>
  <c r="Q42" i="57" s="1"/>
  <c r="G24" i="55"/>
  <c r="S24" i="55"/>
  <c r="G43" i="55"/>
  <c r="M43" i="55"/>
  <c r="S43" i="55"/>
  <c r="I44" i="55"/>
  <c r="O44" i="55"/>
  <c r="U44" i="55"/>
  <c r="E45" i="55"/>
  <c r="K45" i="55"/>
  <c r="Q45" i="55"/>
  <c r="W45" i="55"/>
  <c r="H47" i="55"/>
  <c r="N47" i="55"/>
  <c r="T47" i="55"/>
  <c r="J48" i="55"/>
  <c r="V48" i="55"/>
  <c r="F49" i="55"/>
  <c r="L49" i="55"/>
  <c r="R49" i="55"/>
  <c r="X49" i="55"/>
  <c r="G23" i="55"/>
  <c r="G42" i="57" s="1"/>
  <c r="S23" i="55"/>
  <c r="S42" i="57" s="1"/>
  <c r="I24" i="55"/>
  <c r="U24" i="55"/>
  <c r="K25" i="55"/>
  <c r="I47" i="55"/>
  <c r="O47" i="55"/>
  <c r="U47" i="55"/>
  <c r="E48" i="55"/>
  <c r="K48" i="55"/>
  <c r="Q48" i="55"/>
  <c r="W48" i="55"/>
  <c r="G49" i="55"/>
  <c r="M49" i="55"/>
  <c r="S49" i="55"/>
  <c r="I23" i="55"/>
  <c r="I42" i="57" s="1"/>
  <c r="U23" i="55"/>
  <c r="U42" i="57" s="1"/>
  <c r="K24" i="55"/>
  <c r="W24" i="55"/>
  <c r="V43" i="54"/>
  <c r="G48" i="54"/>
  <c r="Y20" i="54"/>
  <c r="E23" i="54"/>
  <c r="E42" i="55" s="1"/>
  <c r="Q23" i="54"/>
  <c r="Q42" i="55" s="1"/>
  <c r="H45" i="54"/>
  <c r="S31" i="54"/>
  <c r="N45" i="54"/>
  <c r="I49" i="54"/>
  <c r="U49" i="54"/>
  <c r="Z20" i="54"/>
  <c r="S23" i="54"/>
  <c r="F44" i="54"/>
  <c r="T45" i="54"/>
  <c r="M48" i="54"/>
  <c r="G23" i="54"/>
  <c r="Y21" i="54"/>
  <c r="Y40" i="55" s="1"/>
  <c r="Y48" i="55" s="1"/>
  <c r="L44" i="54"/>
  <c r="E47" i="54"/>
  <c r="S48" i="54"/>
  <c r="Z21" i="54"/>
  <c r="R44" i="54"/>
  <c r="K47" i="54"/>
  <c r="Y22" i="54"/>
  <c r="J43" i="54"/>
  <c r="X44" i="54"/>
  <c r="Q47" i="54"/>
  <c r="O49" i="54"/>
  <c r="Z22" i="54"/>
  <c r="P43" i="54"/>
  <c r="W47" i="54"/>
  <c r="I25" i="54"/>
  <c r="U25" i="54"/>
  <c r="W25" i="54"/>
  <c r="K25" i="54"/>
  <c r="I23" i="54"/>
  <c r="I42" i="55" s="1"/>
  <c r="U23" i="54"/>
  <c r="U42" i="55" s="1"/>
  <c r="K24" i="54"/>
  <c r="W24" i="54"/>
  <c r="M25" i="54"/>
  <c r="F33" i="54"/>
  <c r="E43" i="54"/>
  <c r="K43" i="54"/>
  <c r="Q43" i="54"/>
  <c r="G44" i="54"/>
  <c r="M44" i="54"/>
  <c r="S44" i="54"/>
  <c r="I45" i="54"/>
  <c r="O45" i="54"/>
  <c r="U45" i="54"/>
  <c r="F47" i="54"/>
  <c r="L47" i="54"/>
  <c r="R47" i="54"/>
  <c r="X47" i="54"/>
  <c r="H48" i="54"/>
  <c r="N48" i="54"/>
  <c r="T48" i="54"/>
  <c r="J49" i="54"/>
  <c r="P49" i="54"/>
  <c r="V49" i="54"/>
  <c r="U24" i="54"/>
  <c r="K23" i="54"/>
  <c r="K42" i="55" s="1"/>
  <c r="W23" i="54"/>
  <c r="W42" i="55" s="1"/>
  <c r="M24" i="54"/>
  <c r="O25" i="54"/>
  <c r="M33" i="54"/>
  <c r="F43" i="54"/>
  <c r="L43" i="54"/>
  <c r="R43" i="54"/>
  <c r="X43" i="54"/>
  <c r="H44" i="54"/>
  <c r="N44" i="54"/>
  <c r="T44" i="54"/>
  <c r="J45" i="54"/>
  <c r="P45" i="54"/>
  <c r="G47" i="54"/>
  <c r="M47" i="54"/>
  <c r="S47" i="54"/>
  <c r="I48" i="54"/>
  <c r="O48" i="54"/>
  <c r="U48" i="54"/>
  <c r="E49" i="54"/>
  <c r="K49" i="54"/>
  <c r="Q49" i="54"/>
  <c r="W49" i="54"/>
  <c r="M23" i="54"/>
  <c r="M42" i="55" s="1"/>
  <c r="O24" i="54"/>
  <c r="Q25" i="54"/>
  <c r="G43" i="54"/>
  <c r="M43" i="54"/>
  <c r="S43" i="54"/>
  <c r="I44" i="54"/>
  <c r="O44" i="54"/>
  <c r="U44" i="54"/>
  <c r="E45" i="54"/>
  <c r="K45" i="54"/>
  <c r="Q45" i="54"/>
  <c r="W45" i="54"/>
  <c r="H47" i="54"/>
  <c r="N47" i="54"/>
  <c r="T47" i="54"/>
  <c r="J48" i="54"/>
  <c r="P48" i="54"/>
  <c r="V48" i="54"/>
  <c r="F49" i="54"/>
  <c r="L49" i="54"/>
  <c r="R49" i="54"/>
  <c r="X49" i="54"/>
  <c r="I24" i="54"/>
  <c r="O23" i="54"/>
  <c r="O42" i="55" s="1"/>
  <c r="E24" i="54"/>
  <c r="Q24" i="54"/>
  <c r="G25" i="54"/>
  <c r="S25" i="54"/>
  <c r="R35" i="54"/>
  <c r="I47" i="54"/>
  <c r="U47" i="54"/>
  <c r="E48" i="54"/>
  <c r="K48" i="54"/>
  <c r="W48" i="54"/>
  <c r="G49" i="54"/>
  <c r="M49" i="54"/>
  <c r="S49" i="54"/>
  <c r="G24" i="54"/>
  <c r="S24" i="54"/>
  <c r="Z21" i="53"/>
  <c r="N43" i="53"/>
  <c r="K44" i="53"/>
  <c r="G45" i="53"/>
  <c r="H47" i="53"/>
  <c r="Y20" i="53"/>
  <c r="M49" i="53"/>
  <c r="T47" i="53"/>
  <c r="K48" i="53"/>
  <c r="I43" i="53"/>
  <c r="O47" i="53"/>
  <c r="Z20" i="53"/>
  <c r="S24" i="53"/>
  <c r="O43" i="53"/>
  <c r="P44" i="53"/>
  <c r="L45" i="53"/>
  <c r="I47" i="53"/>
  <c r="U47" i="53"/>
  <c r="L48" i="53"/>
  <c r="X48" i="53"/>
  <c r="N49" i="53"/>
  <c r="Y21" i="53"/>
  <c r="G23" i="53"/>
  <c r="T43" i="53"/>
  <c r="Q44" i="53"/>
  <c r="M45" i="53"/>
  <c r="J47" i="53"/>
  <c r="V47" i="53"/>
  <c r="P48" i="53"/>
  <c r="F49" i="53"/>
  <c r="R49" i="53"/>
  <c r="S23" i="53"/>
  <c r="U43" i="53"/>
  <c r="V44" i="53"/>
  <c r="R45" i="53"/>
  <c r="N47" i="53"/>
  <c r="E48" i="53"/>
  <c r="Q48" i="53"/>
  <c r="G49" i="53"/>
  <c r="S49" i="53"/>
  <c r="Z22" i="53"/>
  <c r="Y22" i="53"/>
  <c r="H43" i="53"/>
  <c r="E44" i="53"/>
  <c r="W44" i="53"/>
  <c r="S45" i="53"/>
  <c r="F48" i="53"/>
  <c r="R48" i="53"/>
  <c r="H49" i="53"/>
  <c r="T49" i="53"/>
  <c r="G24" i="53"/>
  <c r="J44" i="53"/>
  <c r="F45" i="53"/>
  <c r="X45" i="53"/>
  <c r="P47" i="53"/>
  <c r="J48" i="53"/>
  <c r="V48" i="53"/>
  <c r="L49" i="53"/>
  <c r="X49" i="53"/>
  <c r="M25" i="53"/>
  <c r="J45" i="53"/>
  <c r="J49" i="53"/>
  <c r="P45" i="53"/>
  <c r="P49" i="53"/>
  <c r="O24" i="53"/>
  <c r="V45" i="53"/>
  <c r="V49" i="53"/>
  <c r="H44" i="53"/>
  <c r="H48" i="53"/>
  <c r="N44" i="53"/>
  <c r="N48" i="53"/>
  <c r="T44" i="53"/>
  <c r="T48" i="53"/>
  <c r="F43" i="53"/>
  <c r="F47" i="53"/>
  <c r="L43" i="53"/>
  <c r="L47" i="53"/>
  <c r="R43" i="53"/>
  <c r="R47" i="53"/>
  <c r="X43" i="53"/>
  <c r="X35" i="53"/>
  <c r="X47" i="53"/>
  <c r="K23" i="53"/>
  <c r="W23" i="53"/>
  <c r="M24" i="53"/>
  <c r="J43" i="53"/>
  <c r="P43" i="53"/>
  <c r="V43" i="53"/>
  <c r="F44" i="53"/>
  <c r="L44" i="53"/>
  <c r="R44" i="53"/>
  <c r="X44" i="53"/>
  <c r="H45" i="53"/>
  <c r="N45" i="53"/>
  <c r="T45" i="53"/>
  <c r="E47" i="53"/>
  <c r="K47" i="53"/>
  <c r="Q47" i="53"/>
  <c r="W47" i="53"/>
  <c r="G48" i="53"/>
  <c r="M48" i="53"/>
  <c r="S48" i="53"/>
  <c r="I49" i="53"/>
  <c r="O49" i="53"/>
  <c r="U49" i="53"/>
  <c r="I23" i="53"/>
  <c r="K24" i="53"/>
  <c r="M23" i="53"/>
  <c r="Q36" i="53"/>
  <c r="E43" i="53"/>
  <c r="K43" i="53"/>
  <c r="Q43" i="53"/>
  <c r="W43" i="53"/>
  <c r="G44" i="53"/>
  <c r="M44" i="53"/>
  <c r="S44" i="53"/>
  <c r="I45" i="53"/>
  <c r="O45" i="53"/>
  <c r="U45" i="53"/>
  <c r="W24" i="53"/>
  <c r="O23" i="53"/>
  <c r="E24" i="53"/>
  <c r="Q24" i="53"/>
  <c r="G47" i="53"/>
  <c r="M47" i="53"/>
  <c r="S47" i="53"/>
  <c r="I48" i="53"/>
  <c r="O48" i="53"/>
  <c r="U48" i="53"/>
  <c r="E49" i="53"/>
  <c r="K49" i="53"/>
  <c r="Q49" i="53"/>
  <c r="W49" i="53"/>
  <c r="E23" i="53"/>
  <c r="Q23" i="53"/>
  <c r="N43" i="51"/>
  <c r="T43" i="51"/>
  <c r="Q43" i="51"/>
  <c r="U43" i="51"/>
  <c r="J43" i="51"/>
  <c r="K43" i="51"/>
  <c r="W43" i="51"/>
  <c r="G43" i="51"/>
  <c r="M43" i="51"/>
  <c r="L48" i="51"/>
  <c r="R48" i="51"/>
  <c r="X48" i="51"/>
  <c r="H49" i="51"/>
  <c r="N49" i="51"/>
  <c r="T49" i="51"/>
  <c r="E44" i="51"/>
  <c r="K44" i="51"/>
  <c r="Q44" i="51"/>
  <c r="W44" i="51"/>
  <c r="J44" i="51"/>
  <c r="P44" i="51"/>
  <c r="V44" i="51"/>
  <c r="M25" i="52"/>
  <c r="Y24" i="52"/>
  <c r="K23" i="52"/>
  <c r="W23" i="52"/>
  <c r="M24" i="52"/>
  <c r="O25" i="52"/>
  <c r="J43" i="52"/>
  <c r="P43" i="52"/>
  <c r="V43" i="52"/>
  <c r="F44" i="52"/>
  <c r="L44" i="52"/>
  <c r="R44" i="52"/>
  <c r="X44" i="52"/>
  <c r="H45" i="52"/>
  <c r="N45" i="52"/>
  <c r="T45" i="52"/>
  <c r="E47" i="52"/>
  <c r="K47" i="52"/>
  <c r="Q47" i="52"/>
  <c r="W47" i="52"/>
  <c r="G48" i="52"/>
  <c r="M48" i="52"/>
  <c r="S48" i="52"/>
  <c r="I49" i="52"/>
  <c r="O49" i="52"/>
  <c r="U49" i="52"/>
  <c r="M23" i="52"/>
  <c r="O24" i="52"/>
  <c r="E25" i="52"/>
  <c r="Q25" i="52"/>
  <c r="E43" i="52"/>
  <c r="K43" i="52"/>
  <c r="Q43" i="52"/>
  <c r="W43" i="52"/>
  <c r="G44" i="52"/>
  <c r="M44" i="52"/>
  <c r="S44" i="52"/>
  <c r="I45" i="52"/>
  <c r="O45" i="52"/>
  <c r="U45" i="52"/>
  <c r="F47" i="52"/>
  <c r="L47" i="52"/>
  <c r="R47" i="52"/>
  <c r="X47" i="52"/>
  <c r="H48" i="52"/>
  <c r="N48" i="52"/>
  <c r="T48" i="52"/>
  <c r="J49" i="52"/>
  <c r="P49" i="52"/>
  <c r="V49" i="52"/>
  <c r="O23" i="52"/>
  <c r="E24" i="52"/>
  <c r="Q24" i="52"/>
  <c r="G25" i="52"/>
  <c r="S25" i="52"/>
  <c r="F43" i="52"/>
  <c r="L43" i="52"/>
  <c r="R43" i="52"/>
  <c r="X43" i="52"/>
  <c r="H44" i="52"/>
  <c r="N44" i="52"/>
  <c r="T44" i="52"/>
  <c r="J45" i="52"/>
  <c r="P45" i="52"/>
  <c r="V45" i="52"/>
  <c r="G47" i="52"/>
  <c r="M47" i="52"/>
  <c r="S47" i="52"/>
  <c r="I48" i="52"/>
  <c r="O48" i="52"/>
  <c r="U48" i="52"/>
  <c r="E49" i="52"/>
  <c r="K49" i="52"/>
  <c r="Q49" i="52"/>
  <c r="W49" i="52"/>
  <c r="E23" i="52"/>
  <c r="Q23" i="52"/>
  <c r="G24" i="52"/>
  <c r="S24" i="52"/>
  <c r="I25" i="52"/>
  <c r="U25" i="52"/>
  <c r="G43" i="52"/>
  <c r="M43" i="52"/>
  <c r="S43" i="52"/>
  <c r="I44" i="52"/>
  <c r="O44" i="52"/>
  <c r="U44" i="52"/>
  <c r="E45" i="52"/>
  <c r="K45" i="52"/>
  <c r="Q45" i="52"/>
  <c r="W45" i="52"/>
  <c r="H47" i="52"/>
  <c r="N47" i="52"/>
  <c r="T47" i="52"/>
  <c r="J48" i="52"/>
  <c r="P48" i="52"/>
  <c r="V48" i="52"/>
  <c r="F49" i="52"/>
  <c r="L49" i="52"/>
  <c r="R49" i="52"/>
  <c r="X49" i="52"/>
  <c r="G23" i="52"/>
  <c r="S23" i="52"/>
  <c r="I24" i="52"/>
  <c r="U24" i="52"/>
  <c r="K25" i="52"/>
  <c r="W25" i="52"/>
  <c r="L45" i="52"/>
  <c r="X45" i="52"/>
  <c r="I47" i="52"/>
  <c r="O47" i="52"/>
  <c r="U47" i="52"/>
  <c r="E48" i="52"/>
  <c r="K48" i="52"/>
  <c r="Q48" i="52"/>
  <c r="W48" i="52"/>
  <c r="G49" i="52"/>
  <c r="I23" i="52"/>
  <c r="I39" i="50"/>
  <c r="U39" i="50"/>
  <c r="O39" i="50"/>
  <c r="K41" i="50"/>
  <c r="N39" i="50"/>
  <c r="H39" i="50"/>
  <c r="T39" i="50"/>
  <c r="Q41" i="50"/>
  <c r="Q23" i="50" s="1"/>
  <c r="Q30" i="60" s="1"/>
  <c r="U48" i="51"/>
  <c r="E24" i="51"/>
  <c r="F44" i="51"/>
  <c r="U23" i="51"/>
  <c r="F48" i="51"/>
  <c r="U44" i="51"/>
  <c r="T47" i="51"/>
  <c r="Q45" i="51"/>
  <c r="W45" i="51"/>
  <c r="Y21" i="51"/>
  <c r="W42" i="49"/>
  <c r="R47" i="50"/>
  <c r="R43" i="50"/>
  <c r="X47" i="50"/>
  <c r="X43" i="50"/>
  <c r="I40" i="50"/>
  <c r="O40" i="50"/>
  <c r="U40" i="50"/>
  <c r="P40" i="50"/>
  <c r="F45" i="50"/>
  <c r="K40" i="50"/>
  <c r="K44" i="50" s="1"/>
  <c r="G47" i="48"/>
  <c r="G45" i="50"/>
  <c r="M45" i="50"/>
  <c r="S45" i="50"/>
  <c r="J39" i="50"/>
  <c r="J47" i="50" s="1"/>
  <c r="P39" i="50"/>
  <c r="P47" i="50" s="1"/>
  <c r="V39" i="50"/>
  <c r="V47" i="50" s="1"/>
  <c r="F40" i="50"/>
  <c r="L40" i="50"/>
  <c r="L44" i="50" s="1"/>
  <c r="R40" i="50"/>
  <c r="R48" i="50" s="1"/>
  <c r="X40" i="50"/>
  <c r="X44" i="50" s="1"/>
  <c r="H41" i="50"/>
  <c r="H45" i="50" s="1"/>
  <c r="N41" i="50"/>
  <c r="N45" i="50" s="1"/>
  <c r="T41" i="50"/>
  <c r="T45" i="50" s="1"/>
  <c r="G43" i="50"/>
  <c r="E45" i="50"/>
  <c r="W45" i="50"/>
  <c r="H49" i="50"/>
  <c r="N49" i="50"/>
  <c r="T49" i="50"/>
  <c r="E39" i="50"/>
  <c r="K39" i="50"/>
  <c r="K47" i="50" s="1"/>
  <c r="Q39" i="50"/>
  <c r="W39" i="50"/>
  <c r="W43" i="50" s="1"/>
  <c r="G40" i="50"/>
  <c r="G48" i="50" s="1"/>
  <c r="M40" i="50"/>
  <c r="M48" i="50" s="1"/>
  <c r="S40" i="50"/>
  <c r="S48" i="50" s="1"/>
  <c r="I41" i="50"/>
  <c r="I45" i="50" s="1"/>
  <c r="O41" i="50"/>
  <c r="U41" i="50"/>
  <c r="U49" i="50" s="1"/>
  <c r="J40" i="50"/>
  <c r="J48" i="50" s="1"/>
  <c r="V40" i="50"/>
  <c r="V44" i="50" s="1"/>
  <c r="R45" i="50"/>
  <c r="E40" i="50"/>
  <c r="E48" i="50" s="1"/>
  <c r="Q40" i="50"/>
  <c r="W40" i="50"/>
  <c r="W44" i="50" s="1"/>
  <c r="H47" i="50"/>
  <c r="T47" i="50"/>
  <c r="E24" i="48"/>
  <c r="K24" i="48"/>
  <c r="W24" i="48"/>
  <c r="I43" i="50"/>
  <c r="U43" i="50"/>
  <c r="H40" i="50"/>
  <c r="N40" i="50"/>
  <c r="T40" i="50"/>
  <c r="J41" i="50"/>
  <c r="P41" i="50"/>
  <c r="V41" i="50"/>
  <c r="V45" i="50" s="1"/>
  <c r="M43" i="50"/>
  <c r="J47" i="51"/>
  <c r="P47" i="51"/>
  <c r="V47" i="51"/>
  <c r="F45" i="51"/>
  <c r="R45" i="51"/>
  <c r="G24" i="51"/>
  <c r="Y20" i="51"/>
  <c r="K24" i="51"/>
  <c r="W24" i="51"/>
  <c r="K45" i="51"/>
  <c r="J48" i="51"/>
  <c r="Z20" i="51"/>
  <c r="V48" i="51"/>
  <c r="Z21" i="51"/>
  <c r="Q24" i="51"/>
  <c r="O44" i="51"/>
  <c r="H47" i="51"/>
  <c r="F49" i="51"/>
  <c r="P48" i="51"/>
  <c r="Y22" i="51"/>
  <c r="S24" i="51"/>
  <c r="H33" i="51"/>
  <c r="N47" i="51"/>
  <c r="Z22" i="51"/>
  <c r="E45" i="51"/>
  <c r="Y47" i="51"/>
  <c r="K23" i="51"/>
  <c r="W23" i="51"/>
  <c r="M24" i="51"/>
  <c r="L44" i="51"/>
  <c r="R44" i="51"/>
  <c r="X44" i="51"/>
  <c r="H45" i="51"/>
  <c r="N45" i="51"/>
  <c r="T45" i="51"/>
  <c r="E47" i="51"/>
  <c r="K47" i="51"/>
  <c r="Q47" i="51"/>
  <c r="W47" i="51"/>
  <c r="G48" i="51"/>
  <c r="M48" i="51"/>
  <c r="S48" i="51"/>
  <c r="I49" i="51"/>
  <c r="O49" i="51"/>
  <c r="U49" i="51"/>
  <c r="Q23" i="51"/>
  <c r="M23" i="51"/>
  <c r="O24" i="51"/>
  <c r="E43" i="51"/>
  <c r="G44" i="51"/>
  <c r="M44" i="51"/>
  <c r="S44" i="51"/>
  <c r="I45" i="51"/>
  <c r="O45" i="51"/>
  <c r="U45" i="51"/>
  <c r="F47" i="51"/>
  <c r="L47" i="51"/>
  <c r="R47" i="51"/>
  <c r="X47" i="51"/>
  <c r="H48" i="51"/>
  <c r="N48" i="51"/>
  <c r="T48" i="51"/>
  <c r="J49" i="51"/>
  <c r="P49" i="51"/>
  <c r="V49" i="51"/>
  <c r="O23" i="51"/>
  <c r="H37" i="51"/>
  <c r="F43" i="51"/>
  <c r="H44" i="51"/>
  <c r="N44" i="51"/>
  <c r="T44" i="51"/>
  <c r="J45" i="51"/>
  <c r="P45" i="51"/>
  <c r="V45" i="51"/>
  <c r="G47" i="51"/>
  <c r="M47" i="51"/>
  <c r="S47" i="51"/>
  <c r="I48" i="51"/>
  <c r="O48" i="51"/>
  <c r="E49" i="51"/>
  <c r="K49" i="51"/>
  <c r="Q49" i="51"/>
  <c r="W49" i="51"/>
  <c r="X49" i="51"/>
  <c r="E23" i="51"/>
  <c r="G23" i="51"/>
  <c r="S23" i="51"/>
  <c r="I24" i="51"/>
  <c r="U24" i="51"/>
  <c r="L45" i="51"/>
  <c r="X45" i="51"/>
  <c r="I47" i="51"/>
  <c r="O47" i="51"/>
  <c r="U47" i="51"/>
  <c r="E48" i="51"/>
  <c r="K48" i="51"/>
  <c r="Q48" i="51"/>
  <c r="W48" i="51"/>
  <c r="G49" i="51"/>
  <c r="M49" i="51"/>
  <c r="S49" i="51"/>
  <c r="I23" i="51"/>
  <c r="I47" i="49"/>
  <c r="O47" i="49"/>
  <c r="U47" i="49"/>
  <c r="H43" i="49"/>
  <c r="N43" i="49"/>
  <c r="T43" i="49"/>
  <c r="S25" i="50"/>
  <c r="G25" i="50"/>
  <c r="Q25" i="50"/>
  <c r="E25" i="50"/>
  <c r="O25" i="50"/>
  <c r="Z22" i="50"/>
  <c r="J43" i="50"/>
  <c r="R44" i="50"/>
  <c r="M24" i="50"/>
  <c r="W47" i="50"/>
  <c r="M23" i="50"/>
  <c r="M30" i="60" s="1"/>
  <c r="O24" i="50"/>
  <c r="K43" i="50"/>
  <c r="M44" i="50"/>
  <c r="S44" i="50"/>
  <c r="U45" i="50"/>
  <c r="F47" i="50"/>
  <c r="L47" i="50"/>
  <c r="V49" i="50"/>
  <c r="W49" i="50"/>
  <c r="G24" i="50"/>
  <c r="U25" i="50"/>
  <c r="X49" i="50"/>
  <c r="E23" i="50"/>
  <c r="E30" i="60" s="1"/>
  <c r="S24" i="50"/>
  <c r="F49" i="50"/>
  <c r="R49" i="50"/>
  <c r="G23" i="50"/>
  <c r="G30" i="60" s="1"/>
  <c r="S23" i="50"/>
  <c r="S30" i="60" s="1"/>
  <c r="I24" i="50"/>
  <c r="U24" i="50"/>
  <c r="K25" i="50"/>
  <c r="W25" i="50"/>
  <c r="H43" i="50"/>
  <c r="T43" i="50"/>
  <c r="L45" i="50"/>
  <c r="X45" i="50"/>
  <c r="I47" i="50"/>
  <c r="U47" i="50"/>
  <c r="G49" i="50"/>
  <c r="M49" i="50"/>
  <c r="S49" i="50"/>
  <c r="I25" i="50"/>
  <c r="L49" i="50"/>
  <c r="I23" i="50"/>
  <c r="I30" i="60" s="1"/>
  <c r="M25" i="50"/>
  <c r="F45" i="49"/>
  <c r="L45" i="49"/>
  <c r="R45" i="49"/>
  <c r="G49" i="49"/>
  <c r="M49" i="49"/>
  <c r="S49" i="49"/>
  <c r="X45" i="49"/>
  <c r="S24" i="49"/>
  <c r="E23" i="49"/>
  <c r="O43" i="49"/>
  <c r="Y21" i="49"/>
  <c r="P48" i="49"/>
  <c r="L49" i="49"/>
  <c r="G45" i="49"/>
  <c r="P47" i="49"/>
  <c r="H36" i="49"/>
  <c r="G24" i="49"/>
  <c r="I43" i="49"/>
  <c r="W44" i="49"/>
  <c r="N47" i="49"/>
  <c r="L48" i="49"/>
  <c r="H49" i="49"/>
  <c r="W24" i="49"/>
  <c r="U43" i="49"/>
  <c r="M45" i="49"/>
  <c r="T47" i="49"/>
  <c r="R48" i="49"/>
  <c r="N49" i="49"/>
  <c r="Z22" i="49"/>
  <c r="E44" i="49"/>
  <c r="S45" i="49"/>
  <c r="V47" i="49"/>
  <c r="V48" i="49"/>
  <c r="R49" i="49"/>
  <c r="Y20" i="49"/>
  <c r="Q23" i="49"/>
  <c r="K44" i="49"/>
  <c r="H47" i="49"/>
  <c r="F48" i="49"/>
  <c r="X48" i="49"/>
  <c r="T49" i="49"/>
  <c r="Z21" i="49"/>
  <c r="Z20" i="49"/>
  <c r="I23" i="49"/>
  <c r="Q44" i="49"/>
  <c r="J47" i="49"/>
  <c r="J48" i="49"/>
  <c r="F49" i="49"/>
  <c r="X49" i="49"/>
  <c r="I45" i="49"/>
  <c r="I49" i="49"/>
  <c r="U45" i="49"/>
  <c r="U49" i="49"/>
  <c r="G23" i="49"/>
  <c r="G43" i="49"/>
  <c r="G47" i="49"/>
  <c r="M43" i="49"/>
  <c r="M47" i="49"/>
  <c r="M23" i="49"/>
  <c r="S23" i="49"/>
  <c r="S43" i="49"/>
  <c r="S47" i="49"/>
  <c r="M44" i="49"/>
  <c r="M48" i="49"/>
  <c r="U23" i="49"/>
  <c r="Y22" i="49"/>
  <c r="G44" i="49"/>
  <c r="G48" i="49"/>
  <c r="E43" i="49"/>
  <c r="E47" i="49"/>
  <c r="K43" i="49"/>
  <c r="K47" i="49"/>
  <c r="K23" i="49"/>
  <c r="Q43" i="49"/>
  <c r="Q47" i="49"/>
  <c r="W43" i="49"/>
  <c r="W47" i="49"/>
  <c r="W23" i="49"/>
  <c r="E45" i="49"/>
  <c r="E49" i="49"/>
  <c r="K45" i="49"/>
  <c r="K49" i="49"/>
  <c r="Q45" i="49"/>
  <c r="Q49" i="49"/>
  <c r="W45" i="49"/>
  <c r="W49" i="49"/>
  <c r="O45" i="49"/>
  <c r="O24" i="49"/>
  <c r="O49" i="49"/>
  <c r="S44" i="49"/>
  <c r="S48" i="49"/>
  <c r="I44" i="49"/>
  <c r="I48" i="49"/>
  <c r="O44" i="49"/>
  <c r="O48" i="49"/>
  <c r="U44" i="49"/>
  <c r="U48" i="49"/>
  <c r="K24" i="49"/>
  <c r="M24" i="49"/>
  <c r="J43" i="49"/>
  <c r="P43" i="49"/>
  <c r="V43" i="49"/>
  <c r="F44" i="49"/>
  <c r="L44" i="49"/>
  <c r="R44" i="49"/>
  <c r="X44" i="49"/>
  <c r="H45" i="49"/>
  <c r="N45" i="49"/>
  <c r="T45" i="49"/>
  <c r="F47" i="49"/>
  <c r="L47" i="49"/>
  <c r="R47" i="49"/>
  <c r="X47" i="49"/>
  <c r="H48" i="49"/>
  <c r="N48" i="49"/>
  <c r="T48" i="49"/>
  <c r="J49" i="49"/>
  <c r="P49" i="49"/>
  <c r="V49" i="49"/>
  <c r="O23" i="49"/>
  <c r="E24" i="49"/>
  <c r="Q24" i="49"/>
  <c r="F43" i="49"/>
  <c r="L43" i="49"/>
  <c r="R43" i="49"/>
  <c r="X43" i="49"/>
  <c r="H44" i="49"/>
  <c r="N44" i="49"/>
  <c r="T44" i="49"/>
  <c r="J45" i="49"/>
  <c r="P45" i="49"/>
  <c r="V45" i="49"/>
  <c r="I24" i="49"/>
  <c r="U24" i="49"/>
  <c r="H44" i="48"/>
  <c r="F45" i="48"/>
  <c r="R45" i="48"/>
  <c r="G45" i="48"/>
  <c r="M45" i="48"/>
  <c r="S45" i="48"/>
  <c r="Z22" i="48"/>
  <c r="Z29" i="61" s="1"/>
  <c r="K32" i="48"/>
  <c r="R43" i="48"/>
  <c r="P45" i="48"/>
  <c r="O48" i="48"/>
  <c r="Y20" i="48"/>
  <c r="Y27" i="61" s="1"/>
  <c r="Y31" i="61" s="1"/>
  <c r="O23" i="48"/>
  <c r="O30" i="61" s="1"/>
  <c r="X43" i="48"/>
  <c r="V45" i="48"/>
  <c r="U48" i="48"/>
  <c r="E49" i="48"/>
  <c r="Y21" i="48"/>
  <c r="Y28" i="61" s="1"/>
  <c r="Q24" i="48"/>
  <c r="G33" i="48"/>
  <c r="N44" i="48"/>
  <c r="M47" i="48"/>
  <c r="K49" i="48"/>
  <c r="Z21" i="48"/>
  <c r="F43" i="48"/>
  <c r="T44" i="48"/>
  <c r="S47" i="48"/>
  <c r="Q49" i="48"/>
  <c r="Z20" i="48"/>
  <c r="Z27" i="61" s="1"/>
  <c r="Y22" i="48"/>
  <c r="L43" i="48"/>
  <c r="J45" i="48"/>
  <c r="I48" i="48"/>
  <c r="W49" i="48"/>
  <c r="K23" i="48"/>
  <c r="W23" i="48"/>
  <c r="M24" i="48"/>
  <c r="J36" i="48"/>
  <c r="J43" i="48"/>
  <c r="P43" i="48"/>
  <c r="V43" i="48"/>
  <c r="F44" i="48"/>
  <c r="L44" i="48"/>
  <c r="R44" i="48"/>
  <c r="X44" i="48"/>
  <c r="H45" i="48"/>
  <c r="N45" i="48"/>
  <c r="T45" i="48"/>
  <c r="E47" i="48"/>
  <c r="K47" i="48"/>
  <c r="Q47" i="48"/>
  <c r="W47" i="48"/>
  <c r="G48" i="48"/>
  <c r="M48" i="48"/>
  <c r="S48" i="48"/>
  <c r="I49" i="48"/>
  <c r="O49" i="48"/>
  <c r="U49" i="48"/>
  <c r="M23" i="48"/>
  <c r="O24" i="48"/>
  <c r="K36" i="48"/>
  <c r="E43" i="48"/>
  <c r="K43" i="48"/>
  <c r="Q43" i="48"/>
  <c r="W43" i="48"/>
  <c r="G44" i="48"/>
  <c r="M44" i="48"/>
  <c r="S44" i="48"/>
  <c r="I45" i="48"/>
  <c r="O45" i="48"/>
  <c r="U45" i="48"/>
  <c r="F47" i="48"/>
  <c r="L47" i="48"/>
  <c r="R47" i="48"/>
  <c r="X47" i="48"/>
  <c r="H48" i="48"/>
  <c r="N48" i="48"/>
  <c r="T48" i="48"/>
  <c r="J49" i="48"/>
  <c r="P49" i="48"/>
  <c r="V49" i="48"/>
  <c r="E23" i="48"/>
  <c r="Q23" i="48"/>
  <c r="G24" i="48"/>
  <c r="S24" i="48"/>
  <c r="G43" i="48"/>
  <c r="M43" i="48"/>
  <c r="S43" i="48"/>
  <c r="I44" i="48"/>
  <c r="O44" i="48"/>
  <c r="U44" i="48"/>
  <c r="E45" i="48"/>
  <c r="K45" i="48"/>
  <c r="Q45" i="48"/>
  <c r="W45" i="48"/>
  <c r="H47" i="48"/>
  <c r="N47" i="48"/>
  <c r="T47" i="48"/>
  <c r="J48" i="48"/>
  <c r="P48" i="48"/>
  <c r="V48" i="48"/>
  <c r="F49" i="48"/>
  <c r="L49" i="48"/>
  <c r="R49" i="48"/>
  <c r="X49" i="48"/>
  <c r="G23" i="48"/>
  <c r="S23" i="48"/>
  <c r="I24" i="48"/>
  <c r="U24" i="48"/>
  <c r="L45" i="48"/>
  <c r="X45" i="48"/>
  <c r="I47" i="48"/>
  <c r="O47" i="48"/>
  <c r="U47" i="48"/>
  <c r="E48" i="48"/>
  <c r="K48" i="48"/>
  <c r="Q48" i="48"/>
  <c r="W48" i="48"/>
  <c r="G49" i="48"/>
  <c r="M49" i="48"/>
  <c r="S49" i="48"/>
  <c r="I23" i="48"/>
  <c r="U23" i="48"/>
  <c r="F48" i="47"/>
  <c r="L48" i="47"/>
  <c r="R48" i="47"/>
  <c r="X48" i="47"/>
  <c r="J39" i="47"/>
  <c r="V39" i="47"/>
  <c r="H41" i="47"/>
  <c r="H49" i="47" s="1"/>
  <c r="N41" i="47"/>
  <c r="N49" i="47" s="1"/>
  <c r="T41" i="47"/>
  <c r="T49" i="47" s="1"/>
  <c r="J47" i="47"/>
  <c r="P47" i="47"/>
  <c r="V47" i="47"/>
  <c r="F39" i="47"/>
  <c r="F47" i="47" s="1"/>
  <c r="O24" i="46"/>
  <c r="L45" i="47"/>
  <c r="X45" i="47"/>
  <c r="E41" i="47"/>
  <c r="E23" i="47" s="1"/>
  <c r="K41" i="47"/>
  <c r="K45" i="47" s="1"/>
  <c r="Q41" i="47"/>
  <c r="W41" i="47"/>
  <c r="P44" i="47"/>
  <c r="G45" i="47"/>
  <c r="M45" i="47"/>
  <c r="S45" i="47"/>
  <c r="H39" i="47"/>
  <c r="N39" i="47"/>
  <c r="T39" i="47"/>
  <c r="J40" i="47"/>
  <c r="J44" i="47" s="1"/>
  <c r="P40" i="47"/>
  <c r="P48" i="47" s="1"/>
  <c r="V40" i="47"/>
  <c r="V44" i="47" s="1"/>
  <c r="F41" i="47"/>
  <c r="F45" i="47" s="1"/>
  <c r="R41" i="47"/>
  <c r="R45" i="47" s="1"/>
  <c r="H43" i="47"/>
  <c r="N43" i="47"/>
  <c r="I43" i="47"/>
  <c r="O43" i="47"/>
  <c r="U43" i="47"/>
  <c r="S35" i="47"/>
  <c r="O24" i="47"/>
  <c r="G43" i="47"/>
  <c r="E45" i="47"/>
  <c r="L47" i="47"/>
  <c r="J49" i="47"/>
  <c r="P49" i="47"/>
  <c r="N47" i="47"/>
  <c r="Z22" i="47"/>
  <c r="I44" i="47"/>
  <c r="T48" i="47"/>
  <c r="Z21" i="47"/>
  <c r="Y20" i="47"/>
  <c r="O44" i="47"/>
  <c r="X47" i="47"/>
  <c r="V48" i="47"/>
  <c r="V49" i="47"/>
  <c r="Y22" i="47"/>
  <c r="Z20" i="47"/>
  <c r="E24" i="47"/>
  <c r="U44" i="47"/>
  <c r="H47" i="47"/>
  <c r="H48" i="47"/>
  <c r="F49" i="47"/>
  <c r="X49" i="47"/>
  <c r="Q25" i="47"/>
  <c r="M23" i="47"/>
  <c r="S24" i="47"/>
  <c r="M24" i="47"/>
  <c r="J43" i="47"/>
  <c r="P43" i="47"/>
  <c r="V43" i="47"/>
  <c r="F44" i="47"/>
  <c r="L44" i="47"/>
  <c r="R44" i="47"/>
  <c r="X44" i="47"/>
  <c r="E47" i="47"/>
  <c r="K47" i="47"/>
  <c r="Q47" i="47"/>
  <c r="W47" i="47"/>
  <c r="G48" i="47"/>
  <c r="M48" i="47"/>
  <c r="S48" i="47"/>
  <c r="I49" i="47"/>
  <c r="O49" i="47"/>
  <c r="U49" i="47"/>
  <c r="E43" i="47"/>
  <c r="Q43" i="47"/>
  <c r="G44" i="47"/>
  <c r="S44" i="47"/>
  <c r="I45" i="47"/>
  <c r="U45" i="47"/>
  <c r="K43" i="47"/>
  <c r="W43" i="47"/>
  <c r="M44" i="47"/>
  <c r="O45" i="47"/>
  <c r="O23" i="47"/>
  <c r="F43" i="47"/>
  <c r="L43" i="47"/>
  <c r="R43" i="47"/>
  <c r="X43" i="47"/>
  <c r="H44" i="47"/>
  <c r="N44" i="47"/>
  <c r="T44" i="47"/>
  <c r="J45" i="47"/>
  <c r="P45" i="47"/>
  <c r="V45" i="47"/>
  <c r="G47" i="47"/>
  <c r="M47" i="47"/>
  <c r="S47" i="47"/>
  <c r="I48" i="47"/>
  <c r="O48" i="47"/>
  <c r="U48" i="47"/>
  <c r="Q49" i="47"/>
  <c r="G23" i="47"/>
  <c r="S23" i="47"/>
  <c r="I24" i="47"/>
  <c r="U24" i="47"/>
  <c r="K25" i="47"/>
  <c r="W25" i="47"/>
  <c r="I47" i="47"/>
  <c r="O47" i="47"/>
  <c r="U47" i="47"/>
  <c r="E48" i="47"/>
  <c r="K48" i="47"/>
  <c r="Q48" i="47"/>
  <c r="W48" i="47"/>
  <c r="G49" i="47"/>
  <c r="M49" i="47"/>
  <c r="S49" i="47"/>
  <c r="G24" i="47"/>
  <c r="I23" i="47"/>
  <c r="U23" i="47"/>
  <c r="K24" i="47"/>
  <c r="W24" i="47"/>
  <c r="K24" i="46"/>
  <c r="Z21" i="46"/>
  <c r="Z22" i="46"/>
  <c r="Z29" i="59" s="1"/>
  <c r="Z20" i="46"/>
  <c r="Z27" i="59" s="1"/>
  <c r="Z35" i="59" s="1"/>
  <c r="Y22" i="46"/>
  <c r="Y29" i="59" s="1"/>
  <c r="W24" i="46"/>
  <c r="Y20" i="46"/>
  <c r="Y21" i="46"/>
  <c r="Y28" i="59" s="1"/>
  <c r="M24" i="46"/>
  <c r="V36" i="46"/>
  <c r="E24" i="46"/>
  <c r="Q24" i="46"/>
  <c r="G24" i="46"/>
  <c r="S24" i="46"/>
  <c r="H33" i="46"/>
  <c r="I24" i="46"/>
  <c r="U24" i="46"/>
  <c r="K25" i="46"/>
  <c r="F22" i="43"/>
  <c r="Z19" i="43"/>
  <c r="Y19" i="43"/>
  <c r="Z7" i="43"/>
  <c r="Z42" i="43"/>
  <c r="X42" i="43"/>
  <c r="V42" i="43"/>
  <c r="T42" i="43"/>
  <c r="R42" i="43"/>
  <c r="P42" i="43"/>
  <c r="N42" i="43"/>
  <c r="L42" i="43"/>
  <c r="J42" i="43"/>
  <c r="H42" i="43"/>
  <c r="X41" i="43"/>
  <c r="P41" i="43"/>
  <c r="O41" i="43"/>
  <c r="N41" i="43"/>
  <c r="M41" i="43"/>
  <c r="L41" i="43"/>
  <c r="X40" i="43"/>
  <c r="V40" i="43"/>
  <c r="U40" i="43"/>
  <c r="R40" i="43"/>
  <c r="Q40" i="43"/>
  <c r="O40" i="43"/>
  <c r="M40" i="43"/>
  <c r="L40" i="43"/>
  <c r="J40" i="43"/>
  <c r="I40" i="43"/>
  <c r="E40" i="43"/>
  <c r="T39" i="43"/>
  <c r="P39" i="43"/>
  <c r="O39" i="43"/>
  <c r="M39" i="43"/>
  <c r="H39" i="43"/>
  <c r="Z30" i="43"/>
  <c r="X30" i="43"/>
  <c r="V30" i="43"/>
  <c r="T30" i="43"/>
  <c r="R30" i="43"/>
  <c r="P30" i="43"/>
  <c r="N30" i="43"/>
  <c r="L30" i="43"/>
  <c r="J30" i="43"/>
  <c r="H30" i="43"/>
  <c r="G29" i="43"/>
  <c r="F29" i="43"/>
  <c r="M28" i="43"/>
  <c r="E28" i="43"/>
  <c r="M27" i="43"/>
  <c r="Z42" i="45"/>
  <c r="X42" i="45"/>
  <c r="V42" i="45"/>
  <c r="T42" i="45"/>
  <c r="R42" i="45"/>
  <c r="P42" i="45"/>
  <c r="N42" i="45"/>
  <c r="L42" i="45"/>
  <c r="J42" i="45"/>
  <c r="H42" i="45"/>
  <c r="F42" i="45"/>
  <c r="X41" i="45"/>
  <c r="W41" i="45"/>
  <c r="V41" i="45"/>
  <c r="U41" i="45"/>
  <c r="S41" i="45"/>
  <c r="N41" i="45"/>
  <c r="L41" i="45"/>
  <c r="K41" i="45"/>
  <c r="J41" i="45"/>
  <c r="G41" i="45"/>
  <c r="X40" i="45"/>
  <c r="V40" i="45"/>
  <c r="U40" i="45"/>
  <c r="T40" i="45"/>
  <c r="S40" i="45"/>
  <c r="J40" i="45"/>
  <c r="H40" i="45"/>
  <c r="G40" i="45"/>
  <c r="E40" i="45"/>
  <c r="S39" i="45"/>
  <c r="Q39" i="45"/>
  <c r="O39" i="45"/>
  <c r="G39" i="45"/>
  <c r="F39" i="45"/>
  <c r="E39" i="45"/>
  <c r="Z30" i="45"/>
  <c r="X30" i="45"/>
  <c r="V30" i="45"/>
  <c r="T30" i="45"/>
  <c r="R30" i="45"/>
  <c r="P30" i="45"/>
  <c r="N30" i="45"/>
  <c r="L30" i="45"/>
  <c r="J30" i="45"/>
  <c r="H30" i="45"/>
  <c r="F30" i="45"/>
  <c r="O29" i="45"/>
  <c r="M29" i="45"/>
  <c r="W28" i="45"/>
  <c r="Q28" i="45"/>
  <c r="V27" i="45"/>
  <c r="U27" i="45"/>
  <c r="N27" i="45"/>
  <c r="X22" i="45"/>
  <c r="W22" i="45"/>
  <c r="V22" i="45"/>
  <c r="U22" i="45"/>
  <c r="T22" i="45"/>
  <c r="S22" i="45"/>
  <c r="R22" i="45"/>
  <c r="Q22" i="45"/>
  <c r="Q41" i="43" s="1"/>
  <c r="P22" i="45"/>
  <c r="O22" i="45"/>
  <c r="N22" i="45"/>
  <c r="M22" i="45"/>
  <c r="L22" i="45"/>
  <c r="K22" i="45"/>
  <c r="J22" i="45"/>
  <c r="I22" i="45"/>
  <c r="H22" i="45"/>
  <c r="G22" i="45"/>
  <c r="G41" i="43" s="1"/>
  <c r="F22" i="45"/>
  <c r="E22" i="45"/>
  <c r="X21" i="45"/>
  <c r="W21" i="45"/>
  <c r="V21" i="45"/>
  <c r="U21" i="45"/>
  <c r="T21" i="45"/>
  <c r="S21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X20" i="45"/>
  <c r="X39" i="43" s="1"/>
  <c r="W20" i="45"/>
  <c r="V20" i="45"/>
  <c r="U20" i="45"/>
  <c r="T20" i="45"/>
  <c r="S20" i="45"/>
  <c r="R20" i="45"/>
  <c r="R39" i="43" s="1"/>
  <c r="Q20" i="45"/>
  <c r="Q39" i="43" s="1"/>
  <c r="P20" i="45"/>
  <c r="O20" i="45"/>
  <c r="N20" i="45"/>
  <c r="M20" i="45"/>
  <c r="L20" i="45"/>
  <c r="K20" i="45"/>
  <c r="J20" i="45"/>
  <c r="I20" i="45"/>
  <c r="H20" i="45"/>
  <c r="G20" i="45"/>
  <c r="F20" i="45"/>
  <c r="F39" i="43" s="1"/>
  <c r="E20" i="45"/>
  <c r="E39" i="43" s="1"/>
  <c r="Z19" i="45"/>
  <c r="Y19" i="45"/>
  <c r="Z18" i="45"/>
  <c r="Y18" i="45"/>
  <c r="Z17" i="45"/>
  <c r="Z20" i="45" s="1"/>
  <c r="Y17" i="45"/>
  <c r="Y20" i="45" s="1"/>
  <c r="Z16" i="45"/>
  <c r="Y16" i="45"/>
  <c r="Z15" i="45"/>
  <c r="Y15" i="45"/>
  <c r="Z14" i="45"/>
  <c r="Y14" i="45"/>
  <c r="Z13" i="45"/>
  <c r="Y13" i="45"/>
  <c r="Z12" i="45"/>
  <c r="Y12" i="45"/>
  <c r="Z11" i="45"/>
  <c r="Y11" i="45"/>
  <c r="Z10" i="45"/>
  <c r="Y10" i="45"/>
  <c r="Z9" i="45"/>
  <c r="Y9" i="45"/>
  <c r="Z8" i="45"/>
  <c r="Y8" i="45"/>
  <c r="Z7" i="45"/>
  <c r="Y7" i="45"/>
  <c r="Z6" i="45"/>
  <c r="Y6" i="45"/>
  <c r="Z5" i="45"/>
  <c r="Y5" i="45"/>
  <c r="M45" i="44"/>
  <c r="G45" i="44"/>
  <c r="I43" i="44"/>
  <c r="Z42" i="44"/>
  <c r="X42" i="44"/>
  <c r="V42" i="44"/>
  <c r="T42" i="44"/>
  <c r="R42" i="44"/>
  <c r="P42" i="44"/>
  <c r="N42" i="44"/>
  <c r="L42" i="44"/>
  <c r="J42" i="44"/>
  <c r="H42" i="44"/>
  <c r="F42" i="44"/>
  <c r="X41" i="44"/>
  <c r="V41" i="44"/>
  <c r="S41" i="44"/>
  <c r="S45" i="44" s="1"/>
  <c r="Q41" i="44"/>
  <c r="M41" i="44"/>
  <c r="J41" i="44"/>
  <c r="G41" i="44"/>
  <c r="E41" i="44"/>
  <c r="W40" i="44"/>
  <c r="V40" i="44"/>
  <c r="T40" i="44"/>
  <c r="R40" i="44"/>
  <c r="R48" i="44" s="1"/>
  <c r="Q40" i="44"/>
  <c r="O40" i="44"/>
  <c r="N40" i="44"/>
  <c r="K40" i="44"/>
  <c r="G40" i="44"/>
  <c r="F40" i="44"/>
  <c r="E40" i="44"/>
  <c r="U39" i="44"/>
  <c r="T39" i="44"/>
  <c r="R39" i="44"/>
  <c r="Q39" i="44"/>
  <c r="H39" i="44"/>
  <c r="F39" i="44"/>
  <c r="E39" i="44"/>
  <c r="Z30" i="44"/>
  <c r="X30" i="44"/>
  <c r="V30" i="44"/>
  <c r="T30" i="44"/>
  <c r="R30" i="44"/>
  <c r="P30" i="44"/>
  <c r="N30" i="44"/>
  <c r="L30" i="44"/>
  <c r="J30" i="44"/>
  <c r="H30" i="44"/>
  <c r="F30" i="44"/>
  <c r="X22" i="44"/>
  <c r="W22" i="44"/>
  <c r="V22" i="44"/>
  <c r="U22" i="44"/>
  <c r="T22" i="44"/>
  <c r="S22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X21" i="44"/>
  <c r="W21" i="44"/>
  <c r="AE14" i="51" s="1"/>
  <c r="V21" i="44"/>
  <c r="U21" i="44"/>
  <c r="T21" i="44"/>
  <c r="S21" i="44"/>
  <c r="R21" i="44"/>
  <c r="Q21" i="44"/>
  <c r="P21" i="44"/>
  <c r="O21" i="44"/>
  <c r="N21" i="44"/>
  <c r="M21" i="44"/>
  <c r="L21" i="44"/>
  <c r="K21" i="44"/>
  <c r="J21" i="44"/>
  <c r="I21" i="44"/>
  <c r="I40" i="45" s="1"/>
  <c r="H21" i="44"/>
  <c r="G21" i="44"/>
  <c r="F21" i="44"/>
  <c r="E21" i="44"/>
  <c r="X20" i="44"/>
  <c r="W20" i="44"/>
  <c r="V20" i="44"/>
  <c r="U20" i="44"/>
  <c r="T20" i="44"/>
  <c r="S20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Z19" i="44"/>
  <c r="Y19" i="44"/>
  <c r="Z18" i="44"/>
  <c r="Y18" i="44"/>
  <c r="Z17" i="44"/>
  <c r="Y17" i="44"/>
  <c r="Y20" i="44" s="1"/>
  <c r="Z16" i="44"/>
  <c r="Y16" i="44"/>
  <c r="Z15" i="44"/>
  <c r="Y15" i="44"/>
  <c r="Z14" i="44"/>
  <c r="Y14" i="44"/>
  <c r="Z13" i="44"/>
  <c r="Y13" i="44"/>
  <c r="Z12" i="44"/>
  <c r="Y12" i="44"/>
  <c r="Z11" i="44"/>
  <c r="Y11" i="44"/>
  <c r="Z10" i="44"/>
  <c r="Y10" i="44"/>
  <c r="Z9" i="44"/>
  <c r="Y9" i="44"/>
  <c r="Z8" i="44"/>
  <c r="Y8" i="44"/>
  <c r="Z7" i="44"/>
  <c r="Y7" i="44"/>
  <c r="Z6" i="44"/>
  <c r="Y6" i="44"/>
  <c r="Z5" i="44"/>
  <c r="Y5" i="44"/>
  <c r="F42" i="43"/>
  <c r="F30" i="43"/>
  <c r="X22" i="43"/>
  <c r="W22" i="43"/>
  <c r="V22" i="43"/>
  <c r="U22" i="43"/>
  <c r="T22" i="43"/>
  <c r="S22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E22" i="43"/>
  <c r="X21" i="43"/>
  <c r="W21" i="43"/>
  <c r="V21" i="43"/>
  <c r="U21" i="43"/>
  <c r="T21" i="43"/>
  <c r="S21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X20" i="43"/>
  <c r="W20" i="43"/>
  <c r="V20" i="43"/>
  <c r="U20" i="43"/>
  <c r="T20" i="43"/>
  <c r="S20" i="43"/>
  <c r="R20" i="43"/>
  <c r="Q20" i="43"/>
  <c r="AD11" i="51" s="1"/>
  <c r="P20" i="43"/>
  <c r="O20" i="43"/>
  <c r="N20" i="43"/>
  <c r="M20" i="43"/>
  <c r="L20" i="43"/>
  <c r="K20" i="43"/>
  <c r="J20" i="43"/>
  <c r="I20" i="43"/>
  <c r="H20" i="43"/>
  <c r="G20" i="43"/>
  <c r="F20" i="43"/>
  <c r="E20" i="43"/>
  <c r="Z18" i="43"/>
  <c r="Y18" i="43"/>
  <c r="Z17" i="43"/>
  <c r="Y17" i="43"/>
  <c r="Z16" i="43"/>
  <c r="Y16" i="43"/>
  <c r="Z15" i="43"/>
  <c r="Y15" i="43"/>
  <c r="Z14" i="43"/>
  <c r="Y14" i="43"/>
  <c r="Z13" i="43"/>
  <c r="Y13" i="43"/>
  <c r="Z12" i="43"/>
  <c r="Y12" i="43"/>
  <c r="Z11" i="43"/>
  <c r="Y11" i="43"/>
  <c r="Z10" i="43"/>
  <c r="Y10" i="43"/>
  <c r="Z9" i="43"/>
  <c r="Y9" i="43"/>
  <c r="Z8" i="43"/>
  <c r="Y8" i="43"/>
  <c r="Y7" i="43"/>
  <c r="Z6" i="43"/>
  <c r="Y6" i="43"/>
  <c r="Z5" i="43"/>
  <c r="Y5" i="43"/>
  <c r="Z42" i="42"/>
  <c r="X42" i="42"/>
  <c r="V42" i="42"/>
  <c r="T42" i="42"/>
  <c r="R42" i="42"/>
  <c r="P42" i="42"/>
  <c r="N42" i="42"/>
  <c r="L42" i="42"/>
  <c r="J42" i="42"/>
  <c r="H42" i="42"/>
  <c r="W41" i="42"/>
  <c r="V41" i="42"/>
  <c r="S41" i="42"/>
  <c r="J41" i="42"/>
  <c r="G41" i="42"/>
  <c r="L40" i="42"/>
  <c r="I40" i="42"/>
  <c r="H40" i="42"/>
  <c r="E40" i="42"/>
  <c r="R39" i="42"/>
  <c r="O39" i="42"/>
  <c r="N39" i="42"/>
  <c r="L39" i="42"/>
  <c r="K39" i="42"/>
  <c r="Z30" i="42"/>
  <c r="X30" i="42"/>
  <c r="V30" i="42"/>
  <c r="T30" i="42"/>
  <c r="R30" i="42"/>
  <c r="P30" i="42"/>
  <c r="N30" i="42"/>
  <c r="L30" i="42"/>
  <c r="J30" i="42"/>
  <c r="H30" i="42"/>
  <c r="I29" i="42"/>
  <c r="F29" i="42"/>
  <c r="Q28" i="42"/>
  <c r="M28" i="42"/>
  <c r="O27" i="42"/>
  <c r="M27" i="42"/>
  <c r="J27" i="42"/>
  <c r="F42" i="42"/>
  <c r="F30" i="42"/>
  <c r="X22" i="42"/>
  <c r="X29" i="54" s="1"/>
  <c r="W22" i="42"/>
  <c r="V22" i="42"/>
  <c r="U22" i="42"/>
  <c r="U29" i="54" s="1"/>
  <c r="T22" i="42"/>
  <c r="T29" i="54" s="1"/>
  <c r="S22" i="42"/>
  <c r="S29" i="54" s="1"/>
  <c r="S37" i="54" s="1"/>
  <c r="R22" i="42"/>
  <c r="R29" i="54" s="1"/>
  <c r="R33" i="54" s="1"/>
  <c r="Q22" i="42"/>
  <c r="Q29" i="54" s="1"/>
  <c r="P22" i="42"/>
  <c r="O22" i="42"/>
  <c r="N22" i="42"/>
  <c r="M22" i="42"/>
  <c r="M29" i="54" s="1"/>
  <c r="M37" i="54" s="1"/>
  <c r="L22" i="42"/>
  <c r="K22" i="42"/>
  <c r="J22" i="42"/>
  <c r="I22" i="42"/>
  <c r="H22" i="42"/>
  <c r="G22" i="42"/>
  <c r="G29" i="54" s="1"/>
  <c r="F22" i="42"/>
  <c r="F29" i="54" s="1"/>
  <c r="F37" i="54" s="1"/>
  <c r="E22" i="42"/>
  <c r="E29" i="54" s="1"/>
  <c r="X21" i="42"/>
  <c r="W21" i="42"/>
  <c r="V21" i="42"/>
  <c r="U21" i="42"/>
  <c r="T21" i="42"/>
  <c r="S21" i="42"/>
  <c r="S28" i="54" s="1"/>
  <c r="R21" i="42"/>
  <c r="Q21" i="42"/>
  <c r="P21" i="42"/>
  <c r="O21" i="42"/>
  <c r="O28" i="54" s="1"/>
  <c r="O36" i="54" s="1"/>
  <c r="N21" i="42"/>
  <c r="M21" i="42"/>
  <c r="L21" i="42"/>
  <c r="K21" i="42"/>
  <c r="J21" i="42"/>
  <c r="I21" i="42"/>
  <c r="H21" i="42"/>
  <c r="G21" i="42"/>
  <c r="G28" i="54" s="1"/>
  <c r="F21" i="42"/>
  <c r="E21" i="42"/>
  <c r="X20" i="42"/>
  <c r="W20" i="42"/>
  <c r="V20" i="42"/>
  <c r="U20" i="42"/>
  <c r="T20" i="42"/>
  <c r="S20" i="42"/>
  <c r="S27" i="54" s="1"/>
  <c r="S35" i="54" s="1"/>
  <c r="R20" i="42"/>
  <c r="R27" i="54" s="1"/>
  <c r="R31" i="54" s="1"/>
  <c r="Q20" i="42"/>
  <c r="P20" i="42"/>
  <c r="O20" i="42"/>
  <c r="N20" i="42"/>
  <c r="M20" i="42"/>
  <c r="L20" i="42"/>
  <c r="K20" i="42"/>
  <c r="J20" i="42"/>
  <c r="I20" i="42"/>
  <c r="I39" i="44" s="1"/>
  <c r="H20" i="42"/>
  <c r="G20" i="42"/>
  <c r="G27" i="54" s="1"/>
  <c r="F20" i="42"/>
  <c r="F27" i="54" s="1"/>
  <c r="E20" i="42"/>
  <c r="Z19" i="42"/>
  <c r="Y19" i="42"/>
  <c r="Z18" i="42"/>
  <c r="Y18" i="42"/>
  <c r="Z17" i="42"/>
  <c r="Y17" i="42"/>
  <c r="Z16" i="42"/>
  <c r="Y16" i="42"/>
  <c r="Z15" i="42"/>
  <c r="Y15" i="42"/>
  <c r="Z14" i="42"/>
  <c r="Y14" i="42"/>
  <c r="Z13" i="42"/>
  <c r="Y13" i="42"/>
  <c r="Z12" i="42"/>
  <c r="Y12" i="42"/>
  <c r="Z11" i="42"/>
  <c r="Y11" i="42"/>
  <c r="Z10" i="42"/>
  <c r="Y10" i="42"/>
  <c r="Z9" i="42"/>
  <c r="Y9" i="42"/>
  <c r="Z8" i="42"/>
  <c r="Y8" i="42"/>
  <c r="Z7" i="42"/>
  <c r="Y7" i="42"/>
  <c r="Z6" i="42"/>
  <c r="Y6" i="42"/>
  <c r="Z5" i="42"/>
  <c r="Y5" i="42"/>
  <c r="Z42" i="39"/>
  <c r="X42" i="39"/>
  <c r="V42" i="39"/>
  <c r="T42" i="39"/>
  <c r="R42" i="39"/>
  <c r="P42" i="39"/>
  <c r="N42" i="39"/>
  <c r="L42" i="39"/>
  <c r="J42" i="39"/>
  <c r="H42" i="39"/>
  <c r="V41" i="39"/>
  <c r="U41" i="39"/>
  <c r="H41" i="39"/>
  <c r="E41" i="39"/>
  <c r="X40" i="39"/>
  <c r="W40" i="39"/>
  <c r="T40" i="39"/>
  <c r="S40" i="39"/>
  <c r="L40" i="39"/>
  <c r="H40" i="39"/>
  <c r="G40" i="39"/>
  <c r="Q39" i="39"/>
  <c r="O39" i="39"/>
  <c r="N39" i="39"/>
  <c r="J39" i="39"/>
  <c r="F39" i="39"/>
  <c r="E39" i="39"/>
  <c r="Z30" i="39"/>
  <c r="X30" i="39"/>
  <c r="V30" i="39"/>
  <c r="T30" i="39"/>
  <c r="R30" i="39"/>
  <c r="P30" i="39"/>
  <c r="N30" i="39"/>
  <c r="L30" i="39"/>
  <c r="J30" i="39"/>
  <c r="H30" i="39"/>
  <c r="J49" i="41"/>
  <c r="U48" i="41"/>
  <c r="H44" i="41"/>
  <c r="R43" i="41"/>
  <c r="Z42" i="41"/>
  <c r="X42" i="41"/>
  <c r="V42" i="41"/>
  <c r="T42" i="41"/>
  <c r="R42" i="41"/>
  <c r="P42" i="41"/>
  <c r="N42" i="41"/>
  <c r="L42" i="41"/>
  <c r="J42" i="41"/>
  <c r="H42" i="41"/>
  <c r="F42" i="41"/>
  <c r="W41" i="41"/>
  <c r="V41" i="41"/>
  <c r="S41" i="41"/>
  <c r="J41" i="41"/>
  <c r="J45" i="41" s="1"/>
  <c r="W40" i="41"/>
  <c r="U40" i="41"/>
  <c r="N40" i="41"/>
  <c r="L40" i="41"/>
  <c r="K40" i="41"/>
  <c r="J40" i="41"/>
  <c r="I40" i="41"/>
  <c r="H40" i="41"/>
  <c r="G40" i="41"/>
  <c r="V39" i="41"/>
  <c r="U39" i="41"/>
  <c r="T39" i="41"/>
  <c r="S39" i="41"/>
  <c r="R39" i="41"/>
  <c r="R47" i="41" s="1"/>
  <c r="Q39" i="41"/>
  <c r="Q47" i="41" s="1"/>
  <c r="P39" i="41"/>
  <c r="H39" i="41"/>
  <c r="G39" i="41"/>
  <c r="G47" i="41" s="1"/>
  <c r="F39" i="41"/>
  <c r="F43" i="41" s="1"/>
  <c r="E39" i="41"/>
  <c r="E43" i="41" s="1"/>
  <c r="Z30" i="41"/>
  <c r="X30" i="41"/>
  <c r="V30" i="41"/>
  <c r="T30" i="41"/>
  <c r="R30" i="41"/>
  <c r="P30" i="41"/>
  <c r="N30" i="41"/>
  <c r="L30" i="41"/>
  <c r="J30" i="41"/>
  <c r="H30" i="41"/>
  <c r="F30" i="41"/>
  <c r="X22" i="41"/>
  <c r="W22" i="41"/>
  <c r="V22" i="41"/>
  <c r="U22" i="41"/>
  <c r="T22" i="41"/>
  <c r="S22" i="41"/>
  <c r="R22" i="41"/>
  <c r="Q22" i="41"/>
  <c r="Q41" i="39" s="1"/>
  <c r="P22" i="41"/>
  <c r="O22" i="41"/>
  <c r="N22" i="41"/>
  <c r="M22" i="41"/>
  <c r="L22" i="41"/>
  <c r="K22" i="41"/>
  <c r="J22" i="41"/>
  <c r="I22" i="41"/>
  <c r="G22" i="41"/>
  <c r="F22" i="41"/>
  <c r="E22" i="41"/>
  <c r="X21" i="41"/>
  <c r="W21" i="41"/>
  <c r="V21" i="41"/>
  <c r="U21" i="41"/>
  <c r="T21" i="41"/>
  <c r="S21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X20" i="41"/>
  <c r="W20" i="41"/>
  <c r="V20" i="41"/>
  <c r="U20" i="41"/>
  <c r="T20" i="41"/>
  <c r="S20" i="41"/>
  <c r="R20" i="41"/>
  <c r="R39" i="39" s="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Z19" i="41"/>
  <c r="Y19" i="41"/>
  <c r="Z18" i="41"/>
  <c r="Y18" i="41"/>
  <c r="Z17" i="41"/>
  <c r="Z20" i="41" s="1"/>
  <c r="Y17" i="41"/>
  <c r="Z16" i="41"/>
  <c r="Y16" i="41"/>
  <c r="Z15" i="41"/>
  <c r="Y15" i="41"/>
  <c r="Z14" i="41"/>
  <c r="Y14" i="41"/>
  <c r="Z13" i="41"/>
  <c r="Y13" i="41"/>
  <c r="Z12" i="41"/>
  <c r="Y12" i="41"/>
  <c r="Z11" i="41"/>
  <c r="Y11" i="41"/>
  <c r="Z10" i="41"/>
  <c r="Y10" i="41"/>
  <c r="Z9" i="41"/>
  <c r="Y9" i="41"/>
  <c r="Z8" i="41"/>
  <c r="Y8" i="41"/>
  <c r="Z7" i="41"/>
  <c r="Y7" i="41"/>
  <c r="Z6" i="41"/>
  <c r="Y6" i="41"/>
  <c r="Z5" i="41"/>
  <c r="Y5" i="41"/>
  <c r="Z42" i="40"/>
  <c r="X42" i="40"/>
  <c r="V42" i="40"/>
  <c r="T42" i="40"/>
  <c r="R42" i="40"/>
  <c r="P42" i="40"/>
  <c r="N42" i="40"/>
  <c r="L42" i="40"/>
  <c r="J42" i="40"/>
  <c r="H42" i="40"/>
  <c r="F42" i="40"/>
  <c r="X41" i="40"/>
  <c r="W41" i="40"/>
  <c r="V41" i="40"/>
  <c r="U41" i="40"/>
  <c r="R41" i="40"/>
  <c r="L41" i="40"/>
  <c r="K41" i="40"/>
  <c r="J41" i="40"/>
  <c r="I41" i="40"/>
  <c r="G41" i="40"/>
  <c r="U40" i="40"/>
  <c r="T40" i="40"/>
  <c r="S40" i="40"/>
  <c r="S48" i="40" s="1"/>
  <c r="R40" i="40"/>
  <c r="R44" i="40" s="1"/>
  <c r="Q40" i="40"/>
  <c r="I40" i="40"/>
  <c r="H40" i="40"/>
  <c r="G40" i="40"/>
  <c r="F40" i="40"/>
  <c r="E40" i="40"/>
  <c r="S39" i="40"/>
  <c r="Q39" i="40"/>
  <c r="P39" i="40"/>
  <c r="O39" i="40"/>
  <c r="N39" i="40"/>
  <c r="M39" i="40"/>
  <c r="E39" i="40"/>
  <c r="E47" i="40" s="1"/>
  <c r="Q33" i="40"/>
  <c r="K33" i="40"/>
  <c r="M31" i="40"/>
  <c r="G31" i="40"/>
  <c r="Z30" i="40"/>
  <c r="X30" i="40"/>
  <c r="V30" i="40"/>
  <c r="T30" i="40"/>
  <c r="R30" i="40"/>
  <c r="P30" i="40"/>
  <c r="N30" i="40"/>
  <c r="L30" i="40"/>
  <c r="J30" i="40"/>
  <c r="H30" i="40"/>
  <c r="F30" i="40"/>
  <c r="X29" i="40"/>
  <c r="W29" i="40"/>
  <c r="W33" i="40" s="1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X28" i="40"/>
  <c r="W28" i="40"/>
  <c r="V28" i="40"/>
  <c r="U28" i="40"/>
  <c r="T28" i="40"/>
  <c r="S28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X27" i="40"/>
  <c r="W27" i="40"/>
  <c r="V27" i="40"/>
  <c r="U27" i="40"/>
  <c r="T27" i="40"/>
  <c r="S27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M24" i="40"/>
  <c r="X22" i="40"/>
  <c r="W22" i="40"/>
  <c r="V22" i="40"/>
  <c r="U22" i="40"/>
  <c r="T22" i="40"/>
  <c r="S22" i="40"/>
  <c r="R22" i="40"/>
  <c r="Q22" i="40"/>
  <c r="P22" i="40"/>
  <c r="O22" i="40"/>
  <c r="N22" i="40"/>
  <c r="N41" i="41" s="1"/>
  <c r="M22" i="40"/>
  <c r="M41" i="41" s="1"/>
  <c r="L22" i="40"/>
  <c r="K22" i="40"/>
  <c r="K41" i="41" s="1"/>
  <c r="J22" i="40"/>
  <c r="I22" i="40"/>
  <c r="H22" i="40"/>
  <c r="G22" i="40"/>
  <c r="G41" i="41" s="1"/>
  <c r="F22" i="40"/>
  <c r="E22" i="40"/>
  <c r="X21" i="40"/>
  <c r="X40" i="41" s="1"/>
  <c r="W21" i="40"/>
  <c r="V21" i="40"/>
  <c r="U21" i="40"/>
  <c r="T21" i="40"/>
  <c r="S21" i="40"/>
  <c r="R21" i="40"/>
  <c r="Q21" i="40"/>
  <c r="P21" i="40"/>
  <c r="O21" i="40"/>
  <c r="N21" i="40"/>
  <c r="M21" i="40"/>
  <c r="L21" i="40"/>
  <c r="K21" i="40"/>
  <c r="J21" i="40"/>
  <c r="I21" i="40"/>
  <c r="I32" i="40" s="1"/>
  <c r="H21" i="40"/>
  <c r="G21" i="40"/>
  <c r="F21" i="40"/>
  <c r="E21" i="40"/>
  <c r="Z20" i="40"/>
  <c r="X20" i="40"/>
  <c r="W20" i="40"/>
  <c r="V20" i="40"/>
  <c r="U20" i="40"/>
  <c r="T20" i="40"/>
  <c r="S20" i="40"/>
  <c r="R20" i="40"/>
  <c r="Q20" i="40"/>
  <c r="P20" i="40"/>
  <c r="O20" i="40"/>
  <c r="N20" i="40"/>
  <c r="M20" i="40"/>
  <c r="L20" i="40"/>
  <c r="K20" i="40"/>
  <c r="J20" i="40"/>
  <c r="J39" i="41" s="1"/>
  <c r="I20" i="40"/>
  <c r="I39" i="41" s="1"/>
  <c r="H20" i="40"/>
  <c r="G20" i="40"/>
  <c r="F20" i="40"/>
  <c r="E20" i="40"/>
  <c r="Z19" i="40"/>
  <c r="Y19" i="40"/>
  <c r="Z18" i="40"/>
  <c r="Z21" i="40" s="1"/>
  <c r="Y18" i="40"/>
  <c r="Z17" i="40"/>
  <c r="Y17" i="40"/>
  <c r="Z16" i="40"/>
  <c r="Y16" i="40"/>
  <c r="Z15" i="40"/>
  <c r="Y15" i="40"/>
  <c r="Z14" i="40"/>
  <c r="Y14" i="40"/>
  <c r="Z13" i="40"/>
  <c r="Y13" i="40"/>
  <c r="Z12" i="40"/>
  <c r="Y12" i="40"/>
  <c r="Z11" i="40"/>
  <c r="Y11" i="40"/>
  <c r="Z10" i="40"/>
  <c r="Y10" i="40"/>
  <c r="Z9" i="40"/>
  <c r="Y9" i="40"/>
  <c r="Z8" i="40"/>
  <c r="Y8" i="40"/>
  <c r="Z7" i="40"/>
  <c r="Y7" i="40"/>
  <c r="Z6" i="40"/>
  <c r="Y6" i="40"/>
  <c r="Z5" i="40"/>
  <c r="Y5" i="40"/>
  <c r="F42" i="39"/>
  <c r="F30" i="39"/>
  <c r="X22" i="39"/>
  <c r="W22" i="39"/>
  <c r="W29" i="53" s="1"/>
  <c r="W37" i="53" s="1"/>
  <c r="V22" i="39"/>
  <c r="V29" i="53" s="1"/>
  <c r="U22" i="39"/>
  <c r="T22" i="39"/>
  <c r="S22" i="39"/>
  <c r="R22" i="39"/>
  <c r="R29" i="53" s="1"/>
  <c r="Q22" i="39"/>
  <c r="P22" i="39"/>
  <c r="O22" i="39"/>
  <c r="N22" i="39"/>
  <c r="M22" i="39"/>
  <c r="L22" i="39"/>
  <c r="K22" i="39"/>
  <c r="K41" i="42" s="1"/>
  <c r="J22" i="39"/>
  <c r="J29" i="53" s="1"/>
  <c r="J33" i="53" s="1"/>
  <c r="I22" i="39"/>
  <c r="H22" i="39"/>
  <c r="G22" i="39"/>
  <c r="F22" i="39"/>
  <c r="F29" i="53" s="1"/>
  <c r="E22" i="39"/>
  <c r="X21" i="39"/>
  <c r="X40" i="42" s="1"/>
  <c r="W21" i="39"/>
  <c r="V21" i="39"/>
  <c r="U21" i="39"/>
  <c r="T21" i="39"/>
  <c r="S21" i="39"/>
  <c r="R21" i="39"/>
  <c r="Q21" i="39"/>
  <c r="Q28" i="53" s="1"/>
  <c r="Q32" i="53" s="1"/>
  <c r="P21" i="39"/>
  <c r="P28" i="53" s="1"/>
  <c r="O21" i="39"/>
  <c r="N21" i="39"/>
  <c r="M21" i="39"/>
  <c r="L21" i="39"/>
  <c r="K21" i="39"/>
  <c r="J21" i="39"/>
  <c r="I21" i="39"/>
  <c r="H21" i="39"/>
  <c r="H28" i="53" s="1"/>
  <c r="G21" i="39"/>
  <c r="F21" i="39"/>
  <c r="E21" i="39"/>
  <c r="E28" i="53" s="1"/>
  <c r="E36" i="53" s="1"/>
  <c r="X20" i="39"/>
  <c r="X27" i="53" s="1"/>
  <c r="X31" i="53" s="1"/>
  <c r="W20" i="39"/>
  <c r="W27" i="53" s="1"/>
  <c r="V20" i="39"/>
  <c r="U20" i="39"/>
  <c r="T20" i="39"/>
  <c r="S20" i="39"/>
  <c r="R20" i="39"/>
  <c r="R27" i="53" s="1"/>
  <c r="Q20" i="39"/>
  <c r="P20" i="39"/>
  <c r="O20" i="39"/>
  <c r="O27" i="53" s="1"/>
  <c r="O35" i="53" s="1"/>
  <c r="N20" i="39"/>
  <c r="M20" i="39"/>
  <c r="L20" i="39"/>
  <c r="L27" i="53" s="1"/>
  <c r="K20" i="39"/>
  <c r="K27" i="53" s="1"/>
  <c r="K35" i="53" s="1"/>
  <c r="J20" i="39"/>
  <c r="I20" i="39"/>
  <c r="H20" i="39"/>
  <c r="G20" i="39"/>
  <c r="F20" i="39"/>
  <c r="E20" i="39"/>
  <c r="Z19" i="39"/>
  <c r="Y19" i="39"/>
  <c r="Z18" i="39"/>
  <c r="Y18" i="39"/>
  <c r="Z17" i="39"/>
  <c r="Y17" i="39"/>
  <c r="Z16" i="39"/>
  <c r="Y16" i="39"/>
  <c r="Z15" i="39"/>
  <c r="Y15" i="39"/>
  <c r="Z14" i="39"/>
  <c r="Y14" i="39"/>
  <c r="Z13" i="39"/>
  <c r="Y13" i="39"/>
  <c r="Z12" i="39"/>
  <c r="Y12" i="39"/>
  <c r="Z11" i="39"/>
  <c r="Y11" i="39"/>
  <c r="Z10" i="39"/>
  <c r="Y10" i="39"/>
  <c r="Z9" i="39"/>
  <c r="Y9" i="39"/>
  <c r="Z8" i="39"/>
  <c r="Y8" i="39"/>
  <c r="Z7" i="39"/>
  <c r="Y7" i="39"/>
  <c r="Z6" i="39"/>
  <c r="Y6" i="39"/>
  <c r="Z5" i="39"/>
  <c r="Y5" i="39"/>
  <c r="Z42" i="38"/>
  <c r="X42" i="38"/>
  <c r="V42" i="38"/>
  <c r="T42" i="38"/>
  <c r="R42" i="38"/>
  <c r="P42" i="38"/>
  <c r="N42" i="38"/>
  <c r="L42" i="38"/>
  <c r="J42" i="38"/>
  <c r="H42" i="38"/>
  <c r="W41" i="38"/>
  <c r="R41" i="38"/>
  <c r="Q41" i="38"/>
  <c r="P41" i="38"/>
  <c r="K41" i="38"/>
  <c r="J41" i="38"/>
  <c r="U40" i="38"/>
  <c r="T40" i="38"/>
  <c r="S40" i="38"/>
  <c r="R40" i="38"/>
  <c r="P40" i="38"/>
  <c r="I40" i="38"/>
  <c r="H40" i="38"/>
  <c r="G40" i="38"/>
  <c r="F40" i="38"/>
  <c r="X39" i="38"/>
  <c r="S39" i="38"/>
  <c r="R39" i="38"/>
  <c r="Q39" i="38"/>
  <c r="P39" i="38"/>
  <c r="L39" i="38"/>
  <c r="G39" i="38"/>
  <c r="F39" i="38"/>
  <c r="E39" i="38"/>
  <c r="Z30" i="38"/>
  <c r="X30" i="38"/>
  <c r="V30" i="38"/>
  <c r="T30" i="38"/>
  <c r="R30" i="38"/>
  <c r="P30" i="38"/>
  <c r="N30" i="38"/>
  <c r="L30" i="38"/>
  <c r="J30" i="38"/>
  <c r="H30" i="38"/>
  <c r="F42" i="38"/>
  <c r="F30" i="38"/>
  <c r="X22" i="38"/>
  <c r="W22" i="38"/>
  <c r="V22" i="38"/>
  <c r="V29" i="49" s="1"/>
  <c r="V37" i="49" s="1"/>
  <c r="U22" i="38"/>
  <c r="T22" i="38"/>
  <c r="S22" i="38"/>
  <c r="R22" i="38"/>
  <c r="Q22" i="38"/>
  <c r="P22" i="38"/>
  <c r="O22" i="38"/>
  <c r="N22" i="38"/>
  <c r="M22" i="38"/>
  <c r="L22" i="38"/>
  <c r="L29" i="49" s="1"/>
  <c r="L37" i="49" s="1"/>
  <c r="K22" i="38"/>
  <c r="J22" i="38"/>
  <c r="J29" i="49" s="1"/>
  <c r="I22" i="38"/>
  <c r="H22" i="38"/>
  <c r="G22" i="38"/>
  <c r="F22" i="38"/>
  <c r="E22" i="38"/>
  <c r="X21" i="38"/>
  <c r="W21" i="38"/>
  <c r="V21" i="38"/>
  <c r="U21" i="38"/>
  <c r="T21" i="38"/>
  <c r="T28" i="49" s="1"/>
  <c r="T36" i="49" s="1"/>
  <c r="S21" i="38"/>
  <c r="R21" i="38"/>
  <c r="R28" i="49" s="1"/>
  <c r="Q21" i="38"/>
  <c r="P21" i="38"/>
  <c r="P28" i="49" s="1"/>
  <c r="O21" i="38"/>
  <c r="N21" i="38"/>
  <c r="M21" i="38"/>
  <c r="L21" i="38"/>
  <c r="K21" i="38"/>
  <c r="J21" i="38"/>
  <c r="I21" i="38"/>
  <c r="H21" i="38"/>
  <c r="H28" i="49" s="1"/>
  <c r="H32" i="49" s="1"/>
  <c r="G21" i="38"/>
  <c r="F21" i="38"/>
  <c r="F28" i="49" s="1"/>
  <c r="F36" i="49" s="1"/>
  <c r="E21" i="38"/>
  <c r="E28" i="49" s="1"/>
  <c r="X20" i="38"/>
  <c r="W20" i="38"/>
  <c r="V20" i="38"/>
  <c r="U20" i="38"/>
  <c r="T20" i="38"/>
  <c r="S20" i="38"/>
  <c r="R20" i="38"/>
  <c r="R27" i="49" s="1"/>
  <c r="Q20" i="38"/>
  <c r="P20" i="38"/>
  <c r="P27" i="49" s="1"/>
  <c r="O20" i="38"/>
  <c r="N20" i="38"/>
  <c r="N27" i="49" s="1"/>
  <c r="N35" i="49" s="1"/>
  <c r="M20" i="38"/>
  <c r="L20" i="38"/>
  <c r="K20" i="38"/>
  <c r="J20" i="38"/>
  <c r="I20" i="38"/>
  <c r="H20" i="38"/>
  <c r="G20" i="38"/>
  <c r="G39" i="40" s="1"/>
  <c r="F20" i="38"/>
  <c r="E20" i="38"/>
  <c r="Z19" i="38"/>
  <c r="Y19" i="38"/>
  <c r="Z18" i="38"/>
  <c r="Y18" i="38"/>
  <c r="Z17" i="38"/>
  <c r="Y17" i="38"/>
  <c r="Z16" i="38"/>
  <c r="Y16" i="38"/>
  <c r="Z15" i="38"/>
  <c r="Y15" i="38"/>
  <c r="Z14" i="38"/>
  <c r="Y14" i="38"/>
  <c r="Z13" i="38"/>
  <c r="Y13" i="38"/>
  <c r="Z12" i="38"/>
  <c r="Y12" i="38"/>
  <c r="Z11" i="38"/>
  <c r="Y11" i="38"/>
  <c r="Z10" i="38"/>
  <c r="Y10" i="38"/>
  <c r="Z9" i="38"/>
  <c r="Y9" i="38"/>
  <c r="Z8" i="38"/>
  <c r="Y8" i="38"/>
  <c r="Z7" i="38"/>
  <c r="Y7" i="38"/>
  <c r="Z6" i="38"/>
  <c r="Y6" i="38"/>
  <c r="Z5" i="38"/>
  <c r="Y5" i="38"/>
  <c r="Z42" i="37"/>
  <c r="X42" i="37"/>
  <c r="V42" i="37"/>
  <c r="T42" i="37"/>
  <c r="R42" i="37"/>
  <c r="P42" i="37"/>
  <c r="N42" i="37"/>
  <c r="L42" i="37"/>
  <c r="J42" i="37"/>
  <c r="H42" i="37"/>
  <c r="F42" i="37"/>
  <c r="W41" i="37"/>
  <c r="S41" i="37"/>
  <c r="N41" i="37"/>
  <c r="G41" i="37"/>
  <c r="X40" i="37"/>
  <c r="W40" i="37"/>
  <c r="V40" i="37"/>
  <c r="U40" i="37"/>
  <c r="H40" i="37"/>
  <c r="T39" i="37"/>
  <c r="S39" i="37"/>
  <c r="R39" i="37"/>
  <c r="J39" i="37"/>
  <c r="I39" i="37"/>
  <c r="G39" i="37"/>
  <c r="F39" i="37"/>
  <c r="Z30" i="37"/>
  <c r="X30" i="37"/>
  <c r="V30" i="37"/>
  <c r="T30" i="37"/>
  <c r="R30" i="37"/>
  <c r="P30" i="37"/>
  <c r="N30" i="37"/>
  <c r="L30" i="37"/>
  <c r="J30" i="37"/>
  <c r="H30" i="37"/>
  <c r="F30" i="37"/>
  <c r="X22" i="37"/>
  <c r="X41" i="38" s="1"/>
  <c r="W22" i="37"/>
  <c r="W29" i="50" s="1"/>
  <c r="V22" i="37"/>
  <c r="V29" i="50" s="1"/>
  <c r="U22" i="37"/>
  <c r="T22" i="37"/>
  <c r="S22" i="37"/>
  <c r="R22" i="37"/>
  <c r="Q22" i="37"/>
  <c r="Q29" i="50" s="1"/>
  <c r="P22" i="37"/>
  <c r="P29" i="50" s="1"/>
  <c r="O22" i="37"/>
  <c r="N22" i="37"/>
  <c r="N41" i="38" s="1"/>
  <c r="M22" i="37"/>
  <c r="M41" i="38" s="1"/>
  <c r="L22" i="37"/>
  <c r="L41" i="38" s="1"/>
  <c r="K22" i="37"/>
  <c r="K29" i="50" s="1"/>
  <c r="J22" i="37"/>
  <c r="J29" i="50" s="1"/>
  <c r="I22" i="37"/>
  <c r="I29" i="50" s="1"/>
  <c r="H22" i="37"/>
  <c r="G22" i="37"/>
  <c r="F22" i="37"/>
  <c r="E22" i="37"/>
  <c r="X21" i="37"/>
  <c r="W21" i="37"/>
  <c r="W40" i="38" s="1"/>
  <c r="V21" i="37"/>
  <c r="V40" i="38" s="1"/>
  <c r="U21" i="37"/>
  <c r="U28" i="50" s="1"/>
  <c r="T21" i="37"/>
  <c r="T28" i="50" s="1"/>
  <c r="S21" i="37"/>
  <c r="R21" i="37"/>
  <c r="Q21" i="37"/>
  <c r="P21" i="37"/>
  <c r="O21" i="37"/>
  <c r="N21" i="37"/>
  <c r="M21" i="37"/>
  <c r="L21" i="37"/>
  <c r="K21" i="37"/>
  <c r="K40" i="38" s="1"/>
  <c r="J21" i="37"/>
  <c r="J40" i="38" s="1"/>
  <c r="I21" i="37"/>
  <c r="I28" i="50" s="1"/>
  <c r="H21" i="37"/>
  <c r="H28" i="50" s="1"/>
  <c r="G21" i="37"/>
  <c r="F21" i="37"/>
  <c r="E21" i="37"/>
  <c r="X20" i="37"/>
  <c r="W20" i="37"/>
  <c r="V20" i="37"/>
  <c r="U20" i="37"/>
  <c r="T20" i="37"/>
  <c r="S20" i="37"/>
  <c r="R20" i="37"/>
  <c r="Q20" i="37"/>
  <c r="P20" i="37"/>
  <c r="O20" i="37"/>
  <c r="N20" i="37"/>
  <c r="N39" i="38" s="1"/>
  <c r="M20" i="37"/>
  <c r="L20" i="37"/>
  <c r="K20" i="37"/>
  <c r="J20" i="37"/>
  <c r="I20" i="37"/>
  <c r="H20" i="37"/>
  <c r="G20" i="37"/>
  <c r="F20" i="37"/>
  <c r="E20" i="37"/>
  <c r="E27" i="50" s="1"/>
  <c r="Z19" i="37"/>
  <c r="Y19" i="37"/>
  <c r="Z18" i="37"/>
  <c r="Y18" i="37"/>
  <c r="Y21" i="37" s="1"/>
  <c r="Z17" i="37"/>
  <c r="Y17" i="37"/>
  <c r="Z16" i="37"/>
  <c r="Y16" i="37"/>
  <c r="Z15" i="37"/>
  <c r="Y15" i="37"/>
  <c r="Z14" i="37"/>
  <c r="Y14" i="37"/>
  <c r="Z13" i="37"/>
  <c r="Y13" i="37"/>
  <c r="Z12" i="37"/>
  <c r="Y12" i="37"/>
  <c r="Z11" i="37"/>
  <c r="Y11" i="37"/>
  <c r="Z10" i="37"/>
  <c r="Y10" i="37"/>
  <c r="Z9" i="37"/>
  <c r="Y9" i="37"/>
  <c r="Z8" i="37"/>
  <c r="Y8" i="37"/>
  <c r="Z7" i="37"/>
  <c r="Y7" i="37"/>
  <c r="Z6" i="37"/>
  <c r="Y6" i="37"/>
  <c r="Z5" i="37"/>
  <c r="Y5" i="37"/>
  <c r="Z42" i="35"/>
  <c r="X42" i="35"/>
  <c r="V42" i="35"/>
  <c r="T42" i="35"/>
  <c r="R42" i="35"/>
  <c r="P42" i="35"/>
  <c r="N42" i="35"/>
  <c r="L42" i="35"/>
  <c r="J42" i="35"/>
  <c r="H42" i="35"/>
  <c r="F42" i="35"/>
  <c r="X41" i="35"/>
  <c r="W41" i="35"/>
  <c r="Q41" i="35"/>
  <c r="O41" i="35"/>
  <c r="M41" i="35"/>
  <c r="L41" i="35"/>
  <c r="K41" i="35"/>
  <c r="W40" i="35"/>
  <c r="V40" i="35"/>
  <c r="U40" i="35"/>
  <c r="T40" i="35"/>
  <c r="O40" i="35"/>
  <c r="M40" i="35"/>
  <c r="I40" i="35"/>
  <c r="H40" i="35"/>
  <c r="Y39" i="35"/>
  <c r="X39" i="35"/>
  <c r="W39" i="35"/>
  <c r="U39" i="35"/>
  <c r="S39" i="35"/>
  <c r="K39" i="35"/>
  <c r="I39" i="35"/>
  <c r="H39" i="35"/>
  <c r="G39" i="35"/>
  <c r="F39" i="35"/>
  <c r="W48" i="36"/>
  <c r="P48" i="36"/>
  <c r="K48" i="36"/>
  <c r="Z42" i="36"/>
  <c r="X42" i="36"/>
  <c r="V42" i="36"/>
  <c r="T42" i="36"/>
  <c r="R42" i="36"/>
  <c r="P42" i="36"/>
  <c r="N42" i="36"/>
  <c r="L42" i="36"/>
  <c r="J42" i="36"/>
  <c r="H42" i="36"/>
  <c r="F42" i="36"/>
  <c r="X41" i="36"/>
  <c r="X49" i="36" s="1"/>
  <c r="W41" i="36"/>
  <c r="T41" i="36"/>
  <c r="T49" i="36" s="1"/>
  <c r="R41" i="36"/>
  <c r="O41" i="36"/>
  <c r="N41" i="36"/>
  <c r="L41" i="36"/>
  <c r="K41" i="36"/>
  <c r="J41" i="36"/>
  <c r="H41" i="36"/>
  <c r="F41" i="36"/>
  <c r="X40" i="36"/>
  <c r="W40" i="36"/>
  <c r="V40" i="36"/>
  <c r="U40" i="36"/>
  <c r="T40" i="36"/>
  <c r="R40" i="36"/>
  <c r="P40" i="36"/>
  <c r="L40" i="36"/>
  <c r="K40" i="36"/>
  <c r="J40" i="36"/>
  <c r="J48" i="36" s="1"/>
  <c r="H40" i="36"/>
  <c r="V39" i="36"/>
  <c r="T39" i="36"/>
  <c r="S39" i="36"/>
  <c r="R39" i="36"/>
  <c r="P39" i="36"/>
  <c r="J39" i="36"/>
  <c r="H39" i="36"/>
  <c r="G39" i="36"/>
  <c r="F39" i="36"/>
  <c r="X22" i="36"/>
  <c r="W22" i="36"/>
  <c r="V22" i="36"/>
  <c r="U22" i="36"/>
  <c r="T22" i="36"/>
  <c r="S22" i="36"/>
  <c r="R22" i="36"/>
  <c r="Q22" i="36"/>
  <c r="P22" i="36"/>
  <c r="O22" i="36"/>
  <c r="N22" i="36"/>
  <c r="M24" i="36" s="1"/>
  <c r="M22" i="36"/>
  <c r="L22" i="36"/>
  <c r="K22" i="36"/>
  <c r="J22" i="36"/>
  <c r="I22" i="36"/>
  <c r="H22" i="36"/>
  <c r="G22" i="36"/>
  <c r="F22" i="36"/>
  <c r="F49" i="36" s="1"/>
  <c r="E22" i="36"/>
  <c r="E29" i="47" s="1"/>
  <c r="E37" i="47" s="1"/>
  <c r="X21" i="36"/>
  <c r="W21" i="36"/>
  <c r="V21" i="36"/>
  <c r="V48" i="36" s="1"/>
  <c r="U21" i="36"/>
  <c r="U28" i="47" s="1"/>
  <c r="T21" i="36"/>
  <c r="S21" i="36"/>
  <c r="R21" i="36"/>
  <c r="Q21" i="36"/>
  <c r="P21" i="36"/>
  <c r="O21" i="36"/>
  <c r="O28" i="47" s="1"/>
  <c r="N21" i="36"/>
  <c r="M21" i="36"/>
  <c r="L21" i="36"/>
  <c r="K21" i="36"/>
  <c r="K40" i="35" s="1"/>
  <c r="J21" i="36"/>
  <c r="J40" i="35" s="1"/>
  <c r="I21" i="36"/>
  <c r="I28" i="47" s="1"/>
  <c r="I36" i="47" s="1"/>
  <c r="H21" i="36"/>
  <c r="G21" i="36"/>
  <c r="F21" i="36"/>
  <c r="E21" i="36"/>
  <c r="Y20" i="36"/>
  <c r="Y27" i="47" s="1"/>
  <c r="X20" i="36"/>
  <c r="W20" i="36"/>
  <c r="V20" i="36"/>
  <c r="U20" i="36"/>
  <c r="T20" i="36"/>
  <c r="S20" i="36"/>
  <c r="S27" i="47" s="1"/>
  <c r="S31" i="47" s="1"/>
  <c r="R20" i="36"/>
  <c r="Q20" i="36"/>
  <c r="P20" i="36"/>
  <c r="O20" i="36"/>
  <c r="N20" i="36"/>
  <c r="M20" i="36"/>
  <c r="L20" i="36"/>
  <c r="K20" i="36"/>
  <c r="J20" i="36"/>
  <c r="I20" i="36"/>
  <c r="H20" i="36"/>
  <c r="H47" i="36" s="1"/>
  <c r="G20" i="36"/>
  <c r="G27" i="47" s="1"/>
  <c r="G35" i="47" s="1"/>
  <c r="F20" i="36"/>
  <c r="E20" i="36"/>
  <c r="Z19" i="36"/>
  <c r="Y19" i="36"/>
  <c r="Z18" i="36"/>
  <c r="Y18" i="36"/>
  <c r="Z17" i="36"/>
  <c r="Z20" i="36" s="1"/>
  <c r="Y17" i="36"/>
  <c r="Z16" i="36"/>
  <c r="Y16" i="36"/>
  <c r="Z15" i="36"/>
  <c r="Y15" i="36"/>
  <c r="Z14" i="36"/>
  <c r="Y14" i="36"/>
  <c r="Z13" i="36"/>
  <c r="Y13" i="36"/>
  <c r="Z12" i="36"/>
  <c r="Y12" i="36"/>
  <c r="Z11" i="36"/>
  <c r="Y11" i="36"/>
  <c r="Z10" i="36"/>
  <c r="Y10" i="36"/>
  <c r="Z9" i="36"/>
  <c r="Y9" i="36"/>
  <c r="Z8" i="36"/>
  <c r="Y8" i="36"/>
  <c r="Z7" i="36"/>
  <c r="Y7" i="36"/>
  <c r="Z6" i="36"/>
  <c r="Y6" i="36"/>
  <c r="Z5" i="36"/>
  <c r="Y5" i="36"/>
  <c r="X22" i="35"/>
  <c r="W22" i="35"/>
  <c r="V22" i="35"/>
  <c r="V29" i="48" s="1"/>
  <c r="U22" i="35"/>
  <c r="T22" i="35"/>
  <c r="T29" i="48" s="1"/>
  <c r="S22" i="35"/>
  <c r="S29" i="48" s="1"/>
  <c r="R22" i="35"/>
  <c r="Q22" i="35"/>
  <c r="P22" i="35"/>
  <c r="O22" i="35"/>
  <c r="N22" i="35"/>
  <c r="N29" i="48" s="1"/>
  <c r="M22" i="35"/>
  <c r="M29" i="48" s="1"/>
  <c r="L22" i="35"/>
  <c r="K22" i="35"/>
  <c r="J22" i="35"/>
  <c r="I22" i="35"/>
  <c r="H22" i="35"/>
  <c r="G22" i="35"/>
  <c r="G29" i="48" s="1"/>
  <c r="G37" i="48" s="1"/>
  <c r="F22" i="35"/>
  <c r="E22" i="35"/>
  <c r="X21" i="35"/>
  <c r="X28" i="48" s="1"/>
  <c r="W21" i="35"/>
  <c r="W28" i="48" s="1"/>
  <c r="W36" i="48" s="1"/>
  <c r="V21" i="35"/>
  <c r="V28" i="48" s="1"/>
  <c r="U21" i="35"/>
  <c r="U28" i="48" s="1"/>
  <c r="T21" i="35"/>
  <c r="T28" i="48" s="1"/>
  <c r="S21" i="35"/>
  <c r="S28" i="48" s="1"/>
  <c r="R21" i="35"/>
  <c r="R28" i="48" s="1"/>
  <c r="Q21" i="35"/>
  <c r="P21" i="35"/>
  <c r="O21" i="35"/>
  <c r="N21" i="35"/>
  <c r="M21" i="35"/>
  <c r="L21" i="35"/>
  <c r="L28" i="48" s="1"/>
  <c r="K21" i="35"/>
  <c r="K28" i="48" s="1"/>
  <c r="J21" i="35"/>
  <c r="J28" i="48" s="1"/>
  <c r="J32" i="48" s="1"/>
  <c r="I21" i="35"/>
  <c r="I28" i="48" s="1"/>
  <c r="H21" i="35"/>
  <c r="H28" i="48" s="1"/>
  <c r="G21" i="35"/>
  <c r="G28" i="48" s="1"/>
  <c r="F21" i="35"/>
  <c r="F28" i="48" s="1"/>
  <c r="E21" i="35"/>
  <c r="E28" i="48" s="1"/>
  <c r="X20" i="35"/>
  <c r="W20" i="35"/>
  <c r="V20" i="35"/>
  <c r="V27" i="48" s="1"/>
  <c r="U20" i="35"/>
  <c r="U27" i="48" s="1"/>
  <c r="T20" i="35"/>
  <c r="S20" i="35"/>
  <c r="R20" i="35"/>
  <c r="R27" i="48" s="1"/>
  <c r="R31" i="48" s="1"/>
  <c r="Q20" i="35"/>
  <c r="Q27" i="48" s="1"/>
  <c r="P20" i="35"/>
  <c r="O20" i="35"/>
  <c r="O27" i="48" s="1"/>
  <c r="N20" i="35"/>
  <c r="M20" i="35"/>
  <c r="L20" i="35"/>
  <c r="K20" i="35"/>
  <c r="J20" i="35"/>
  <c r="J27" i="48" s="1"/>
  <c r="J35" i="48" s="1"/>
  <c r="I20" i="35"/>
  <c r="I27" i="48" s="1"/>
  <c r="H20" i="35"/>
  <c r="H39" i="37" s="1"/>
  <c r="G20" i="35"/>
  <c r="F20" i="35"/>
  <c r="F27" i="48" s="1"/>
  <c r="E20" i="35"/>
  <c r="Z19" i="35"/>
  <c r="Y19" i="35"/>
  <c r="Z18" i="35"/>
  <c r="Y18" i="35"/>
  <c r="Z17" i="35"/>
  <c r="Y17" i="35"/>
  <c r="Z16" i="35"/>
  <c r="Y16" i="35"/>
  <c r="Z15" i="35"/>
  <c r="Y15" i="35"/>
  <c r="Z14" i="35"/>
  <c r="Y14" i="35"/>
  <c r="Z13" i="35"/>
  <c r="Y13" i="35"/>
  <c r="Z12" i="35"/>
  <c r="Y12" i="35"/>
  <c r="Z11" i="35"/>
  <c r="Y11" i="35"/>
  <c r="Z10" i="35"/>
  <c r="Y10" i="35"/>
  <c r="Z9" i="35"/>
  <c r="Y9" i="35"/>
  <c r="Z8" i="35"/>
  <c r="Y8" i="35"/>
  <c r="Z7" i="35"/>
  <c r="Y7" i="35"/>
  <c r="Z6" i="35"/>
  <c r="Y6" i="35"/>
  <c r="Z5" i="35"/>
  <c r="Y5" i="35"/>
  <c r="Z42" i="34"/>
  <c r="X42" i="34"/>
  <c r="V42" i="34"/>
  <c r="T42" i="34"/>
  <c r="R42" i="34"/>
  <c r="P42" i="34"/>
  <c r="N42" i="34"/>
  <c r="L42" i="34"/>
  <c r="J42" i="34"/>
  <c r="H42" i="34"/>
  <c r="F42" i="34"/>
  <c r="W41" i="34"/>
  <c r="U41" i="34"/>
  <c r="T41" i="34"/>
  <c r="S41" i="34"/>
  <c r="R41" i="34"/>
  <c r="K41" i="34"/>
  <c r="I41" i="34"/>
  <c r="H41" i="34"/>
  <c r="G41" i="34"/>
  <c r="F41" i="34"/>
  <c r="X40" i="34"/>
  <c r="V40" i="34"/>
  <c r="Q40" i="34"/>
  <c r="O40" i="34"/>
  <c r="N40" i="34"/>
  <c r="E40" i="34"/>
  <c r="X39" i="34"/>
  <c r="X47" i="34" s="1"/>
  <c r="W39" i="34"/>
  <c r="V39" i="34"/>
  <c r="T39" i="34"/>
  <c r="M39" i="34"/>
  <c r="L39" i="34"/>
  <c r="K39" i="34"/>
  <c r="J39" i="34"/>
  <c r="H39" i="34"/>
  <c r="X22" i="34"/>
  <c r="X29" i="46" s="1"/>
  <c r="W22" i="34"/>
  <c r="W29" i="46" s="1"/>
  <c r="V22" i="34"/>
  <c r="V41" i="36" s="1"/>
  <c r="U22" i="34"/>
  <c r="T22" i="34"/>
  <c r="T29" i="46" s="1"/>
  <c r="S22" i="34"/>
  <c r="R22" i="34"/>
  <c r="R29" i="46" s="1"/>
  <c r="R37" i="46" s="1"/>
  <c r="Q22" i="34"/>
  <c r="P22" i="34"/>
  <c r="P29" i="46" s="1"/>
  <c r="O22" i="34"/>
  <c r="O29" i="46" s="1"/>
  <c r="N22" i="34"/>
  <c r="N29" i="46" s="1"/>
  <c r="M22" i="34"/>
  <c r="L22" i="34"/>
  <c r="L29" i="46" s="1"/>
  <c r="K22" i="34"/>
  <c r="K29" i="46" s="1"/>
  <c r="K37" i="46" s="1"/>
  <c r="J22" i="34"/>
  <c r="J29" i="46" s="1"/>
  <c r="I22" i="34"/>
  <c r="H22" i="34"/>
  <c r="H29" i="46" s="1"/>
  <c r="H37" i="46" s="1"/>
  <c r="G22" i="34"/>
  <c r="F22" i="34"/>
  <c r="F29" i="46" s="1"/>
  <c r="F37" i="46" s="1"/>
  <c r="E22" i="34"/>
  <c r="X21" i="34"/>
  <c r="W21" i="34"/>
  <c r="V21" i="34"/>
  <c r="V28" i="46" s="1"/>
  <c r="V32" i="46" s="1"/>
  <c r="U21" i="34"/>
  <c r="T21" i="34"/>
  <c r="S21" i="34"/>
  <c r="R21" i="34"/>
  <c r="Q21" i="34"/>
  <c r="P21" i="34"/>
  <c r="P28" i="46" s="1"/>
  <c r="P32" i="46" s="1"/>
  <c r="O21" i="34"/>
  <c r="N21" i="34"/>
  <c r="N40" i="36" s="1"/>
  <c r="M21" i="34"/>
  <c r="L21" i="34"/>
  <c r="K21" i="34"/>
  <c r="J21" i="34"/>
  <c r="J28" i="46" s="1"/>
  <c r="I21" i="34"/>
  <c r="H21" i="34"/>
  <c r="G21" i="34"/>
  <c r="F21" i="34"/>
  <c r="E21" i="34"/>
  <c r="X20" i="34"/>
  <c r="X39" i="36" s="1"/>
  <c r="W20" i="34"/>
  <c r="V20" i="34"/>
  <c r="U20" i="34"/>
  <c r="T20" i="34"/>
  <c r="S20" i="34"/>
  <c r="S27" i="46" s="1"/>
  <c r="R20" i="34"/>
  <c r="Q20" i="34"/>
  <c r="P20" i="34"/>
  <c r="O20" i="34"/>
  <c r="N20" i="34"/>
  <c r="M20" i="34"/>
  <c r="L20" i="34"/>
  <c r="L27" i="46" s="1"/>
  <c r="K20" i="34"/>
  <c r="J20" i="34"/>
  <c r="I20" i="34"/>
  <c r="H20" i="34"/>
  <c r="G20" i="34"/>
  <c r="G27" i="46" s="1"/>
  <c r="F20" i="34"/>
  <c r="E20" i="34"/>
  <c r="Z19" i="34"/>
  <c r="Y19" i="34"/>
  <c r="Z18" i="34"/>
  <c r="Y18" i="34"/>
  <c r="Z17" i="34"/>
  <c r="Y17" i="34"/>
  <c r="Z16" i="34"/>
  <c r="Y16" i="34"/>
  <c r="Z15" i="34"/>
  <c r="Y15" i="34"/>
  <c r="Z14" i="34"/>
  <c r="Y14" i="34"/>
  <c r="Z13" i="34"/>
  <c r="Y13" i="34"/>
  <c r="Z12" i="34"/>
  <c r="Y12" i="34"/>
  <c r="Z11" i="34"/>
  <c r="Y11" i="34"/>
  <c r="Z10" i="34"/>
  <c r="Y10" i="34"/>
  <c r="Z9" i="34"/>
  <c r="Y9" i="34"/>
  <c r="Z8" i="34"/>
  <c r="Y8" i="34"/>
  <c r="Z7" i="34"/>
  <c r="Y7" i="34"/>
  <c r="Z6" i="34"/>
  <c r="Y6" i="34"/>
  <c r="Z5" i="34"/>
  <c r="Y5" i="34"/>
  <c r="Z42" i="32"/>
  <c r="X42" i="32"/>
  <c r="V42" i="32"/>
  <c r="T42" i="32"/>
  <c r="R42" i="32"/>
  <c r="P42" i="32"/>
  <c r="N42" i="32"/>
  <c r="L42" i="32"/>
  <c r="J42" i="32"/>
  <c r="H42" i="32"/>
  <c r="W41" i="32"/>
  <c r="U41" i="32"/>
  <c r="Q41" i="32"/>
  <c r="K41" i="32"/>
  <c r="I41" i="32"/>
  <c r="W40" i="32"/>
  <c r="U40" i="32"/>
  <c r="S40" i="32"/>
  <c r="Q40" i="32"/>
  <c r="K40" i="32"/>
  <c r="O39" i="32"/>
  <c r="Z42" i="33"/>
  <c r="X42" i="33"/>
  <c r="V42" i="33"/>
  <c r="T42" i="33"/>
  <c r="R42" i="33"/>
  <c r="P42" i="33"/>
  <c r="N42" i="33"/>
  <c r="L42" i="33"/>
  <c r="J42" i="33"/>
  <c r="H42" i="33"/>
  <c r="F42" i="33"/>
  <c r="R35" i="33"/>
  <c r="F35" i="33"/>
  <c r="S32" i="33"/>
  <c r="G32" i="33"/>
  <c r="X22" i="33"/>
  <c r="X29" i="45" s="1"/>
  <c r="W22" i="33"/>
  <c r="W37" i="33" s="1"/>
  <c r="V22" i="33"/>
  <c r="U22" i="33"/>
  <c r="T22" i="33"/>
  <c r="T29" i="45" s="1"/>
  <c r="S22" i="33"/>
  <c r="S41" i="32" s="1"/>
  <c r="R22" i="33"/>
  <c r="R29" i="45" s="1"/>
  <c r="Q22" i="33"/>
  <c r="P22" i="33"/>
  <c r="O22" i="33"/>
  <c r="O37" i="33" s="1"/>
  <c r="N22" i="33"/>
  <c r="N29" i="45" s="1"/>
  <c r="M22" i="33"/>
  <c r="M41" i="32" s="1"/>
  <c r="L22" i="33"/>
  <c r="L29" i="45" s="1"/>
  <c r="K22" i="33"/>
  <c r="J22" i="33"/>
  <c r="I22" i="33"/>
  <c r="H22" i="33"/>
  <c r="H29" i="45" s="1"/>
  <c r="G22" i="33"/>
  <c r="G29" i="45" s="1"/>
  <c r="F22" i="33"/>
  <c r="F29" i="45" s="1"/>
  <c r="E22" i="33"/>
  <c r="X21" i="33"/>
  <c r="X28" i="45" s="1"/>
  <c r="W21" i="33"/>
  <c r="V21" i="33"/>
  <c r="V28" i="45" s="1"/>
  <c r="U21" i="33"/>
  <c r="U36" i="33" s="1"/>
  <c r="T21" i="33"/>
  <c r="S21" i="33"/>
  <c r="R21" i="33"/>
  <c r="R28" i="45" s="1"/>
  <c r="Q21" i="33"/>
  <c r="P21" i="33"/>
  <c r="P28" i="45" s="1"/>
  <c r="O21" i="33"/>
  <c r="N21" i="33"/>
  <c r="N28" i="45" s="1"/>
  <c r="M21" i="33"/>
  <c r="L21" i="33"/>
  <c r="L28" i="45" s="1"/>
  <c r="K21" i="33"/>
  <c r="K28" i="45" s="1"/>
  <c r="J21" i="33"/>
  <c r="J28" i="45" s="1"/>
  <c r="I21" i="33"/>
  <c r="H21" i="33"/>
  <c r="H28" i="45" s="1"/>
  <c r="G21" i="33"/>
  <c r="F21" i="33"/>
  <c r="F28" i="45" s="1"/>
  <c r="E21" i="33"/>
  <c r="E28" i="45" s="1"/>
  <c r="X20" i="33"/>
  <c r="W20" i="33"/>
  <c r="W27" i="45" s="1"/>
  <c r="V20" i="33"/>
  <c r="U20" i="33"/>
  <c r="U39" i="32" s="1"/>
  <c r="T20" i="33"/>
  <c r="S20" i="33"/>
  <c r="S35" i="33" s="1"/>
  <c r="R20" i="33"/>
  <c r="Q20" i="33"/>
  <c r="Q27" i="45" s="1"/>
  <c r="P20" i="33"/>
  <c r="P27" i="45" s="1"/>
  <c r="O20" i="33"/>
  <c r="O27" i="45" s="1"/>
  <c r="N20" i="33"/>
  <c r="N39" i="32" s="1"/>
  <c r="M20" i="33"/>
  <c r="M39" i="32" s="1"/>
  <c r="L20" i="33"/>
  <c r="K20" i="33"/>
  <c r="K27" i="45" s="1"/>
  <c r="J20" i="33"/>
  <c r="J27" i="45" s="1"/>
  <c r="I20" i="33"/>
  <c r="I27" i="45" s="1"/>
  <c r="H20" i="33"/>
  <c r="G20" i="33"/>
  <c r="F20" i="33"/>
  <c r="E20" i="33"/>
  <c r="E27" i="45" s="1"/>
  <c r="Z19" i="33"/>
  <c r="Y19" i="33"/>
  <c r="Z18" i="33"/>
  <c r="Y18" i="33"/>
  <c r="Z17" i="33"/>
  <c r="Z20" i="33" s="1"/>
  <c r="Z27" i="45" s="1"/>
  <c r="Y17" i="33"/>
  <c r="Z16" i="33"/>
  <c r="Y16" i="33"/>
  <c r="Z15" i="33"/>
  <c r="Y15" i="33"/>
  <c r="Z14" i="33"/>
  <c r="Y14" i="33"/>
  <c r="Z13" i="33"/>
  <c r="Y13" i="33"/>
  <c r="Z12" i="33"/>
  <c r="Y12" i="33"/>
  <c r="Z11" i="33"/>
  <c r="Y11" i="33"/>
  <c r="Z10" i="33"/>
  <c r="Y10" i="33"/>
  <c r="Z9" i="33"/>
  <c r="Y9" i="33"/>
  <c r="Z8" i="33"/>
  <c r="Y8" i="33"/>
  <c r="Z7" i="33"/>
  <c r="Y7" i="33"/>
  <c r="Z6" i="33"/>
  <c r="Y6" i="33"/>
  <c r="Z5" i="33"/>
  <c r="Y5" i="33"/>
  <c r="F42" i="32"/>
  <c r="X22" i="32"/>
  <c r="W22" i="32"/>
  <c r="W29" i="43" s="1"/>
  <c r="V22" i="32"/>
  <c r="V29" i="43" s="1"/>
  <c r="U22" i="32"/>
  <c r="U29" i="43" s="1"/>
  <c r="T22" i="32"/>
  <c r="T29" i="43" s="1"/>
  <c r="S22" i="32"/>
  <c r="R22" i="32"/>
  <c r="R29" i="43" s="1"/>
  <c r="Q22" i="32"/>
  <c r="Q29" i="43" s="1"/>
  <c r="P22" i="32"/>
  <c r="P29" i="43" s="1"/>
  <c r="O22" i="32"/>
  <c r="N22" i="32"/>
  <c r="N29" i="43" s="1"/>
  <c r="M22" i="32"/>
  <c r="L22" i="32"/>
  <c r="K22" i="32"/>
  <c r="K29" i="43" s="1"/>
  <c r="J22" i="32"/>
  <c r="J29" i="43" s="1"/>
  <c r="I22" i="32"/>
  <c r="I29" i="43" s="1"/>
  <c r="H22" i="32"/>
  <c r="H29" i="43" s="1"/>
  <c r="G22" i="32"/>
  <c r="F22" i="32"/>
  <c r="E22" i="32"/>
  <c r="E37" i="32" s="1"/>
  <c r="X21" i="32"/>
  <c r="X28" i="43" s="1"/>
  <c r="W21" i="32"/>
  <c r="V21" i="32"/>
  <c r="V28" i="43" s="1"/>
  <c r="U21" i="32"/>
  <c r="T21" i="32"/>
  <c r="S21" i="32"/>
  <c r="S28" i="43" s="1"/>
  <c r="R21" i="32"/>
  <c r="R28" i="43" s="1"/>
  <c r="Q21" i="32"/>
  <c r="Q28" i="43" s="1"/>
  <c r="P21" i="32"/>
  <c r="P28" i="43" s="1"/>
  <c r="O21" i="32"/>
  <c r="O28" i="43" s="1"/>
  <c r="N21" i="32"/>
  <c r="N28" i="43" s="1"/>
  <c r="M21" i="32"/>
  <c r="M40" i="34" s="1"/>
  <c r="L21" i="32"/>
  <c r="L28" i="43" s="1"/>
  <c r="K21" i="32"/>
  <c r="J21" i="32"/>
  <c r="J28" i="43" s="1"/>
  <c r="I21" i="32"/>
  <c r="H21" i="32"/>
  <c r="G21" i="32"/>
  <c r="G28" i="43" s="1"/>
  <c r="F21" i="32"/>
  <c r="F28" i="43" s="1"/>
  <c r="E21" i="32"/>
  <c r="X20" i="32"/>
  <c r="X27" i="43" s="1"/>
  <c r="W20" i="32"/>
  <c r="W27" i="43" s="1"/>
  <c r="V20" i="32"/>
  <c r="V27" i="43" s="1"/>
  <c r="U20" i="32"/>
  <c r="U27" i="43" s="1"/>
  <c r="T20" i="32"/>
  <c r="T27" i="43" s="1"/>
  <c r="S20" i="32"/>
  <c r="R20" i="32"/>
  <c r="R27" i="43" s="1"/>
  <c r="Q20" i="32"/>
  <c r="P20" i="32"/>
  <c r="O20" i="32"/>
  <c r="O27" i="43" s="1"/>
  <c r="N20" i="32"/>
  <c r="N39" i="34" s="1"/>
  <c r="M20" i="32"/>
  <c r="L20" i="32"/>
  <c r="L27" i="43" s="1"/>
  <c r="K20" i="32"/>
  <c r="K27" i="43" s="1"/>
  <c r="J20" i="32"/>
  <c r="J27" i="43" s="1"/>
  <c r="I20" i="32"/>
  <c r="I27" i="43" s="1"/>
  <c r="H20" i="32"/>
  <c r="H27" i="43" s="1"/>
  <c r="G20" i="32"/>
  <c r="G39" i="34" s="1"/>
  <c r="F20" i="32"/>
  <c r="F27" i="43" s="1"/>
  <c r="E20" i="32"/>
  <c r="Z19" i="32"/>
  <c r="Y19" i="32"/>
  <c r="Z18" i="32"/>
  <c r="Y18" i="32"/>
  <c r="Z17" i="32"/>
  <c r="Y17" i="32"/>
  <c r="Z16" i="32"/>
  <c r="Y16" i="32"/>
  <c r="Z15" i="32"/>
  <c r="Y15" i="32"/>
  <c r="Z14" i="32"/>
  <c r="Y14" i="32"/>
  <c r="Z13" i="32"/>
  <c r="Y13" i="32"/>
  <c r="Z12" i="32"/>
  <c r="Y12" i="32"/>
  <c r="Z11" i="32"/>
  <c r="Y11" i="32"/>
  <c r="Z10" i="32"/>
  <c r="Y10" i="32"/>
  <c r="Z9" i="32"/>
  <c r="Y9" i="32"/>
  <c r="Z8" i="32"/>
  <c r="Y8" i="32"/>
  <c r="Z7" i="32"/>
  <c r="Y7" i="32"/>
  <c r="Z6" i="32"/>
  <c r="Y6" i="32"/>
  <c r="Z5" i="32"/>
  <c r="Y5" i="32"/>
  <c r="Z42" i="29"/>
  <c r="X42" i="29"/>
  <c r="V42" i="29"/>
  <c r="T42" i="29"/>
  <c r="R42" i="29"/>
  <c r="P42" i="29"/>
  <c r="N42" i="29"/>
  <c r="L42" i="29"/>
  <c r="J42" i="29"/>
  <c r="H42" i="29"/>
  <c r="F42" i="29"/>
  <c r="V42" i="31"/>
  <c r="T42" i="31"/>
  <c r="R42" i="31"/>
  <c r="X22" i="31"/>
  <c r="W22" i="31"/>
  <c r="W41" i="29" s="1"/>
  <c r="V22" i="31"/>
  <c r="V29" i="42" s="1"/>
  <c r="U22" i="31"/>
  <c r="T22" i="31"/>
  <c r="T29" i="42" s="1"/>
  <c r="S22" i="31"/>
  <c r="S29" i="42" s="1"/>
  <c r="R22" i="31"/>
  <c r="R29" i="42" s="1"/>
  <c r="Q22" i="31"/>
  <c r="Q29" i="42" s="1"/>
  <c r="P22" i="31"/>
  <c r="P29" i="42" s="1"/>
  <c r="O22" i="31"/>
  <c r="N22" i="31"/>
  <c r="N29" i="42" s="1"/>
  <c r="M22" i="31"/>
  <c r="M29" i="42" s="1"/>
  <c r="L22" i="31"/>
  <c r="L29" i="42" s="1"/>
  <c r="K22" i="31"/>
  <c r="K29" i="42" s="1"/>
  <c r="J22" i="31"/>
  <c r="J29" i="42" s="1"/>
  <c r="I22" i="31"/>
  <c r="H22" i="31"/>
  <c r="G22" i="31"/>
  <c r="G29" i="42" s="1"/>
  <c r="F22" i="31"/>
  <c r="E22" i="31"/>
  <c r="E29" i="42" s="1"/>
  <c r="X21" i="31"/>
  <c r="X28" i="42" s="1"/>
  <c r="W21" i="31"/>
  <c r="W28" i="42" s="1"/>
  <c r="V21" i="31"/>
  <c r="V28" i="42" s="1"/>
  <c r="U21" i="31"/>
  <c r="U28" i="42" s="1"/>
  <c r="T21" i="31"/>
  <c r="T28" i="42" s="1"/>
  <c r="S21" i="31"/>
  <c r="S28" i="42" s="1"/>
  <c r="R21" i="31"/>
  <c r="R28" i="42" s="1"/>
  <c r="Q21" i="31"/>
  <c r="P21" i="31"/>
  <c r="P28" i="42" s="1"/>
  <c r="O21" i="31"/>
  <c r="O28" i="42" s="1"/>
  <c r="N21" i="31"/>
  <c r="N28" i="42" s="1"/>
  <c r="M21" i="31"/>
  <c r="L21" i="31"/>
  <c r="L28" i="42" s="1"/>
  <c r="K21" i="31"/>
  <c r="K28" i="42" s="1"/>
  <c r="J21" i="31"/>
  <c r="I21" i="31"/>
  <c r="I28" i="42" s="1"/>
  <c r="H21" i="31"/>
  <c r="H28" i="42" s="1"/>
  <c r="G21" i="31"/>
  <c r="G28" i="42" s="1"/>
  <c r="F21" i="31"/>
  <c r="F28" i="42" s="1"/>
  <c r="E21" i="31"/>
  <c r="E28" i="42" s="1"/>
  <c r="X20" i="31"/>
  <c r="X27" i="42" s="1"/>
  <c r="W20" i="31"/>
  <c r="W27" i="42" s="1"/>
  <c r="V20" i="31"/>
  <c r="V27" i="42" s="1"/>
  <c r="U20" i="31"/>
  <c r="U27" i="42" s="1"/>
  <c r="T20" i="31"/>
  <c r="T27" i="42" s="1"/>
  <c r="S20" i="31"/>
  <c r="S27" i="42" s="1"/>
  <c r="R20" i="31"/>
  <c r="R27" i="42" s="1"/>
  <c r="Q20" i="31"/>
  <c r="Q27" i="42" s="1"/>
  <c r="P20" i="31"/>
  <c r="P27" i="42" s="1"/>
  <c r="O20" i="31"/>
  <c r="N20" i="31"/>
  <c r="N27" i="42" s="1"/>
  <c r="M20" i="31"/>
  <c r="L20" i="31"/>
  <c r="L27" i="42" s="1"/>
  <c r="K20" i="31"/>
  <c r="K27" i="42" s="1"/>
  <c r="J20" i="31"/>
  <c r="I20" i="31"/>
  <c r="I27" i="42" s="1"/>
  <c r="H20" i="31"/>
  <c r="H27" i="42" s="1"/>
  <c r="G20" i="31"/>
  <c r="G27" i="42" s="1"/>
  <c r="F20" i="31"/>
  <c r="F27" i="42" s="1"/>
  <c r="E20" i="31"/>
  <c r="E27" i="42" s="1"/>
  <c r="Z19" i="31"/>
  <c r="Y19" i="31"/>
  <c r="Z18" i="31"/>
  <c r="Y18" i="31"/>
  <c r="Z17" i="31"/>
  <c r="Y17" i="31"/>
  <c r="Z16" i="31"/>
  <c r="Y16" i="31"/>
  <c r="Z15" i="31"/>
  <c r="Y15" i="31"/>
  <c r="Z14" i="31"/>
  <c r="Y14" i="31"/>
  <c r="Z13" i="31"/>
  <c r="Y13" i="31"/>
  <c r="Z12" i="31"/>
  <c r="Y12" i="31"/>
  <c r="Z11" i="31"/>
  <c r="Y11" i="31"/>
  <c r="Z10" i="31"/>
  <c r="Y10" i="31"/>
  <c r="Z9" i="31"/>
  <c r="Y9" i="31"/>
  <c r="Z8" i="31"/>
  <c r="Y8" i="31"/>
  <c r="Z7" i="31"/>
  <c r="Y7" i="31"/>
  <c r="Z6" i="31"/>
  <c r="Y6" i="31"/>
  <c r="Z5" i="31"/>
  <c r="Y5" i="31"/>
  <c r="Z27" i="47" l="1"/>
  <c r="Z39" i="35"/>
  <c r="Z27" i="51"/>
  <c r="Z39" i="39"/>
  <c r="Y28" i="50"/>
  <c r="Y40" i="38"/>
  <c r="P27" i="43"/>
  <c r="P39" i="34"/>
  <c r="H28" i="43"/>
  <c r="H40" i="34"/>
  <c r="T28" i="43"/>
  <c r="T40" i="34"/>
  <c r="T44" i="34" s="1"/>
  <c r="L29" i="43"/>
  <c r="L33" i="43" s="1"/>
  <c r="L41" i="34"/>
  <c r="X29" i="43"/>
  <c r="X41" i="34"/>
  <c r="P33" i="33"/>
  <c r="P29" i="45"/>
  <c r="I39" i="32"/>
  <c r="P27" i="48"/>
  <c r="P39" i="37"/>
  <c r="H32" i="48"/>
  <c r="H36" i="48"/>
  <c r="T32" i="48"/>
  <c r="T36" i="48"/>
  <c r="L45" i="35"/>
  <c r="L29" i="48"/>
  <c r="X45" i="35"/>
  <c r="X29" i="48"/>
  <c r="X41" i="37"/>
  <c r="T40" i="37"/>
  <c r="J27" i="49"/>
  <c r="J39" i="40"/>
  <c r="V27" i="49"/>
  <c r="V39" i="40"/>
  <c r="N28" i="49"/>
  <c r="N40" i="40"/>
  <c r="F29" i="49"/>
  <c r="F41" i="40"/>
  <c r="R49" i="38"/>
  <c r="R29" i="49"/>
  <c r="AG9" i="51"/>
  <c r="AH9" i="51" s="1"/>
  <c r="L27" i="51"/>
  <c r="L39" i="39"/>
  <c r="X27" i="51"/>
  <c r="X39" i="39"/>
  <c r="AE10" i="64"/>
  <c r="AE10" i="63"/>
  <c r="AE10" i="62"/>
  <c r="AE10" i="65"/>
  <c r="AE10" i="61"/>
  <c r="AE10" i="60"/>
  <c r="AE10" i="59"/>
  <c r="AE10" i="57"/>
  <c r="AE10" i="58"/>
  <c r="AE10" i="55"/>
  <c r="O28" i="51"/>
  <c r="AE10" i="52"/>
  <c r="AE10" i="51"/>
  <c r="AE10" i="56"/>
  <c r="AE10" i="54"/>
  <c r="AE10" i="53"/>
  <c r="O40" i="39"/>
  <c r="G45" i="41"/>
  <c r="G29" i="51"/>
  <c r="G41" i="39"/>
  <c r="S45" i="41"/>
  <c r="S29" i="51"/>
  <c r="S41" i="39"/>
  <c r="O27" i="56"/>
  <c r="O39" i="46"/>
  <c r="G28" i="56"/>
  <c r="G40" i="46"/>
  <c r="S28" i="56"/>
  <c r="S40" i="46"/>
  <c r="L29" i="56"/>
  <c r="L41" i="46"/>
  <c r="X33" i="43"/>
  <c r="X29" i="56"/>
  <c r="X41" i="46"/>
  <c r="H43" i="44"/>
  <c r="H27" i="55"/>
  <c r="T43" i="44"/>
  <c r="T27" i="55"/>
  <c r="T39" i="45"/>
  <c r="Y41" i="50"/>
  <c r="Y45" i="50" s="1"/>
  <c r="Y29" i="61"/>
  <c r="I25" i="48"/>
  <c r="E27" i="43"/>
  <c r="E39" i="34"/>
  <c r="Q27" i="43"/>
  <c r="Q39" i="34"/>
  <c r="I28" i="43"/>
  <c r="I40" i="34"/>
  <c r="U28" i="43"/>
  <c r="U40" i="34"/>
  <c r="M45" i="32"/>
  <c r="M29" i="43"/>
  <c r="M41" i="34"/>
  <c r="M36" i="33"/>
  <c r="M40" i="32"/>
  <c r="M28" i="45"/>
  <c r="E37" i="33"/>
  <c r="E29" i="45"/>
  <c r="Q37" i="33"/>
  <c r="Q29" i="45"/>
  <c r="K27" i="46"/>
  <c r="K39" i="36"/>
  <c r="W27" i="46"/>
  <c r="W39" i="36"/>
  <c r="O28" i="46"/>
  <c r="O40" i="36"/>
  <c r="G29" i="46"/>
  <c r="G41" i="36"/>
  <c r="S29" i="46"/>
  <c r="S41" i="36"/>
  <c r="S49" i="36" s="1"/>
  <c r="V41" i="34"/>
  <c r="J27" i="47"/>
  <c r="J47" i="36"/>
  <c r="J39" i="35"/>
  <c r="V27" i="47"/>
  <c r="V39" i="35"/>
  <c r="V47" i="36"/>
  <c r="L28" i="47"/>
  <c r="L40" i="35"/>
  <c r="L48" i="36"/>
  <c r="X28" i="47"/>
  <c r="X48" i="36"/>
  <c r="X40" i="35"/>
  <c r="P29" i="47"/>
  <c r="O24" i="36"/>
  <c r="P41" i="35"/>
  <c r="G27" i="53"/>
  <c r="G39" i="42"/>
  <c r="S27" i="53"/>
  <c r="S39" i="42"/>
  <c r="K28" i="53"/>
  <c r="K40" i="42"/>
  <c r="W28" i="53"/>
  <c r="W40" i="42"/>
  <c r="O29" i="53"/>
  <c r="O41" i="42"/>
  <c r="Y20" i="40"/>
  <c r="K31" i="40"/>
  <c r="K27" i="52"/>
  <c r="K23" i="40"/>
  <c r="K39" i="41"/>
  <c r="K43" i="41" s="1"/>
  <c r="W31" i="40"/>
  <c r="W27" i="52"/>
  <c r="U28" i="52"/>
  <c r="W23" i="40"/>
  <c r="W39" i="41"/>
  <c r="W43" i="41" s="1"/>
  <c r="N32" i="40"/>
  <c r="N28" i="52"/>
  <c r="F37" i="40"/>
  <c r="F29" i="52"/>
  <c r="F41" i="41"/>
  <c r="F45" i="41" s="1"/>
  <c r="R37" i="40"/>
  <c r="R29" i="52"/>
  <c r="R41" i="41"/>
  <c r="Y21" i="41"/>
  <c r="AD9" i="64"/>
  <c r="AD9" i="65"/>
  <c r="AD9" i="62"/>
  <c r="AD9" i="61"/>
  <c r="AD9" i="60"/>
  <c r="AD9" i="63"/>
  <c r="AD9" i="59"/>
  <c r="AD9" i="54"/>
  <c r="AD9" i="52"/>
  <c r="AD9" i="53"/>
  <c r="M27" i="51"/>
  <c r="AD9" i="58"/>
  <c r="AD9" i="56"/>
  <c r="AD9" i="57"/>
  <c r="AD9" i="51"/>
  <c r="AD9" i="55"/>
  <c r="P28" i="51"/>
  <c r="P40" i="39"/>
  <c r="T49" i="41"/>
  <c r="AG12" i="65"/>
  <c r="AH12" i="65" s="1"/>
  <c r="AG12" i="63"/>
  <c r="AH12" i="63" s="1"/>
  <c r="AG12" i="61"/>
  <c r="AH12" i="61" s="1"/>
  <c r="AG12" i="62"/>
  <c r="AH12" i="62" s="1"/>
  <c r="AG12" i="64"/>
  <c r="AH12" i="64" s="1"/>
  <c r="AG12" i="60"/>
  <c r="AH12" i="60" s="1"/>
  <c r="AG12" i="57"/>
  <c r="AH12" i="57" s="1"/>
  <c r="AG12" i="59"/>
  <c r="AH12" i="59" s="1"/>
  <c r="AG12" i="54"/>
  <c r="AH12" i="54" s="1"/>
  <c r="T29" i="51"/>
  <c r="AG12" i="53"/>
  <c r="AH12" i="53" s="1"/>
  <c r="AG12" i="52"/>
  <c r="AH12" i="52" s="1"/>
  <c r="AG12" i="55"/>
  <c r="AH12" i="55" s="1"/>
  <c r="AG12" i="56"/>
  <c r="AH12" i="56" s="1"/>
  <c r="AG12" i="51"/>
  <c r="AH12" i="51" s="1"/>
  <c r="AG12" i="58"/>
  <c r="AH12" i="58" s="1"/>
  <c r="T41" i="39"/>
  <c r="M28" i="55"/>
  <c r="M40" i="45"/>
  <c r="E45" i="44"/>
  <c r="E29" i="55"/>
  <c r="E41" i="45"/>
  <c r="Q29" i="55"/>
  <c r="Q41" i="45"/>
  <c r="J31" i="48"/>
  <c r="G35" i="33"/>
  <c r="G27" i="45"/>
  <c r="R36" i="48"/>
  <c r="R32" i="48"/>
  <c r="H29" i="50"/>
  <c r="H41" i="38"/>
  <c r="V41" i="37"/>
  <c r="T27" i="49"/>
  <c r="T39" i="40"/>
  <c r="Q29" i="46"/>
  <c r="Q41" i="36"/>
  <c r="R40" i="37"/>
  <c r="M28" i="49"/>
  <c r="M40" i="40"/>
  <c r="AD8" i="62"/>
  <c r="AD8" i="63"/>
  <c r="AD8" i="60"/>
  <c r="AD8" i="61"/>
  <c r="AD8" i="65"/>
  <c r="AD8" i="59"/>
  <c r="AD8" i="64"/>
  <c r="AD8" i="55"/>
  <c r="AD8" i="57"/>
  <c r="K27" i="51"/>
  <c r="AD8" i="52"/>
  <c r="AD8" i="56"/>
  <c r="AD8" i="58"/>
  <c r="AD8" i="53"/>
  <c r="K39" i="39"/>
  <c r="AD8" i="51"/>
  <c r="AD8" i="54"/>
  <c r="AG5" i="63"/>
  <c r="AG5" i="61"/>
  <c r="AG5" i="65"/>
  <c r="AG5" i="62"/>
  <c r="AG5" i="59"/>
  <c r="AG5" i="60"/>
  <c r="AH5" i="60" s="1"/>
  <c r="AG5" i="55"/>
  <c r="AG5" i="64"/>
  <c r="F29" i="51"/>
  <c r="AG5" i="54"/>
  <c r="AH5" i="54" s="1"/>
  <c r="AG5" i="53"/>
  <c r="AH5" i="53" s="1"/>
  <c r="AG5" i="52"/>
  <c r="AG5" i="57"/>
  <c r="AG5" i="56"/>
  <c r="AH5" i="56" s="1"/>
  <c r="AG5" i="58"/>
  <c r="AH5" i="58" s="1"/>
  <c r="AG5" i="51"/>
  <c r="AH5" i="51" s="1"/>
  <c r="F41" i="39"/>
  <c r="W48" i="44"/>
  <c r="W28" i="55"/>
  <c r="W40" i="45"/>
  <c r="W44" i="44"/>
  <c r="P36" i="49"/>
  <c r="P32" i="49"/>
  <c r="E31" i="43"/>
  <c r="E27" i="56"/>
  <c r="E39" i="46"/>
  <c r="N49" i="43"/>
  <c r="N29" i="56"/>
  <c r="N41" i="46"/>
  <c r="N28" i="55"/>
  <c r="N40" i="45"/>
  <c r="X29" i="42"/>
  <c r="X41" i="29"/>
  <c r="S27" i="43"/>
  <c r="S39" i="34"/>
  <c r="O29" i="43"/>
  <c r="O41" i="34"/>
  <c r="S39" i="32"/>
  <c r="U29" i="46"/>
  <c r="U41" i="36"/>
  <c r="E29" i="53"/>
  <c r="E41" i="42"/>
  <c r="H29" i="52"/>
  <c r="H41" i="41"/>
  <c r="H49" i="41" s="1"/>
  <c r="V28" i="56"/>
  <c r="V40" i="46"/>
  <c r="W27" i="55"/>
  <c r="W39" i="45"/>
  <c r="F28" i="46"/>
  <c r="J40" i="34"/>
  <c r="H43" i="35"/>
  <c r="H27" i="48"/>
  <c r="G29" i="47"/>
  <c r="G41" i="35"/>
  <c r="G49" i="36"/>
  <c r="J27" i="53"/>
  <c r="J39" i="42"/>
  <c r="N28" i="53"/>
  <c r="N40" i="42"/>
  <c r="N43" i="40"/>
  <c r="N27" i="52"/>
  <c r="N39" i="41"/>
  <c r="I33" i="40"/>
  <c r="I29" i="52"/>
  <c r="I41" i="41"/>
  <c r="I49" i="41" s="1"/>
  <c r="I49" i="40"/>
  <c r="Z28" i="59"/>
  <c r="J28" i="42"/>
  <c r="J40" i="29"/>
  <c r="O27" i="46"/>
  <c r="O39" i="36"/>
  <c r="G28" i="46"/>
  <c r="G40" i="36"/>
  <c r="S28" i="46"/>
  <c r="S40" i="36"/>
  <c r="W37" i="46"/>
  <c r="W33" i="46"/>
  <c r="L40" i="34"/>
  <c r="J41" i="34"/>
  <c r="Z21" i="36"/>
  <c r="N27" i="47"/>
  <c r="N39" i="35"/>
  <c r="P28" i="47"/>
  <c r="P40" i="35"/>
  <c r="H29" i="47"/>
  <c r="H41" i="35"/>
  <c r="H49" i="36"/>
  <c r="T29" i="47"/>
  <c r="T41" i="35"/>
  <c r="F41" i="42"/>
  <c r="E42" i="50"/>
  <c r="E30" i="61"/>
  <c r="Z27" i="63"/>
  <c r="Z39" i="52"/>
  <c r="Z47" i="52" s="1"/>
  <c r="AD5" i="54"/>
  <c r="I43" i="37"/>
  <c r="I27" i="50"/>
  <c r="I39" i="38"/>
  <c r="L41" i="37"/>
  <c r="K33" i="46"/>
  <c r="V33" i="48"/>
  <c r="V37" i="48"/>
  <c r="M27" i="50"/>
  <c r="M39" i="38"/>
  <c r="T29" i="50"/>
  <c r="T41" i="38"/>
  <c r="X28" i="49"/>
  <c r="X40" i="40"/>
  <c r="N27" i="43"/>
  <c r="H41" i="29"/>
  <c r="H29" i="42"/>
  <c r="U27" i="46"/>
  <c r="U39" i="36"/>
  <c r="U47" i="36" s="1"/>
  <c r="I27" i="49"/>
  <c r="I39" i="40"/>
  <c r="E29" i="49"/>
  <c r="E41" i="40"/>
  <c r="Y20" i="41"/>
  <c r="AD14" i="62"/>
  <c r="AD14" i="63"/>
  <c r="AD14" i="65"/>
  <c r="AD14" i="64"/>
  <c r="AD14" i="57"/>
  <c r="AD14" i="61"/>
  <c r="AD14" i="55"/>
  <c r="AD14" i="58"/>
  <c r="AD14" i="59"/>
  <c r="W27" i="51"/>
  <c r="AD14" i="60"/>
  <c r="AD14" i="52"/>
  <c r="AD14" i="56"/>
  <c r="AD14" i="53"/>
  <c r="AD14" i="54"/>
  <c r="AD14" i="51"/>
  <c r="W39" i="39"/>
  <c r="W47" i="41"/>
  <c r="N28" i="51"/>
  <c r="N48" i="41"/>
  <c r="N44" i="41"/>
  <c r="N40" i="39"/>
  <c r="K48" i="44"/>
  <c r="K28" i="55"/>
  <c r="K40" i="45"/>
  <c r="K44" i="44"/>
  <c r="O29" i="55"/>
  <c r="O41" i="45"/>
  <c r="F39" i="34"/>
  <c r="F43" i="34" s="1"/>
  <c r="L27" i="49"/>
  <c r="L39" i="40"/>
  <c r="T29" i="49"/>
  <c r="T41" i="40"/>
  <c r="T49" i="40" s="1"/>
  <c r="E44" i="34"/>
  <c r="E28" i="46"/>
  <c r="E40" i="36"/>
  <c r="L27" i="47"/>
  <c r="L39" i="35"/>
  <c r="R29" i="47"/>
  <c r="R41" i="35"/>
  <c r="I27" i="53"/>
  <c r="I39" i="42"/>
  <c r="U27" i="53"/>
  <c r="U39" i="42"/>
  <c r="M35" i="40"/>
  <c r="M27" i="52"/>
  <c r="M39" i="41"/>
  <c r="M47" i="41" s="1"/>
  <c r="T29" i="52"/>
  <c r="T41" i="41"/>
  <c r="T45" i="40"/>
  <c r="J44" i="43"/>
  <c r="J40" i="46"/>
  <c r="J28" i="56"/>
  <c r="K27" i="55"/>
  <c r="K39" i="45"/>
  <c r="M35" i="33"/>
  <c r="M27" i="45"/>
  <c r="R28" i="46"/>
  <c r="O36" i="47"/>
  <c r="O32" i="47"/>
  <c r="V27" i="53"/>
  <c r="V39" i="42"/>
  <c r="V47" i="42" s="1"/>
  <c r="Z28" i="52"/>
  <c r="Z40" i="41"/>
  <c r="Q44" i="40"/>
  <c r="Q28" i="52"/>
  <c r="Q40" i="41"/>
  <c r="N28" i="48"/>
  <c r="N40" i="37"/>
  <c r="P33" i="50"/>
  <c r="P37" i="50"/>
  <c r="L39" i="29"/>
  <c r="E27" i="46"/>
  <c r="E39" i="36"/>
  <c r="Q27" i="46"/>
  <c r="Q39" i="36"/>
  <c r="I28" i="46"/>
  <c r="U28" i="46"/>
  <c r="M29" i="46"/>
  <c r="M41" i="36"/>
  <c r="N41" i="34"/>
  <c r="Z22" i="36"/>
  <c r="P27" i="47"/>
  <c r="P39" i="35"/>
  <c r="P47" i="36"/>
  <c r="F28" i="47"/>
  <c r="F40" i="35"/>
  <c r="R28" i="47"/>
  <c r="R40" i="35"/>
  <c r="R48" i="36"/>
  <c r="J45" i="36"/>
  <c r="J29" i="47"/>
  <c r="J41" i="35"/>
  <c r="V45" i="36"/>
  <c r="V29" i="47"/>
  <c r="V41" i="35"/>
  <c r="F40" i="36"/>
  <c r="F48" i="36" s="1"/>
  <c r="J47" i="37"/>
  <c r="J27" i="50"/>
  <c r="J39" i="38"/>
  <c r="V27" i="50"/>
  <c r="V39" i="38"/>
  <c r="N28" i="50"/>
  <c r="N40" i="38"/>
  <c r="E29" i="50"/>
  <c r="E41" i="38"/>
  <c r="Q33" i="50"/>
  <c r="Q37" i="50"/>
  <c r="V39" i="37"/>
  <c r="V47" i="37" s="1"/>
  <c r="R40" i="34"/>
  <c r="R48" i="34" s="1"/>
  <c r="N43" i="35"/>
  <c r="N27" i="48"/>
  <c r="N39" i="37"/>
  <c r="J29" i="48"/>
  <c r="J41" i="37"/>
  <c r="E28" i="50"/>
  <c r="E40" i="38"/>
  <c r="H27" i="49"/>
  <c r="H39" i="40"/>
  <c r="P29" i="49"/>
  <c r="P41" i="40"/>
  <c r="I27" i="46"/>
  <c r="I39" i="36"/>
  <c r="I47" i="36" s="1"/>
  <c r="E29" i="46"/>
  <c r="E41" i="36"/>
  <c r="H29" i="49"/>
  <c r="H41" i="40"/>
  <c r="H49" i="40" s="1"/>
  <c r="U40" i="46"/>
  <c r="U28" i="56"/>
  <c r="J27" i="55"/>
  <c r="J39" i="45"/>
  <c r="F29" i="55"/>
  <c r="F41" i="45"/>
  <c r="W28" i="43"/>
  <c r="W40" i="34"/>
  <c r="L31" i="33"/>
  <c r="L27" i="45"/>
  <c r="X31" i="33"/>
  <c r="X27" i="45"/>
  <c r="Q44" i="34"/>
  <c r="Q28" i="46"/>
  <c r="Q40" i="36"/>
  <c r="Q48" i="36" s="1"/>
  <c r="X43" i="36"/>
  <c r="X27" i="47"/>
  <c r="F45" i="36"/>
  <c r="F29" i="47"/>
  <c r="F41" i="35"/>
  <c r="M28" i="53"/>
  <c r="M40" i="42"/>
  <c r="Y21" i="40"/>
  <c r="P36" i="40"/>
  <c r="P28" i="52"/>
  <c r="P40" i="41"/>
  <c r="P44" i="41" s="1"/>
  <c r="R27" i="56"/>
  <c r="R39" i="46"/>
  <c r="Y27" i="55"/>
  <c r="Y39" i="45"/>
  <c r="J33" i="46"/>
  <c r="J37" i="46"/>
  <c r="M27" i="47"/>
  <c r="M39" i="35"/>
  <c r="S29" i="47"/>
  <c r="S41" i="35"/>
  <c r="R33" i="53"/>
  <c r="R37" i="53"/>
  <c r="E44" i="40"/>
  <c r="E28" i="52"/>
  <c r="E40" i="41"/>
  <c r="F45" i="35"/>
  <c r="F29" i="48"/>
  <c r="F41" i="37"/>
  <c r="R49" i="36"/>
  <c r="M28" i="50"/>
  <c r="M40" i="38"/>
  <c r="P40" i="34"/>
  <c r="P41" i="34"/>
  <c r="L27" i="48"/>
  <c r="L39" i="37"/>
  <c r="X27" i="48"/>
  <c r="X39" i="37"/>
  <c r="P28" i="48"/>
  <c r="P40" i="37"/>
  <c r="H29" i="48"/>
  <c r="H41" i="37"/>
  <c r="H49" i="37" s="1"/>
  <c r="T33" i="48"/>
  <c r="T37" i="48"/>
  <c r="K27" i="50"/>
  <c r="K39" i="38"/>
  <c r="W27" i="50"/>
  <c r="W39" i="38"/>
  <c r="O28" i="50"/>
  <c r="O40" i="38"/>
  <c r="F45" i="37"/>
  <c r="F29" i="50"/>
  <c r="F41" i="38"/>
  <c r="F49" i="38" s="1"/>
  <c r="R29" i="50"/>
  <c r="E40" i="37"/>
  <c r="E44" i="37" s="1"/>
  <c r="F27" i="49"/>
  <c r="F39" i="40"/>
  <c r="R35" i="49"/>
  <c r="R31" i="49"/>
  <c r="J44" i="38"/>
  <c r="J28" i="49"/>
  <c r="J40" i="40"/>
  <c r="V28" i="49"/>
  <c r="V40" i="40"/>
  <c r="N29" i="49"/>
  <c r="N41" i="40"/>
  <c r="N45" i="40" s="1"/>
  <c r="R39" i="40"/>
  <c r="M39" i="39"/>
  <c r="R41" i="42"/>
  <c r="G27" i="43"/>
  <c r="T43" i="47"/>
  <c r="T47" i="47"/>
  <c r="F36" i="48"/>
  <c r="F32" i="48"/>
  <c r="Q44" i="37"/>
  <c r="Q28" i="50"/>
  <c r="Q40" i="38"/>
  <c r="L28" i="49"/>
  <c r="L40" i="40"/>
  <c r="M28" i="46"/>
  <c r="M40" i="36"/>
  <c r="U27" i="49"/>
  <c r="U39" i="40"/>
  <c r="Q29" i="49"/>
  <c r="Q41" i="40"/>
  <c r="R45" i="41"/>
  <c r="AG11" i="65"/>
  <c r="AH11" i="65" s="1"/>
  <c r="AG11" i="63"/>
  <c r="AH11" i="63" s="1"/>
  <c r="AG11" i="62"/>
  <c r="AH11" i="62" s="1"/>
  <c r="AG11" i="61"/>
  <c r="AH11" i="61" s="1"/>
  <c r="AG11" i="60"/>
  <c r="AH11" i="60" s="1"/>
  <c r="AG11" i="58"/>
  <c r="AH11" i="58" s="1"/>
  <c r="AG11" i="57"/>
  <c r="AH11" i="57" s="1"/>
  <c r="AG11" i="55"/>
  <c r="AH11" i="55" s="1"/>
  <c r="AG11" i="59"/>
  <c r="AH11" i="59" s="1"/>
  <c r="AG11" i="64"/>
  <c r="AH11" i="64" s="1"/>
  <c r="R29" i="51"/>
  <c r="AG11" i="54"/>
  <c r="AH11" i="54" s="1"/>
  <c r="AG11" i="52"/>
  <c r="AH11" i="52" s="1"/>
  <c r="AG11" i="56"/>
  <c r="AH11" i="56" s="1"/>
  <c r="AG11" i="53"/>
  <c r="AH11" i="53" s="1"/>
  <c r="AG11" i="51"/>
  <c r="AH11" i="51" s="1"/>
  <c r="X27" i="49"/>
  <c r="X39" i="40"/>
  <c r="Q31" i="43"/>
  <c r="Q27" i="56"/>
  <c r="Q39" i="46"/>
  <c r="I40" i="46"/>
  <c r="I28" i="56"/>
  <c r="V27" i="55"/>
  <c r="V39" i="45"/>
  <c r="R29" i="55"/>
  <c r="R41" i="45"/>
  <c r="K28" i="43"/>
  <c r="K40" i="34"/>
  <c r="K44" i="34" s="1"/>
  <c r="O36" i="33"/>
  <c r="O28" i="45"/>
  <c r="O36" i="45" s="1"/>
  <c r="M27" i="46"/>
  <c r="M39" i="36"/>
  <c r="I29" i="46"/>
  <c r="I41" i="36"/>
  <c r="F40" i="34"/>
  <c r="F48" i="34" s="1"/>
  <c r="N44" i="36"/>
  <c r="N28" i="47"/>
  <c r="N40" i="35"/>
  <c r="Q29" i="53"/>
  <c r="Q41" i="42"/>
  <c r="Z27" i="52"/>
  <c r="Z39" i="41"/>
  <c r="Z43" i="41" s="1"/>
  <c r="P40" i="40"/>
  <c r="F27" i="56"/>
  <c r="F39" i="46"/>
  <c r="O29" i="56"/>
  <c r="O41" i="46"/>
  <c r="N43" i="34"/>
  <c r="N27" i="46"/>
  <c r="N39" i="36"/>
  <c r="N47" i="36" s="1"/>
  <c r="V45" i="34"/>
  <c r="V29" i="46"/>
  <c r="F37" i="53"/>
  <c r="F33" i="53"/>
  <c r="U33" i="40"/>
  <c r="U29" i="52"/>
  <c r="U41" i="41"/>
  <c r="U45" i="41" s="1"/>
  <c r="U49" i="40"/>
  <c r="O37" i="31"/>
  <c r="O29" i="42"/>
  <c r="V31" i="48"/>
  <c r="V35" i="48"/>
  <c r="R45" i="35"/>
  <c r="R29" i="48"/>
  <c r="R41" i="37"/>
  <c r="R45" i="37" s="1"/>
  <c r="U27" i="50"/>
  <c r="U39" i="38"/>
  <c r="T36" i="33"/>
  <c r="T28" i="45"/>
  <c r="E41" i="32"/>
  <c r="R39" i="34"/>
  <c r="M27" i="48"/>
  <c r="M39" i="37"/>
  <c r="E32" i="48"/>
  <c r="E36" i="48"/>
  <c r="Q28" i="48"/>
  <c r="Q40" i="37"/>
  <c r="I29" i="48"/>
  <c r="I41" i="37"/>
  <c r="U29" i="48"/>
  <c r="U41" i="37"/>
  <c r="I40" i="36"/>
  <c r="F40" i="37"/>
  <c r="F48" i="37" s="1"/>
  <c r="T41" i="37"/>
  <c r="T49" i="37" s="1"/>
  <c r="I43" i="41"/>
  <c r="AD7" i="65"/>
  <c r="AD7" i="64"/>
  <c r="AD7" i="62"/>
  <c r="AD7" i="63"/>
  <c r="AD7" i="57"/>
  <c r="AD7" i="59"/>
  <c r="AD7" i="61"/>
  <c r="I27" i="51"/>
  <c r="AD7" i="55"/>
  <c r="AD7" i="52"/>
  <c r="AD7" i="58"/>
  <c r="AD7" i="60"/>
  <c r="AD7" i="56"/>
  <c r="AD7" i="53"/>
  <c r="AD7" i="54"/>
  <c r="AD7" i="51"/>
  <c r="I39" i="39"/>
  <c r="U43" i="41"/>
  <c r="AD13" i="65"/>
  <c r="AD13" i="64"/>
  <c r="AD13" i="61"/>
  <c r="AD13" i="62"/>
  <c r="AD13" i="57"/>
  <c r="AD13" i="59"/>
  <c r="AD13" i="55"/>
  <c r="AD13" i="52"/>
  <c r="U27" i="51"/>
  <c r="AD13" i="63"/>
  <c r="AD13" i="60"/>
  <c r="AD13" i="53"/>
  <c r="AD13" i="56"/>
  <c r="AD13" i="58"/>
  <c r="AD13" i="54"/>
  <c r="AD13" i="51"/>
  <c r="U39" i="39"/>
  <c r="L48" i="41"/>
  <c r="L28" i="51"/>
  <c r="X48" i="41"/>
  <c r="X28" i="51"/>
  <c r="AG10" i="62"/>
  <c r="AH10" i="62" s="1"/>
  <c r="AG10" i="63"/>
  <c r="AH10" i="63" s="1"/>
  <c r="AG10" i="65"/>
  <c r="AH10" i="65" s="1"/>
  <c r="AG10" i="64"/>
  <c r="AH10" i="64" s="1"/>
  <c r="AG10" i="61"/>
  <c r="AH10" i="61" s="1"/>
  <c r="AG10" i="59"/>
  <c r="AH10" i="59" s="1"/>
  <c r="AG10" i="57"/>
  <c r="AH10" i="57" s="1"/>
  <c r="AG10" i="58"/>
  <c r="AH10" i="58" s="1"/>
  <c r="AG10" i="60"/>
  <c r="AH10" i="60" s="1"/>
  <c r="P29" i="51"/>
  <c r="AG10" i="52"/>
  <c r="AH10" i="52" s="1"/>
  <c r="AG10" i="53"/>
  <c r="AH10" i="53" s="1"/>
  <c r="AG10" i="51"/>
  <c r="AH10" i="51" s="1"/>
  <c r="AG10" i="56"/>
  <c r="AH10" i="56" s="1"/>
  <c r="AG10" i="55"/>
  <c r="AH10" i="55" s="1"/>
  <c r="AG10" i="54"/>
  <c r="AH10" i="54" s="1"/>
  <c r="O24" i="41"/>
  <c r="P41" i="39"/>
  <c r="R41" i="39"/>
  <c r="S27" i="45"/>
  <c r="H39" i="45"/>
  <c r="O30" i="65"/>
  <c r="O34" i="65" s="1"/>
  <c r="O42" i="53"/>
  <c r="G41" i="32"/>
  <c r="P47" i="34"/>
  <c r="P27" i="46"/>
  <c r="H28" i="46"/>
  <c r="T28" i="46"/>
  <c r="L33" i="46"/>
  <c r="L37" i="46"/>
  <c r="X37" i="46"/>
  <c r="X33" i="46"/>
  <c r="U45" i="34"/>
  <c r="O31" i="48"/>
  <c r="O35" i="48"/>
  <c r="G32" i="48"/>
  <c r="G36" i="48"/>
  <c r="S32" i="48"/>
  <c r="S36" i="48"/>
  <c r="K29" i="48"/>
  <c r="W29" i="48"/>
  <c r="Y22" i="36"/>
  <c r="O27" i="47"/>
  <c r="O39" i="35"/>
  <c r="E28" i="47"/>
  <c r="E40" i="35"/>
  <c r="E48" i="36"/>
  <c r="Q28" i="47"/>
  <c r="Q40" i="35"/>
  <c r="I45" i="36"/>
  <c r="I29" i="47"/>
  <c r="I41" i="35"/>
  <c r="U45" i="36"/>
  <c r="U29" i="47"/>
  <c r="U41" i="35"/>
  <c r="L27" i="50"/>
  <c r="X27" i="50"/>
  <c r="P44" i="37"/>
  <c r="P28" i="50"/>
  <c r="G45" i="37"/>
  <c r="G29" i="50"/>
  <c r="S45" i="37"/>
  <c r="S29" i="50"/>
  <c r="G40" i="37"/>
  <c r="K27" i="49"/>
  <c r="K39" i="40"/>
  <c r="K47" i="40" s="1"/>
  <c r="W27" i="49"/>
  <c r="W39" i="40"/>
  <c r="W47" i="40" s="1"/>
  <c r="O28" i="49"/>
  <c r="O40" i="40"/>
  <c r="G29" i="49"/>
  <c r="S29" i="49"/>
  <c r="S41" i="38"/>
  <c r="S41" i="40"/>
  <c r="X44" i="40"/>
  <c r="Z21" i="41"/>
  <c r="N43" i="41"/>
  <c r="N27" i="51"/>
  <c r="E44" i="41"/>
  <c r="AE5" i="65"/>
  <c r="AE5" i="64"/>
  <c r="AE5" i="63"/>
  <c r="AE5" i="61"/>
  <c r="AE5" i="62"/>
  <c r="AE5" i="59"/>
  <c r="AE5" i="56"/>
  <c r="E28" i="51"/>
  <c r="AE5" i="53"/>
  <c r="AE5" i="54"/>
  <c r="AE5" i="52"/>
  <c r="AE5" i="57"/>
  <c r="AE5" i="58"/>
  <c r="AE5" i="51"/>
  <c r="AE5" i="60"/>
  <c r="AE5" i="55"/>
  <c r="Q44" i="41"/>
  <c r="AE11" i="65"/>
  <c r="AE11" i="64"/>
  <c r="AE11" i="63"/>
  <c r="AE11" i="62"/>
  <c r="AE11" i="61"/>
  <c r="AE11" i="59"/>
  <c r="Q28" i="51"/>
  <c r="AE11" i="57"/>
  <c r="AE11" i="54"/>
  <c r="AE11" i="52"/>
  <c r="AE11" i="56"/>
  <c r="AE11" i="53"/>
  <c r="AE11" i="60"/>
  <c r="AE11" i="58"/>
  <c r="AE11" i="51"/>
  <c r="Q40" i="39"/>
  <c r="I29" i="51"/>
  <c r="I45" i="41"/>
  <c r="I41" i="39"/>
  <c r="U29" i="51"/>
  <c r="U49" i="41"/>
  <c r="F47" i="41"/>
  <c r="H27" i="56"/>
  <c r="H39" i="46"/>
  <c r="T27" i="56"/>
  <c r="T39" i="46"/>
  <c r="L28" i="56"/>
  <c r="L40" i="46"/>
  <c r="X28" i="56"/>
  <c r="X40" i="46"/>
  <c r="Q29" i="56"/>
  <c r="Q41" i="46"/>
  <c r="Y21" i="44"/>
  <c r="M27" i="55"/>
  <c r="M39" i="45"/>
  <c r="P44" i="44"/>
  <c r="P28" i="55"/>
  <c r="P40" i="45"/>
  <c r="P44" i="45" s="1"/>
  <c r="H29" i="55"/>
  <c r="H41" i="45"/>
  <c r="G24" i="44"/>
  <c r="T29" i="55"/>
  <c r="T41" i="45"/>
  <c r="S24" i="44"/>
  <c r="J47" i="45"/>
  <c r="J27" i="57"/>
  <c r="J39" i="43"/>
  <c r="V47" i="45"/>
  <c r="V27" i="57"/>
  <c r="N32" i="45"/>
  <c r="N28" i="57"/>
  <c r="F45" i="45"/>
  <c r="F29" i="57"/>
  <c r="F41" i="43"/>
  <c r="R45" i="45"/>
  <c r="R29" i="57"/>
  <c r="R41" i="43"/>
  <c r="V39" i="43"/>
  <c r="Y27" i="57"/>
  <c r="Y39" i="43"/>
  <c r="K31" i="45"/>
  <c r="K27" i="57"/>
  <c r="K39" i="43"/>
  <c r="U37" i="33"/>
  <c r="U29" i="45"/>
  <c r="J36" i="46"/>
  <c r="J32" i="46"/>
  <c r="E27" i="48"/>
  <c r="U36" i="48"/>
  <c r="U32" i="48"/>
  <c r="E43" i="36"/>
  <c r="E27" i="47"/>
  <c r="E39" i="35"/>
  <c r="S44" i="36"/>
  <c r="S28" i="47"/>
  <c r="S40" i="35"/>
  <c r="I37" i="50"/>
  <c r="I33" i="50"/>
  <c r="T33" i="54"/>
  <c r="T37" i="54"/>
  <c r="L31" i="45"/>
  <c r="L27" i="57"/>
  <c r="L39" i="43"/>
  <c r="T49" i="45"/>
  <c r="T29" i="57"/>
  <c r="T41" i="43"/>
  <c r="W45" i="47"/>
  <c r="W23" i="47"/>
  <c r="I37" i="33"/>
  <c r="I29" i="45"/>
  <c r="F47" i="34"/>
  <c r="F27" i="46"/>
  <c r="O39" i="34"/>
  <c r="O43" i="34" s="1"/>
  <c r="G40" i="34"/>
  <c r="G44" i="34" s="1"/>
  <c r="S40" i="34"/>
  <c r="S44" i="34" s="1"/>
  <c r="I36" i="48"/>
  <c r="I32" i="48"/>
  <c r="Q43" i="36"/>
  <c r="Q27" i="47"/>
  <c r="Q39" i="35"/>
  <c r="K24" i="36"/>
  <c r="K29" i="47"/>
  <c r="F28" i="50"/>
  <c r="L27" i="54"/>
  <c r="L39" i="44"/>
  <c r="P28" i="54"/>
  <c r="P40" i="44"/>
  <c r="Z27" i="57"/>
  <c r="Z39" i="43"/>
  <c r="J33" i="33"/>
  <c r="J29" i="45"/>
  <c r="V33" i="33"/>
  <c r="V29" i="45"/>
  <c r="E40" i="32"/>
  <c r="G35" i="46"/>
  <c r="G31" i="46"/>
  <c r="S35" i="46"/>
  <c r="S31" i="46"/>
  <c r="K28" i="46"/>
  <c r="W44" i="34"/>
  <c r="W28" i="46"/>
  <c r="O33" i="46"/>
  <c r="O37" i="46"/>
  <c r="T48" i="34"/>
  <c r="F31" i="48"/>
  <c r="F35" i="48"/>
  <c r="V36" i="48"/>
  <c r="V32" i="48"/>
  <c r="N37" i="48"/>
  <c r="N33" i="48"/>
  <c r="F43" i="36"/>
  <c r="F27" i="47"/>
  <c r="R43" i="36"/>
  <c r="R27" i="47"/>
  <c r="H44" i="36"/>
  <c r="H28" i="47"/>
  <c r="T44" i="36"/>
  <c r="T28" i="47"/>
  <c r="L29" i="47"/>
  <c r="L49" i="36"/>
  <c r="X45" i="36"/>
  <c r="X29" i="47"/>
  <c r="L39" i="36"/>
  <c r="L43" i="36" s="1"/>
  <c r="P41" i="36"/>
  <c r="P45" i="36" s="1"/>
  <c r="E41" i="35"/>
  <c r="O43" i="37"/>
  <c r="O27" i="50"/>
  <c r="G28" i="50"/>
  <c r="S28" i="50"/>
  <c r="J33" i="50"/>
  <c r="J37" i="50"/>
  <c r="V33" i="50"/>
  <c r="V37" i="50"/>
  <c r="J40" i="37"/>
  <c r="V41" i="38"/>
  <c r="S31" i="40"/>
  <c r="AD5" i="51"/>
  <c r="AG14" i="51"/>
  <c r="AH14" i="51" s="1"/>
  <c r="E40" i="39"/>
  <c r="M27" i="54"/>
  <c r="M39" i="44"/>
  <c r="M43" i="44" s="1"/>
  <c r="E48" i="42"/>
  <c r="E28" i="54"/>
  <c r="Q28" i="54"/>
  <c r="I33" i="42"/>
  <c r="I29" i="54"/>
  <c r="I41" i="44"/>
  <c r="U33" i="54"/>
  <c r="U37" i="54"/>
  <c r="U41" i="44"/>
  <c r="W29" i="45"/>
  <c r="R33" i="46"/>
  <c r="E33" i="47"/>
  <c r="Q45" i="47"/>
  <c r="Q23" i="47"/>
  <c r="R35" i="48"/>
  <c r="E25" i="51"/>
  <c r="Y29" i="65"/>
  <c r="Y41" i="53"/>
  <c r="Y23" i="53" s="1"/>
  <c r="Q47" i="40"/>
  <c r="W31" i="45"/>
  <c r="W27" i="57"/>
  <c r="O28" i="57"/>
  <c r="G45" i="45"/>
  <c r="G29" i="57"/>
  <c r="S45" i="45"/>
  <c r="S29" i="57"/>
  <c r="S41" i="43"/>
  <c r="W39" i="43"/>
  <c r="R47" i="34"/>
  <c r="R27" i="46"/>
  <c r="N33" i="46"/>
  <c r="N37" i="46"/>
  <c r="Q31" i="48"/>
  <c r="Q35" i="48"/>
  <c r="M37" i="48"/>
  <c r="M33" i="48"/>
  <c r="G44" i="36"/>
  <c r="G28" i="47"/>
  <c r="G40" i="35"/>
  <c r="W49" i="36"/>
  <c r="W29" i="47"/>
  <c r="N43" i="37"/>
  <c r="N27" i="50"/>
  <c r="R48" i="37"/>
  <c r="R28" i="50"/>
  <c r="U29" i="50"/>
  <c r="O39" i="37"/>
  <c r="I40" i="37"/>
  <c r="U41" i="38"/>
  <c r="X27" i="54"/>
  <c r="X39" i="44"/>
  <c r="H29" i="54"/>
  <c r="H41" i="44"/>
  <c r="H49" i="44" s="1"/>
  <c r="T41" i="44"/>
  <c r="T49" i="44" s="1"/>
  <c r="X31" i="45"/>
  <c r="X27" i="57"/>
  <c r="P28" i="57"/>
  <c r="P40" i="43"/>
  <c r="H49" i="45"/>
  <c r="H29" i="57"/>
  <c r="S29" i="45"/>
  <c r="G45" i="32"/>
  <c r="S45" i="32"/>
  <c r="S29" i="43"/>
  <c r="G36" i="33"/>
  <c r="G28" i="45"/>
  <c r="S36" i="33"/>
  <c r="S28" i="45"/>
  <c r="K37" i="33"/>
  <c r="K29" i="45"/>
  <c r="K37" i="45" s="1"/>
  <c r="G40" i="32"/>
  <c r="O41" i="32"/>
  <c r="H43" i="34"/>
  <c r="H27" i="46"/>
  <c r="T43" i="34"/>
  <c r="T27" i="46"/>
  <c r="L48" i="34"/>
  <c r="L28" i="46"/>
  <c r="X48" i="34"/>
  <c r="X28" i="46"/>
  <c r="P33" i="46"/>
  <c r="P37" i="46"/>
  <c r="G27" i="48"/>
  <c r="S27" i="48"/>
  <c r="O29" i="48"/>
  <c r="O41" i="37"/>
  <c r="U36" i="47"/>
  <c r="U32" i="47"/>
  <c r="M29" i="47"/>
  <c r="M49" i="36"/>
  <c r="O47" i="36"/>
  <c r="R39" i="35"/>
  <c r="Q39" i="37"/>
  <c r="K40" i="37"/>
  <c r="O39" i="38"/>
  <c r="G41" i="38"/>
  <c r="P27" i="53"/>
  <c r="P39" i="42"/>
  <c r="H36" i="53"/>
  <c r="H32" i="53"/>
  <c r="T28" i="53"/>
  <c r="T40" i="42"/>
  <c r="L29" i="53"/>
  <c r="L41" i="42"/>
  <c r="X29" i="53"/>
  <c r="X41" i="42"/>
  <c r="H43" i="40"/>
  <c r="H27" i="52"/>
  <c r="T35" i="40"/>
  <c r="T27" i="52"/>
  <c r="K28" i="52"/>
  <c r="W28" i="52"/>
  <c r="O33" i="40"/>
  <c r="O29" i="52"/>
  <c r="O41" i="41"/>
  <c r="O49" i="41" s="1"/>
  <c r="S40" i="44"/>
  <c r="Z21" i="45"/>
  <c r="N27" i="57"/>
  <c r="N39" i="43"/>
  <c r="F28" i="57"/>
  <c r="F40" i="43"/>
  <c r="R28" i="57"/>
  <c r="J33" i="45"/>
  <c r="J29" i="57"/>
  <c r="J41" i="43"/>
  <c r="V33" i="45"/>
  <c r="V29" i="57"/>
  <c r="V41" i="43"/>
  <c r="H41" i="43"/>
  <c r="T45" i="47"/>
  <c r="I32" i="47"/>
  <c r="W32" i="48"/>
  <c r="T27" i="48"/>
  <c r="L36" i="48"/>
  <c r="L32" i="48"/>
  <c r="P29" i="48"/>
  <c r="P41" i="37"/>
  <c r="H27" i="47"/>
  <c r="J28" i="47"/>
  <c r="N29" i="47"/>
  <c r="Q27" i="53"/>
  <c r="Q39" i="42"/>
  <c r="I28" i="53"/>
  <c r="M29" i="53"/>
  <c r="M41" i="42"/>
  <c r="I43" i="40"/>
  <c r="I27" i="52"/>
  <c r="L48" i="40"/>
  <c r="L28" i="52"/>
  <c r="L44" i="40"/>
  <c r="X48" i="40"/>
  <c r="X28" i="52"/>
  <c r="G36" i="54"/>
  <c r="G32" i="54"/>
  <c r="K29" i="54"/>
  <c r="K41" i="44"/>
  <c r="O43" i="45"/>
  <c r="O27" i="57"/>
  <c r="S32" i="45"/>
  <c r="S28" i="57"/>
  <c r="S40" i="43"/>
  <c r="K29" i="57"/>
  <c r="K41" i="43"/>
  <c r="X36" i="48"/>
  <c r="X32" i="48"/>
  <c r="T43" i="36"/>
  <c r="T27" i="47"/>
  <c r="V44" i="36"/>
  <c r="V28" i="47"/>
  <c r="L40" i="37"/>
  <c r="E27" i="53"/>
  <c r="E39" i="42"/>
  <c r="U28" i="53"/>
  <c r="U40" i="42"/>
  <c r="U43" i="40"/>
  <c r="U27" i="52"/>
  <c r="P33" i="40"/>
  <c r="P29" i="52"/>
  <c r="P41" i="41"/>
  <c r="P45" i="41" s="1"/>
  <c r="O47" i="42"/>
  <c r="O27" i="54"/>
  <c r="O39" i="44"/>
  <c r="S32" i="54"/>
  <c r="S36" i="54"/>
  <c r="W29" i="54"/>
  <c r="W41" i="44"/>
  <c r="Y22" i="45"/>
  <c r="G32" i="45"/>
  <c r="G28" i="57"/>
  <c r="G40" i="43"/>
  <c r="W37" i="45"/>
  <c r="W29" i="57"/>
  <c r="W41" i="43"/>
  <c r="O30" i="58"/>
  <c r="O42" i="48"/>
  <c r="U37" i="31"/>
  <c r="U29" i="42"/>
  <c r="F31" i="33"/>
  <c r="F27" i="45"/>
  <c r="R31" i="33"/>
  <c r="R27" i="45"/>
  <c r="I36" i="33"/>
  <c r="I28" i="45"/>
  <c r="J47" i="34"/>
  <c r="J27" i="46"/>
  <c r="V47" i="34"/>
  <c r="V27" i="46"/>
  <c r="N28" i="46"/>
  <c r="I31" i="48"/>
  <c r="I35" i="48"/>
  <c r="U31" i="48"/>
  <c r="U35" i="48"/>
  <c r="M28" i="48"/>
  <c r="M40" i="37"/>
  <c r="M44" i="37" s="1"/>
  <c r="E29" i="48"/>
  <c r="E41" i="37"/>
  <c r="Q29" i="48"/>
  <c r="Q41" i="37"/>
  <c r="I27" i="47"/>
  <c r="U27" i="47"/>
  <c r="K28" i="47"/>
  <c r="W28" i="47"/>
  <c r="O45" i="36"/>
  <c r="O29" i="47"/>
  <c r="T47" i="36"/>
  <c r="T39" i="35"/>
  <c r="T43" i="35" s="1"/>
  <c r="K41" i="37"/>
  <c r="E43" i="38"/>
  <c r="E27" i="49"/>
  <c r="Q27" i="49"/>
  <c r="I28" i="49"/>
  <c r="U28" i="49"/>
  <c r="M29" i="49"/>
  <c r="M41" i="40"/>
  <c r="I41" i="38"/>
  <c r="F27" i="53"/>
  <c r="F39" i="42"/>
  <c r="R31" i="53"/>
  <c r="R35" i="53"/>
  <c r="J28" i="53"/>
  <c r="J40" i="42"/>
  <c r="V28" i="53"/>
  <c r="V40" i="42"/>
  <c r="N29" i="53"/>
  <c r="N41" i="42"/>
  <c r="J47" i="40"/>
  <c r="J27" i="52"/>
  <c r="J43" i="40"/>
  <c r="V47" i="40"/>
  <c r="V27" i="52"/>
  <c r="V43" i="40"/>
  <c r="M32" i="40"/>
  <c r="M28" i="52"/>
  <c r="M48" i="40"/>
  <c r="E37" i="40"/>
  <c r="E29" i="52"/>
  <c r="E41" i="41"/>
  <c r="E33" i="40"/>
  <c r="Q37" i="40"/>
  <c r="Q29" i="52"/>
  <c r="Q41" i="41"/>
  <c r="H43" i="41"/>
  <c r="H27" i="51"/>
  <c r="H39" i="39"/>
  <c r="T43" i="41"/>
  <c r="T27" i="51"/>
  <c r="T39" i="39"/>
  <c r="K44" i="41"/>
  <c r="AE8" i="65"/>
  <c r="AE8" i="64"/>
  <c r="AE8" i="61"/>
  <c r="AE8" i="63"/>
  <c r="AE8" i="62"/>
  <c r="AE8" i="59"/>
  <c r="AE8" i="58"/>
  <c r="AE8" i="56"/>
  <c r="AE8" i="57"/>
  <c r="AE8" i="53"/>
  <c r="AE8" i="52"/>
  <c r="K28" i="51"/>
  <c r="AE8" i="54"/>
  <c r="AE8" i="60"/>
  <c r="AE8" i="55"/>
  <c r="AE8" i="51"/>
  <c r="W44" i="41"/>
  <c r="AE14" i="64"/>
  <c r="AE14" i="65"/>
  <c r="AE14" i="62"/>
  <c r="AE14" i="63"/>
  <c r="AE14" i="57"/>
  <c r="AE14" i="59"/>
  <c r="AE14" i="61"/>
  <c r="AE14" i="56"/>
  <c r="AE14" i="58"/>
  <c r="W28" i="51"/>
  <c r="AE14" i="54"/>
  <c r="AE14" i="53"/>
  <c r="AE14" i="52"/>
  <c r="AE14" i="55"/>
  <c r="AE14" i="60"/>
  <c r="O29" i="51"/>
  <c r="O41" i="39"/>
  <c r="O45" i="41"/>
  <c r="K40" i="39"/>
  <c r="P31" i="42"/>
  <c r="P27" i="54"/>
  <c r="P39" i="44"/>
  <c r="P47" i="44" s="1"/>
  <c r="H36" i="42"/>
  <c r="H28" i="54"/>
  <c r="H40" i="44"/>
  <c r="T36" i="42"/>
  <c r="T28" i="54"/>
  <c r="L29" i="54"/>
  <c r="L41" i="44"/>
  <c r="X33" i="54"/>
  <c r="X37" i="54"/>
  <c r="W29" i="42"/>
  <c r="U28" i="45"/>
  <c r="F33" i="46"/>
  <c r="G31" i="47"/>
  <c r="N43" i="50"/>
  <c r="N47" i="50"/>
  <c r="K49" i="50"/>
  <c r="K45" i="50"/>
  <c r="AD11" i="54"/>
  <c r="H39" i="32"/>
  <c r="H27" i="45"/>
  <c r="T39" i="32"/>
  <c r="T27" i="45"/>
  <c r="O33" i="33"/>
  <c r="Z20" i="34"/>
  <c r="L35" i="46"/>
  <c r="L31" i="46"/>
  <c r="X43" i="34"/>
  <c r="X27" i="46"/>
  <c r="T37" i="46"/>
  <c r="T33" i="46"/>
  <c r="I39" i="34"/>
  <c r="I43" i="34" s="1"/>
  <c r="U39" i="34"/>
  <c r="U43" i="34" s="1"/>
  <c r="E41" i="34"/>
  <c r="Q41" i="34"/>
  <c r="Q23" i="34" s="1"/>
  <c r="K27" i="48"/>
  <c r="K39" i="37"/>
  <c r="K43" i="37" s="1"/>
  <c r="W27" i="48"/>
  <c r="W39" i="37"/>
  <c r="O28" i="48"/>
  <c r="O40" i="37"/>
  <c r="S33" i="48"/>
  <c r="S37" i="48"/>
  <c r="K43" i="36"/>
  <c r="K27" i="47"/>
  <c r="W43" i="36"/>
  <c r="W27" i="47"/>
  <c r="M44" i="36"/>
  <c r="M28" i="47"/>
  <c r="Q45" i="36"/>
  <c r="Q29" i="47"/>
  <c r="N49" i="36"/>
  <c r="N41" i="35"/>
  <c r="H43" i="37"/>
  <c r="H27" i="50"/>
  <c r="H39" i="38"/>
  <c r="T27" i="50"/>
  <c r="T39" i="38"/>
  <c r="L48" i="37"/>
  <c r="L28" i="50"/>
  <c r="L40" i="38"/>
  <c r="X48" i="37"/>
  <c r="X28" i="50"/>
  <c r="X40" i="38"/>
  <c r="O29" i="50"/>
  <c r="O41" i="38"/>
  <c r="E39" i="37"/>
  <c r="U39" i="37"/>
  <c r="U47" i="37" s="1"/>
  <c r="S40" i="37"/>
  <c r="M41" i="37"/>
  <c r="M45" i="37" s="1"/>
  <c r="G27" i="49"/>
  <c r="S27" i="49"/>
  <c r="K28" i="49"/>
  <c r="K40" i="40"/>
  <c r="K44" i="40" s="1"/>
  <c r="W28" i="49"/>
  <c r="W40" i="40"/>
  <c r="W44" i="40" s="1"/>
  <c r="O29" i="49"/>
  <c r="O41" i="40"/>
  <c r="O49" i="40" s="1"/>
  <c r="H43" i="39"/>
  <c r="H27" i="53"/>
  <c r="H39" i="42"/>
  <c r="T43" i="39"/>
  <c r="T27" i="53"/>
  <c r="T39" i="42"/>
  <c r="T43" i="42" s="1"/>
  <c r="L48" i="39"/>
  <c r="L28" i="53"/>
  <c r="X48" i="39"/>
  <c r="X28" i="53"/>
  <c r="P29" i="53"/>
  <c r="P41" i="42"/>
  <c r="L31" i="40"/>
  <c r="L27" i="52"/>
  <c r="L39" i="41"/>
  <c r="L43" i="41" s="1"/>
  <c r="X31" i="40"/>
  <c r="X27" i="52"/>
  <c r="X39" i="41"/>
  <c r="X47" i="41" s="1"/>
  <c r="O36" i="40"/>
  <c r="O28" i="52"/>
  <c r="O32" i="40"/>
  <c r="O40" i="41"/>
  <c r="O48" i="41" s="1"/>
  <c r="G45" i="40"/>
  <c r="G29" i="52"/>
  <c r="S45" i="40"/>
  <c r="S29" i="52"/>
  <c r="J47" i="41"/>
  <c r="J27" i="51"/>
  <c r="V47" i="41"/>
  <c r="V27" i="51"/>
  <c r="V39" i="39"/>
  <c r="AE9" i="62"/>
  <c r="AE9" i="63"/>
  <c r="AE9" i="64"/>
  <c r="AE9" i="65"/>
  <c r="AE9" i="60"/>
  <c r="AE9" i="58"/>
  <c r="AE9" i="57"/>
  <c r="AE9" i="61"/>
  <c r="AE9" i="56"/>
  <c r="AE9" i="54"/>
  <c r="AE9" i="59"/>
  <c r="M28" i="51"/>
  <c r="AE9" i="55"/>
  <c r="AE9" i="52"/>
  <c r="AE9" i="53"/>
  <c r="AE9" i="51"/>
  <c r="M40" i="39"/>
  <c r="M48" i="41"/>
  <c r="E29" i="51"/>
  <c r="E49" i="41"/>
  <c r="Q29" i="51"/>
  <c r="Q49" i="41"/>
  <c r="M40" i="41"/>
  <c r="M44" i="41" s="1"/>
  <c r="P47" i="43"/>
  <c r="P27" i="56"/>
  <c r="P39" i="46"/>
  <c r="H40" i="46"/>
  <c r="H28" i="56"/>
  <c r="T28" i="56"/>
  <c r="T40" i="46"/>
  <c r="M45" i="43"/>
  <c r="M29" i="56"/>
  <c r="M41" i="46"/>
  <c r="I47" i="44"/>
  <c r="I27" i="55"/>
  <c r="I39" i="45"/>
  <c r="U47" i="44"/>
  <c r="U27" i="55"/>
  <c r="U43" i="44"/>
  <c r="U39" i="45"/>
  <c r="L28" i="55"/>
  <c r="L40" i="45"/>
  <c r="L48" i="45" s="1"/>
  <c r="X28" i="55"/>
  <c r="P29" i="55"/>
  <c r="P41" i="45"/>
  <c r="E29" i="43"/>
  <c r="N40" i="43"/>
  <c r="P36" i="46"/>
  <c r="O30" i="63"/>
  <c r="O42" i="52"/>
  <c r="O23" i="50"/>
  <c r="O30" i="60" s="1"/>
  <c r="O45" i="50"/>
  <c r="O49" i="50"/>
  <c r="O43" i="50"/>
  <c r="O47" i="50"/>
  <c r="Z41" i="59"/>
  <c r="P47" i="37"/>
  <c r="P27" i="50"/>
  <c r="H32" i="50"/>
  <c r="H36" i="50"/>
  <c r="T32" i="50"/>
  <c r="T36" i="50"/>
  <c r="K33" i="50"/>
  <c r="K37" i="50"/>
  <c r="W33" i="50"/>
  <c r="W37" i="50"/>
  <c r="M27" i="49"/>
  <c r="E32" i="49"/>
  <c r="E36" i="49"/>
  <c r="Q28" i="49"/>
  <c r="I29" i="49"/>
  <c r="U29" i="49"/>
  <c r="W35" i="53"/>
  <c r="W31" i="53"/>
  <c r="O28" i="53"/>
  <c r="O40" i="42"/>
  <c r="G45" i="39"/>
  <c r="G29" i="53"/>
  <c r="S45" i="39"/>
  <c r="S29" i="53"/>
  <c r="Y22" i="40"/>
  <c r="Y24" i="40" s="1"/>
  <c r="O43" i="40"/>
  <c r="O27" i="52"/>
  <c r="F48" i="40"/>
  <c r="F28" i="52"/>
  <c r="F40" i="41"/>
  <c r="F48" i="41" s="1"/>
  <c r="R48" i="40"/>
  <c r="R28" i="52"/>
  <c r="R40" i="41"/>
  <c r="R48" i="41" s="1"/>
  <c r="J33" i="40"/>
  <c r="J29" i="52"/>
  <c r="V33" i="40"/>
  <c r="V29" i="52"/>
  <c r="Y22" i="41"/>
  <c r="AD10" i="65"/>
  <c r="AD10" i="63"/>
  <c r="AD10" i="62"/>
  <c r="AD10" i="64"/>
  <c r="AD10" i="61"/>
  <c r="AD10" i="59"/>
  <c r="AD10" i="57"/>
  <c r="O27" i="51"/>
  <c r="AD10" i="55"/>
  <c r="AD10" i="52"/>
  <c r="AD10" i="58"/>
  <c r="AD10" i="56"/>
  <c r="AD15" i="56" s="1"/>
  <c r="AD10" i="51"/>
  <c r="AD10" i="60"/>
  <c r="AD10" i="54"/>
  <c r="F28" i="51"/>
  <c r="F40" i="39"/>
  <c r="R28" i="51"/>
  <c r="R40" i="39"/>
  <c r="AG7" i="63"/>
  <c r="AH7" i="63" s="1"/>
  <c r="AG7" i="64"/>
  <c r="AH7" i="64" s="1"/>
  <c r="AG7" i="61"/>
  <c r="AH7" i="61" s="1"/>
  <c r="AG7" i="65"/>
  <c r="AH7" i="65" s="1"/>
  <c r="AG7" i="59"/>
  <c r="AH7" i="59" s="1"/>
  <c r="AG7" i="58"/>
  <c r="AH7" i="58" s="1"/>
  <c r="AG7" i="57"/>
  <c r="AH7" i="57" s="1"/>
  <c r="J29" i="51"/>
  <c r="AG7" i="62"/>
  <c r="AH7" i="62" s="1"/>
  <c r="AG7" i="52"/>
  <c r="AH7" i="52" s="1"/>
  <c r="AG7" i="51"/>
  <c r="AH7" i="51" s="1"/>
  <c r="AG7" i="54"/>
  <c r="AH7" i="54" s="1"/>
  <c r="AG7" i="60"/>
  <c r="AH7" i="60" s="1"/>
  <c r="AG7" i="53"/>
  <c r="AH7" i="53" s="1"/>
  <c r="AG7" i="56"/>
  <c r="AH7" i="56" s="1"/>
  <c r="AG7" i="55"/>
  <c r="AH7" i="55" s="1"/>
  <c r="AG13" i="65"/>
  <c r="AH13" i="65" s="1"/>
  <c r="AG13" i="62"/>
  <c r="AH13" i="62" s="1"/>
  <c r="AG13" i="63"/>
  <c r="AH13" i="63" s="1"/>
  <c r="AG13" i="64"/>
  <c r="AH13" i="64" s="1"/>
  <c r="AG13" i="57"/>
  <c r="AH13" i="57" s="1"/>
  <c r="V29" i="51"/>
  <c r="AG13" i="61"/>
  <c r="AH13" i="61" s="1"/>
  <c r="AG13" i="55"/>
  <c r="AH13" i="55" s="1"/>
  <c r="AG13" i="59"/>
  <c r="AH13" i="59" s="1"/>
  <c r="AG13" i="58"/>
  <c r="AH13" i="58" s="1"/>
  <c r="AG13" i="52"/>
  <c r="AH13" i="52" s="1"/>
  <c r="AG13" i="56"/>
  <c r="AH13" i="56" s="1"/>
  <c r="AG13" i="60"/>
  <c r="AH13" i="60" s="1"/>
  <c r="AG13" i="53"/>
  <c r="AH13" i="53" s="1"/>
  <c r="AG13" i="51"/>
  <c r="AH13" i="51" s="1"/>
  <c r="AG13" i="54"/>
  <c r="AH13" i="54" s="1"/>
  <c r="V45" i="41"/>
  <c r="E31" i="42"/>
  <c r="E27" i="54"/>
  <c r="Q31" i="42"/>
  <c r="Q27" i="54"/>
  <c r="I36" i="42"/>
  <c r="I28" i="54"/>
  <c r="I40" i="44"/>
  <c r="U28" i="54"/>
  <c r="U40" i="44"/>
  <c r="U44" i="44" s="1"/>
  <c r="I27" i="56"/>
  <c r="I39" i="46"/>
  <c r="U27" i="56"/>
  <c r="U39" i="46"/>
  <c r="M28" i="56"/>
  <c r="M40" i="46"/>
  <c r="E29" i="56"/>
  <c r="E41" i="46"/>
  <c r="R29" i="56"/>
  <c r="R41" i="46"/>
  <c r="Z21" i="44"/>
  <c r="N27" i="55"/>
  <c r="N39" i="45"/>
  <c r="N43" i="45" s="1"/>
  <c r="E48" i="44"/>
  <c r="E28" i="55"/>
  <c r="E44" i="44"/>
  <c r="Q48" i="44"/>
  <c r="Q28" i="55"/>
  <c r="Q44" i="44"/>
  <c r="I29" i="55"/>
  <c r="U29" i="55"/>
  <c r="I41" i="45"/>
  <c r="Z22" i="43"/>
  <c r="W42" i="50"/>
  <c r="W46" i="50" s="1"/>
  <c r="W30" i="61"/>
  <c r="W30" i="65"/>
  <c r="W34" i="65" s="1"/>
  <c r="W42" i="53"/>
  <c r="Q48" i="50"/>
  <c r="Q44" i="50"/>
  <c r="Q43" i="50"/>
  <c r="Q47" i="50"/>
  <c r="E31" i="50"/>
  <c r="E35" i="50"/>
  <c r="Q27" i="50"/>
  <c r="I32" i="50"/>
  <c r="I36" i="50"/>
  <c r="U32" i="50"/>
  <c r="U36" i="50"/>
  <c r="L45" i="37"/>
  <c r="L29" i="50"/>
  <c r="X45" i="37"/>
  <c r="X29" i="50"/>
  <c r="R36" i="49"/>
  <c r="R32" i="49"/>
  <c r="J33" i="49"/>
  <c r="J37" i="49"/>
  <c r="L31" i="53"/>
  <c r="L35" i="53"/>
  <c r="P36" i="53"/>
  <c r="P32" i="53"/>
  <c r="H49" i="39"/>
  <c r="H29" i="53"/>
  <c r="AG6" i="53"/>
  <c r="AH6" i="53" s="1"/>
  <c r="AG6" i="55"/>
  <c r="AH6" i="55" s="1"/>
  <c r="AG6" i="61"/>
  <c r="AH6" i="61" s="1"/>
  <c r="AG6" i="57"/>
  <c r="AH6" i="57" s="1"/>
  <c r="AG6" i="60"/>
  <c r="AH6" i="60" s="1"/>
  <c r="AG6" i="52"/>
  <c r="AH6" i="52" s="1"/>
  <c r="AG6" i="54"/>
  <c r="AH6" i="54" s="1"/>
  <c r="AG6" i="65"/>
  <c r="AH6" i="65" s="1"/>
  <c r="AG6" i="62"/>
  <c r="AH6" i="62" s="1"/>
  <c r="AG6" i="64"/>
  <c r="AH6" i="64" s="1"/>
  <c r="AG6" i="59"/>
  <c r="AH6" i="59" s="1"/>
  <c r="AG6" i="63"/>
  <c r="AH6" i="63" s="1"/>
  <c r="AG6" i="56"/>
  <c r="AH6" i="56" s="1"/>
  <c r="AG6" i="58"/>
  <c r="AH6" i="58" s="1"/>
  <c r="AG6" i="51"/>
  <c r="H41" i="42"/>
  <c r="T49" i="39"/>
  <c r="T29" i="53"/>
  <c r="T41" i="42"/>
  <c r="Z22" i="40"/>
  <c r="P47" i="40"/>
  <c r="P27" i="52"/>
  <c r="G32" i="40"/>
  <c r="G28" i="52"/>
  <c r="S32" i="40"/>
  <c r="S28" i="52"/>
  <c r="S40" i="41"/>
  <c r="S48" i="41" s="1"/>
  <c r="K37" i="40"/>
  <c r="K29" i="52"/>
  <c r="W37" i="40"/>
  <c r="W29" i="52"/>
  <c r="P43" i="40"/>
  <c r="Z22" i="41"/>
  <c r="P47" i="41"/>
  <c r="P27" i="51"/>
  <c r="P39" i="39"/>
  <c r="AE6" i="65"/>
  <c r="AE6" i="64"/>
  <c r="AE6" i="62"/>
  <c r="AE6" i="63"/>
  <c r="AE6" i="61"/>
  <c r="AE6" i="56"/>
  <c r="G28" i="51"/>
  <c r="AE6" i="60"/>
  <c r="AE6" i="57"/>
  <c r="AE6" i="54"/>
  <c r="AE6" i="55"/>
  <c r="AE6" i="52"/>
  <c r="AE6" i="59"/>
  <c r="AE6" i="51"/>
  <c r="AE6" i="58"/>
  <c r="AE6" i="53"/>
  <c r="G44" i="41"/>
  <c r="G48" i="41"/>
  <c r="AE12" i="63"/>
  <c r="AE12" i="64"/>
  <c r="AE12" i="61"/>
  <c r="AE12" i="62"/>
  <c r="AE12" i="65"/>
  <c r="AE12" i="60"/>
  <c r="AE12" i="58"/>
  <c r="AE12" i="57"/>
  <c r="AE12" i="59"/>
  <c r="S28" i="51"/>
  <c r="AE12" i="56"/>
  <c r="AE12" i="53"/>
  <c r="AE12" i="52"/>
  <c r="AE12" i="55"/>
  <c r="AE12" i="54"/>
  <c r="AE12" i="51"/>
  <c r="K29" i="51"/>
  <c r="K41" i="39"/>
  <c r="K49" i="41"/>
  <c r="W29" i="51"/>
  <c r="W41" i="39"/>
  <c r="W45" i="39" s="1"/>
  <c r="S44" i="41"/>
  <c r="V49" i="41"/>
  <c r="F31" i="54"/>
  <c r="F35" i="54"/>
  <c r="J44" i="42"/>
  <c r="J28" i="54"/>
  <c r="V44" i="42"/>
  <c r="V28" i="54"/>
  <c r="N29" i="54"/>
  <c r="N41" i="44"/>
  <c r="N49" i="44" s="1"/>
  <c r="P40" i="42"/>
  <c r="P44" i="42" s="1"/>
  <c r="J40" i="44"/>
  <c r="J44" i="44" s="1"/>
  <c r="F29" i="56"/>
  <c r="F41" i="46"/>
  <c r="U30" i="58"/>
  <c r="U42" i="48"/>
  <c r="U46" i="48" s="1"/>
  <c r="G42" i="50"/>
  <c r="G30" i="61"/>
  <c r="P44" i="50"/>
  <c r="P48" i="50"/>
  <c r="AD10" i="53"/>
  <c r="E32" i="53"/>
  <c r="Q44" i="54"/>
  <c r="Q48" i="54"/>
  <c r="F27" i="50"/>
  <c r="R27" i="50"/>
  <c r="J44" i="37"/>
  <c r="J28" i="50"/>
  <c r="V44" i="37"/>
  <c r="V28" i="50"/>
  <c r="M29" i="50"/>
  <c r="O27" i="49"/>
  <c r="G28" i="49"/>
  <c r="S28" i="49"/>
  <c r="K29" i="49"/>
  <c r="W29" i="49"/>
  <c r="M27" i="53"/>
  <c r="M39" i="42"/>
  <c r="M43" i="42" s="1"/>
  <c r="I29" i="53"/>
  <c r="I41" i="42"/>
  <c r="U29" i="53"/>
  <c r="U41" i="42"/>
  <c r="E31" i="40"/>
  <c r="E27" i="52"/>
  <c r="Q31" i="40"/>
  <c r="Q27" i="52"/>
  <c r="H32" i="40"/>
  <c r="H28" i="52"/>
  <c r="T32" i="40"/>
  <c r="T28" i="52"/>
  <c r="K24" i="40"/>
  <c r="L29" i="52"/>
  <c r="L41" i="41"/>
  <c r="W24" i="40"/>
  <c r="X29" i="52"/>
  <c r="X41" i="41"/>
  <c r="G48" i="40"/>
  <c r="AD5" i="63"/>
  <c r="AD5" i="64"/>
  <c r="AD5" i="60"/>
  <c r="AD5" i="61"/>
  <c r="AD5" i="65"/>
  <c r="AD5" i="62"/>
  <c r="AD5" i="58"/>
  <c r="AD5" i="59"/>
  <c r="AD15" i="59" s="1"/>
  <c r="E27" i="51"/>
  <c r="AD5" i="55"/>
  <c r="AD5" i="52"/>
  <c r="AD5" i="57"/>
  <c r="AD5" i="56"/>
  <c r="AD5" i="53"/>
  <c r="E47" i="41"/>
  <c r="AD11" i="65"/>
  <c r="AD11" i="62"/>
  <c r="AD11" i="63"/>
  <c r="AD11" i="64"/>
  <c r="AD11" i="61"/>
  <c r="AD11" i="60"/>
  <c r="Q27" i="51"/>
  <c r="AD11" i="55"/>
  <c r="AD11" i="59"/>
  <c r="AD11" i="57"/>
  <c r="AD11" i="52"/>
  <c r="AD11" i="56"/>
  <c r="AD11" i="58"/>
  <c r="AD11" i="53"/>
  <c r="Q43" i="41"/>
  <c r="H28" i="51"/>
  <c r="H48" i="41"/>
  <c r="T28" i="51"/>
  <c r="K24" i="41"/>
  <c r="AG8" i="63"/>
  <c r="AH8" i="63" s="1"/>
  <c r="AG8" i="65"/>
  <c r="AH8" i="65" s="1"/>
  <c r="AG8" i="62"/>
  <c r="AH8" i="62" s="1"/>
  <c r="AG8" i="64"/>
  <c r="AH8" i="64" s="1"/>
  <c r="AG8" i="61"/>
  <c r="AH8" i="61" s="1"/>
  <c r="AG8" i="60"/>
  <c r="AH8" i="60" s="1"/>
  <c r="AG8" i="59"/>
  <c r="AH8" i="59" s="1"/>
  <c r="AG8" i="55"/>
  <c r="AH8" i="55" s="1"/>
  <c r="AG8" i="56"/>
  <c r="AH8" i="56" s="1"/>
  <c r="AG8" i="53"/>
  <c r="AH8" i="53" s="1"/>
  <c r="AG8" i="57"/>
  <c r="AH8" i="57" s="1"/>
  <c r="AG8" i="52"/>
  <c r="AH8" i="52" s="1"/>
  <c r="L29" i="51"/>
  <c r="AG8" i="54"/>
  <c r="AH8" i="54" s="1"/>
  <c r="AG8" i="58"/>
  <c r="AH8" i="58" s="1"/>
  <c r="AG8" i="51"/>
  <c r="AH8" i="51" s="1"/>
  <c r="L41" i="39"/>
  <c r="L45" i="39" s="1"/>
  <c r="W24" i="41"/>
  <c r="AG14" i="63"/>
  <c r="AH14" i="63" s="1"/>
  <c r="AG14" i="62"/>
  <c r="AH14" i="62" s="1"/>
  <c r="AG14" i="65"/>
  <c r="AH14" i="65" s="1"/>
  <c r="AG14" i="61"/>
  <c r="AH14" i="61" s="1"/>
  <c r="AG14" i="64"/>
  <c r="AH14" i="64" s="1"/>
  <c r="AG14" i="60"/>
  <c r="AH14" i="60" s="1"/>
  <c r="AG14" i="59"/>
  <c r="AH14" i="59" s="1"/>
  <c r="AG14" i="56"/>
  <c r="AH14" i="56" s="1"/>
  <c r="AG14" i="55"/>
  <c r="AH14" i="55" s="1"/>
  <c r="X29" i="51"/>
  <c r="AG14" i="57"/>
  <c r="AH14" i="57" s="1"/>
  <c r="AG14" i="54"/>
  <c r="AH14" i="54" s="1"/>
  <c r="AG14" i="53"/>
  <c r="AH14" i="53" s="1"/>
  <c r="AG14" i="52"/>
  <c r="AH14" i="52" s="1"/>
  <c r="AG14" i="58"/>
  <c r="AH14" i="58" s="1"/>
  <c r="X41" i="39"/>
  <c r="W49" i="41"/>
  <c r="J41" i="39"/>
  <c r="Q40" i="42"/>
  <c r="Q48" i="42" s="1"/>
  <c r="G35" i="45"/>
  <c r="G27" i="57"/>
  <c r="G39" i="43"/>
  <c r="G47" i="43" s="1"/>
  <c r="S35" i="45"/>
  <c r="S27" i="57"/>
  <c r="S39" i="43"/>
  <c r="K44" i="45"/>
  <c r="K28" i="57"/>
  <c r="K40" i="43"/>
  <c r="W44" i="45"/>
  <c r="W28" i="57"/>
  <c r="W40" i="43"/>
  <c r="O33" i="45"/>
  <c r="O29" i="57"/>
  <c r="Y36" i="59"/>
  <c r="Y32" i="59"/>
  <c r="W30" i="63"/>
  <c r="W34" i="63" s="1"/>
  <c r="W42" i="52"/>
  <c r="E47" i="50"/>
  <c r="E43" i="50"/>
  <c r="O31" i="53"/>
  <c r="G27" i="50"/>
  <c r="S27" i="50"/>
  <c r="K44" i="37"/>
  <c r="K28" i="50"/>
  <c r="W44" i="37"/>
  <c r="W28" i="50"/>
  <c r="N49" i="37"/>
  <c r="N29" i="50"/>
  <c r="P31" i="49"/>
  <c r="P35" i="49"/>
  <c r="X45" i="38"/>
  <c r="X29" i="49"/>
  <c r="N43" i="39"/>
  <c r="N27" i="53"/>
  <c r="F48" i="39"/>
  <c r="F28" i="53"/>
  <c r="F40" i="42"/>
  <c r="R48" i="39"/>
  <c r="R28" i="53"/>
  <c r="R40" i="42"/>
  <c r="V37" i="53"/>
  <c r="V33" i="53"/>
  <c r="F31" i="40"/>
  <c r="F27" i="52"/>
  <c r="R31" i="40"/>
  <c r="R27" i="52"/>
  <c r="I36" i="40"/>
  <c r="I28" i="52"/>
  <c r="U36" i="40"/>
  <c r="M45" i="40"/>
  <c r="M29" i="52"/>
  <c r="U32" i="40"/>
  <c r="F44" i="40"/>
  <c r="F27" i="51"/>
  <c r="R27" i="51"/>
  <c r="AE7" i="63"/>
  <c r="AE7" i="64"/>
  <c r="AE7" i="62"/>
  <c r="AE7" i="60"/>
  <c r="AE7" i="61"/>
  <c r="AE7" i="65"/>
  <c r="AE7" i="57"/>
  <c r="AE7" i="59"/>
  <c r="I28" i="51"/>
  <c r="AE7" i="58"/>
  <c r="AE7" i="55"/>
  <c r="AE7" i="52"/>
  <c r="AE7" i="56"/>
  <c r="AE7" i="54"/>
  <c r="AE15" i="54" s="1"/>
  <c r="AE7" i="53"/>
  <c r="AE7" i="51"/>
  <c r="AE15" i="51" s="1"/>
  <c r="I40" i="39"/>
  <c r="AE13" i="64"/>
  <c r="AE13" i="62"/>
  <c r="AE13" i="60"/>
  <c r="AE13" i="65"/>
  <c r="AE13" i="63"/>
  <c r="U28" i="51"/>
  <c r="AE13" i="57"/>
  <c r="AE13" i="61"/>
  <c r="AE13" i="59"/>
  <c r="AE13" i="58"/>
  <c r="AE13" i="55"/>
  <c r="AE13" i="52"/>
  <c r="AE13" i="53"/>
  <c r="AE13" i="54"/>
  <c r="AE13" i="51"/>
  <c r="AE13" i="56"/>
  <c r="U40" i="39"/>
  <c r="M45" i="41"/>
  <c r="M29" i="51"/>
  <c r="O39" i="41"/>
  <c r="O43" i="41" s="1"/>
  <c r="T40" i="41"/>
  <c r="T48" i="41" s="1"/>
  <c r="I48" i="41"/>
  <c r="M41" i="39"/>
  <c r="M45" i="39" s="1"/>
  <c r="H43" i="42"/>
  <c r="H27" i="54"/>
  <c r="T27" i="54"/>
  <c r="L32" i="42"/>
  <c r="L28" i="54"/>
  <c r="L40" i="44"/>
  <c r="X32" i="42"/>
  <c r="X28" i="54"/>
  <c r="X40" i="44"/>
  <c r="X48" i="44" s="1"/>
  <c r="P37" i="42"/>
  <c r="P29" i="54"/>
  <c r="P41" i="44"/>
  <c r="W39" i="42"/>
  <c r="L27" i="56"/>
  <c r="L39" i="46"/>
  <c r="X27" i="56"/>
  <c r="X39" i="46"/>
  <c r="P44" i="43"/>
  <c r="P28" i="56"/>
  <c r="P40" i="46"/>
  <c r="I29" i="56"/>
  <c r="I41" i="46"/>
  <c r="V33" i="49"/>
  <c r="L33" i="49"/>
  <c r="N31" i="49"/>
  <c r="Z28" i="65"/>
  <c r="Z40" i="53"/>
  <c r="Z44" i="53" s="1"/>
  <c r="L48" i="50"/>
  <c r="F44" i="50"/>
  <c r="F48" i="50"/>
  <c r="E30" i="64"/>
  <c r="E34" i="64" s="1"/>
  <c r="E42" i="51"/>
  <c r="W33" i="53"/>
  <c r="K31" i="53"/>
  <c r="Y41" i="63"/>
  <c r="Y37" i="60"/>
  <c r="G28" i="53"/>
  <c r="G40" i="42"/>
  <c r="S28" i="53"/>
  <c r="S40" i="42"/>
  <c r="K37" i="39"/>
  <c r="K29" i="53"/>
  <c r="G35" i="40"/>
  <c r="G27" i="52"/>
  <c r="S35" i="40"/>
  <c r="S27" i="52"/>
  <c r="J44" i="40"/>
  <c r="J28" i="52"/>
  <c r="V44" i="40"/>
  <c r="V28" i="52"/>
  <c r="V40" i="41"/>
  <c r="N49" i="40"/>
  <c r="N29" i="52"/>
  <c r="AD6" i="65"/>
  <c r="AD6" i="62"/>
  <c r="AD6" i="64"/>
  <c r="AD6" i="63"/>
  <c r="G27" i="51"/>
  <c r="AD6" i="61"/>
  <c r="AD6" i="60"/>
  <c r="AD6" i="58"/>
  <c r="AD6" i="57"/>
  <c r="AD6" i="54"/>
  <c r="AD6" i="52"/>
  <c r="AD6" i="59"/>
  <c r="AD6" i="53"/>
  <c r="AD15" i="53" s="1"/>
  <c r="AD6" i="56"/>
  <c r="AD6" i="55"/>
  <c r="G39" i="39"/>
  <c r="AD6" i="51"/>
  <c r="AD12" i="63"/>
  <c r="AD12" i="62"/>
  <c r="AD12" i="61"/>
  <c r="AD12" i="64"/>
  <c r="AD12" i="65"/>
  <c r="AD12" i="60"/>
  <c r="AD12" i="59"/>
  <c r="S27" i="51"/>
  <c r="AD12" i="54"/>
  <c r="AD12" i="53"/>
  <c r="AD12" i="52"/>
  <c r="AD12" i="51"/>
  <c r="AD12" i="55"/>
  <c r="AD12" i="56"/>
  <c r="AD12" i="58"/>
  <c r="AD12" i="57"/>
  <c r="S39" i="39"/>
  <c r="S47" i="41"/>
  <c r="J44" i="41"/>
  <c r="J28" i="51"/>
  <c r="J40" i="39"/>
  <c r="V28" i="51"/>
  <c r="V40" i="39"/>
  <c r="N49" i="41"/>
  <c r="AG9" i="65"/>
  <c r="AH9" i="65" s="1"/>
  <c r="AG9" i="62"/>
  <c r="AH9" i="62" s="1"/>
  <c r="AG9" i="64"/>
  <c r="AH9" i="64" s="1"/>
  <c r="AG9" i="63"/>
  <c r="AH9" i="63" s="1"/>
  <c r="AG9" i="59"/>
  <c r="AH9" i="59" s="1"/>
  <c r="AG9" i="61"/>
  <c r="AH9" i="61" s="1"/>
  <c r="AG9" i="57"/>
  <c r="AH9" i="57" s="1"/>
  <c r="AG9" i="54"/>
  <c r="AH9" i="54" s="1"/>
  <c r="AG9" i="53"/>
  <c r="AH9" i="53" s="1"/>
  <c r="AG9" i="60"/>
  <c r="AH9" i="60" s="1"/>
  <c r="AG9" i="55"/>
  <c r="AH9" i="55" s="1"/>
  <c r="AG9" i="52"/>
  <c r="AH9" i="52" s="1"/>
  <c r="N29" i="51"/>
  <c r="AG9" i="58"/>
  <c r="AH9" i="58" s="1"/>
  <c r="AG9" i="56"/>
  <c r="AH9" i="56" s="1"/>
  <c r="N41" i="39"/>
  <c r="N49" i="39" s="1"/>
  <c r="I47" i="42"/>
  <c r="I27" i="54"/>
  <c r="U47" i="42"/>
  <c r="U27" i="54"/>
  <c r="M28" i="54"/>
  <c r="M40" i="44"/>
  <c r="E37" i="54"/>
  <c r="E33" i="54"/>
  <c r="Q37" i="54"/>
  <c r="Q33" i="54"/>
  <c r="X39" i="42"/>
  <c r="M27" i="56"/>
  <c r="M39" i="46"/>
  <c r="E28" i="56"/>
  <c r="E40" i="46"/>
  <c r="Q28" i="56"/>
  <c r="Q40" i="46"/>
  <c r="J29" i="56"/>
  <c r="J41" i="46"/>
  <c r="V29" i="56"/>
  <c r="V41" i="46"/>
  <c r="F27" i="55"/>
  <c r="R27" i="55"/>
  <c r="I28" i="55"/>
  <c r="U28" i="55"/>
  <c r="M49" i="44"/>
  <c r="M29" i="55"/>
  <c r="M41" i="45"/>
  <c r="I43" i="45"/>
  <c r="I27" i="57"/>
  <c r="I39" i="43"/>
  <c r="U43" i="45"/>
  <c r="U27" i="57"/>
  <c r="U39" i="43"/>
  <c r="M32" i="45"/>
  <c r="M28" i="57"/>
  <c r="E37" i="45"/>
  <c r="E29" i="57"/>
  <c r="Q37" i="45"/>
  <c r="Q29" i="57"/>
  <c r="R39" i="45"/>
  <c r="R47" i="45" s="1"/>
  <c r="Q40" i="45"/>
  <c r="E41" i="43"/>
  <c r="I42" i="50"/>
  <c r="I46" i="50" s="1"/>
  <c r="I30" i="61"/>
  <c r="I34" i="61" s="1"/>
  <c r="T32" i="49"/>
  <c r="G30" i="65"/>
  <c r="G42" i="53"/>
  <c r="Z27" i="62"/>
  <c r="Z39" i="54"/>
  <c r="Z47" i="54" s="1"/>
  <c r="Z43" i="53"/>
  <c r="Y45" i="59"/>
  <c r="Z28" i="63"/>
  <c r="Z36" i="63" s="1"/>
  <c r="Z40" i="52"/>
  <c r="F32" i="49"/>
  <c r="K30" i="62"/>
  <c r="K42" i="54"/>
  <c r="J37" i="53"/>
  <c r="G35" i="54"/>
  <c r="G31" i="54"/>
  <c r="K48" i="42"/>
  <c r="K28" i="54"/>
  <c r="W48" i="42"/>
  <c r="W28" i="54"/>
  <c r="O33" i="42"/>
  <c r="O29" i="54"/>
  <c r="G27" i="56"/>
  <c r="G39" i="46"/>
  <c r="S27" i="56"/>
  <c r="S39" i="46"/>
  <c r="K28" i="56"/>
  <c r="K40" i="46"/>
  <c r="W28" i="56"/>
  <c r="W40" i="46"/>
  <c r="P29" i="56"/>
  <c r="P41" i="46"/>
  <c r="Z20" i="44"/>
  <c r="L27" i="55"/>
  <c r="X27" i="55"/>
  <c r="O44" i="44"/>
  <c r="O28" i="55"/>
  <c r="G49" i="44"/>
  <c r="G29" i="55"/>
  <c r="S49" i="44"/>
  <c r="S29" i="55"/>
  <c r="G39" i="44"/>
  <c r="S39" i="44"/>
  <c r="Y21" i="45"/>
  <c r="M35" i="45"/>
  <c r="M27" i="57"/>
  <c r="E44" i="45"/>
  <c r="E28" i="57"/>
  <c r="Q28" i="57"/>
  <c r="I33" i="45"/>
  <c r="I29" i="57"/>
  <c r="U33" i="45"/>
  <c r="U29" i="57"/>
  <c r="Y27" i="59"/>
  <c r="Z29" i="58"/>
  <c r="Z41" i="48"/>
  <c r="Q42" i="50"/>
  <c r="Q30" i="61"/>
  <c r="S30" i="63"/>
  <c r="S34" i="63" s="1"/>
  <c r="S42" i="52"/>
  <c r="S30" i="65"/>
  <c r="S42" i="53"/>
  <c r="S46" i="53" s="1"/>
  <c r="S33" i="54"/>
  <c r="Z36" i="60"/>
  <c r="Z40" i="63"/>
  <c r="J31" i="42"/>
  <c r="J27" i="54"/>
  <c r="V31" i="42"/>
  <c r="V27" i="54"/>
  <c r="N36" i="42"/>
  <c r="N28" i="54"/>
  <c r="J47" i="43"/>
  <c r="J27" i="56"/>
  <c r="J39" i="46"/>
  <c r="V47" i="43"/>
  <c r="V27" i="56"/>
  <c r="V39" i="46"/>
  <c r="N28" i="56"/>
  <c r="N40" i="46"/>
  <c r="G45" i="43"/>
  <c r="G29" i="56"/>
  <c r="G41" i="46"/>
  <c r="S45" i="43"/>
  <c r="S29" i="56"/>
  <c r="S41" i="46"/>
  <c r="Y22" i="44"/>
  <c r="K25" i="44" s="1"/>
  <c r="O47" i="44"/>
  <c r="O27" i="55"/>
  <c r="F28" i="55"/>
  <c r="R28" i="55"/>
  <c r="J29" i="55"/>
  <c r="V29" i="55"/>
  <c r="J39" i="44"/>
  <c r="J47" i="44" s="1"/>
  <c r="V39" i="44"/>
  <c r="V43" i="44" s="1"/>
  <c r="O43" i="44"/>
  <c r="F48" i="44"/>
  <c r="Z22" i="45"/>
  <c r="P27" i="57"/>
  <c r="H32" i="45"/>
  <c r="H28" i="57"/>
  <c r="T32" i="45"/>
  <c r="T28" i="57"/>
  <c r="K24" i="45"/>
  <c r="L29" i="57"/>
  <c r="W24" i="45"/>
  <c r="X29" i="57"/>
  <c r="L39" i="45"/>
  <c r="X39" i="45"/>
  <c r="I41" i="43"/>
  <c r="U41" i="43"/>
  <c r="U49" i="43" s="1"/>
  <c r="I30" i="58"/>
  <c r="I42" i="48"/>
  <c r="Z37" i="61"/>
  <c r="Z33" i="61"/>
  <c r="Q30" i="63"/>
  <c r="Q34" i="63" s="1"/>
  <c r="Q42" i="52"/>
  <c r="W30" i="64"/>
  <c r="W34" i="64" s="1"/>
  <c r="W42" i="51"/>
  <c r="Y28" i="62"/>
  <c r="Y40" i="54"/>
  <c r="R37" i="54"/>
  <c r="Y41" i="59"/>
  <c r="Y49" i="59" s="1"/>
  <c r="K31" i="42"/>
  <c r="K27" i="54"/>
  <c r="W31" i="42"/>
  <c r="W27" i="54"/>
  <c r="G37" i="54"/>
  <c r="G33" i="54"/>
  <c r="K31" i="43"/>
  <c r="K27" i="56"/>
  <c r="K39" i="46"/>
  <c r="W31" i="43"/>
  <c r="W27" i="56"/>
  <c r="W39" i="46"/>
  <c r="O28" i="56"/>
  <c r="O40" i="46"/>
  <c r="H49" i="43"/>
  <c r="H29" i="56"/>
  <c r="H41" i="46"/>
  <c r="T49" i="43"/>
  <c r="T29" i="56"/>
  <c r="T41" i="46"/>
  <c r="Z22" i="44"/>
  <c r="P27" i="55"/>
  <c r="G28" i="55"/>
  <c r="S28" i="55"/>
  <c r="K29" i="55"/>
  <c r="W29" i="55"/>
  <c r="K39" i="44"/>
  <c r="W39" i="44"/>
  <c r="O41" i="44"/>
  <c r="O23" i="44" s="1"/>
  <c r="E31" i="45"/>
  <c r="E27" i="57"/>
  <c r="Q31" i="45"/>
  <c r="Q27" i="57"/>
  <c r="I36" i="45"/>
  <c r="I28" i="57"/>
  <c r="U36" i="45"/>
  <c r="U28" i="57"/>
  <c r="M29" i="57"/>
  <c r="O40" i="45"/>
  <c r="H40" i="43"/>
  <c r="H44" i="43" s="1"/>
  <c r="T40" i="43"/>
  <c r="Y32" i="61"/>
  <c r="Y36" i="61"/>
  <c r="K25" i="49"/>
  <c r="Y29" i="63"/>
  <c r="Y33" i="63" s="1"/>
  <c r="Y41" i="52"/>
  <c r="J44" i="50"/>
  <c r="K30" i="64"/>
  <c r="K42" i="51"/>
  <c r="K46" i="51" s="1"/>
  <c r="I30" i="62"/>
  <c r="I42" i="54"/>
  <c r="Z28" i="62"/>
  <c r="Z36" i="62" s="1"/>
  <c r="Z40" i="54"/>
  <c r="Z48" i="54" s="1"/>
  <c r="O32" i="54"/>
  <c r="U29" i="56"/>
  <c r="U41" i="46"/>
  <c r="E27" i="55"/>
  <c r="Q27" i="55"/>
  <c r="H28" i="55"/>
  <c r="T28" i="55"/>
  <c r="L45" i="44"/>
  <c r="L29" i="55"/>
  <c r="X45" i="44"/>
  <c r="X29" i="55"/>
  <c r="F31" i="45"/>
  <c r="F27" i="57"/>
  <c r="R31" i="45"/>
  <c r="R27" i="57"/>
  <c r="J44" i="45"/>
  <c r="J28" i="57"/>
  <c r="V44" i="45"/>
  <c r="V28" i="57"/>
  <c r="N49" i="45"/>
  <c r="N29" i="57"/>
  <c r="Z28" i="58"/>
  <c r="Z36" i="58" s="1"/>
  <c r="Z40" i="48"/>
  <c r="U30" i="63"/>
  <c r="U34" i="63" s="1"/>
  <c r="U42" i="52"/>
  <c r="E30" i="65"/>
  <c r="E34" i="65" s="1"/>
  <c r="E42" i="53"/>
  <c r="Q30" i="64"/>
  <c r="Q34" i="64" s="1"/>
  <c r="Q42" i="51"/>
  <c r="M30" i="64"/>
  <c r="M34" i="64" s="1"/>
  <c r="M42" i="51"/>
  <c r="O30" i="62"/>
  <c r="O34" i="62" s="1"/>
  <c r="O42" i="54"/>
  <c r="M25" i="59"/>
  <c r="Y41" i="58"/>
  <c r="O25" i="59"/>
  <c r="W25" i="59"/>
  <c r="I25" i="59"/>
  <c r="Y24" i="59"/>
  <c r="K25" i="59"/>
  <c r="G25" i="59"/>
  <c r="Y25" i="59" s="1"/>
  <c r="Y37" i="59"/>
  <c r="Y33" i="59"/>
  <c r="S25" i="59"/>
  <c r="Q25" i="59"/>
  <c r="U25" i="59"/>
  <c r="N43" i="42"/>
  <c r="N27" i="54"/>
  <c r="F32" i="42"/>
  <c r="F28" i="54"/>
  <c r="R32" i="42"/>
  <c r="R28" i="54"/>
  <c r="J37" i="42"/>
  <c r="J29" i="54"/>
  <c r="V37" i="42"/>
  <c r="V29" i="54"/>
  <c r="N27" i="56"/>
  <c r="N39" i="46"/>
  <c r="F28" i="56"/>
  <c r="F40" i="46"/>
  <c r="R28" i="56"/>
  <c r="R40" i="46"/>
  <c r="K29" i="56"/>
  <c r="K41" i="46"/>
  <c r="W29" i="56"/>
  <c r="W41" i="46"/>
  <c r="G23" i="44"/>
  <c r="G27" i="55"/>
  <c r="S23" i="44"/>
  <c r="S27" i="55"/>
  <c r="J28" i="55"/>
  <c r="V44" i="44"/>
  <c r="V28" i="55"/>
  <c r="N29" i="55"/>
  <c r="N39" i="44"/>
  <c r="F41" i="44"/>
  <c r="F45" i="44" s="1"/>
  <c r="R41" i="44"/>
  <c r="R45" i="44" s="1"/>
  <c r="H43" i="45"/>
  <c r="H27" i="57"/>
  <c r="T43" i="45"/>
  <c r="T27" i="57"/>
  <c r="L28" i="57"/>
  <c r="X48" i="45"/>
  <c r="X28" i="57"/>
  <c r="P33" i="45"/>
  <c r="P29" i="57"/>
  <c r="P39" i="45"/>
  <c r="P47" i="45" s="1"/>
  <c r="F40" i="45"/>
  <c r="F48" i="45" s="1"/>
  <c r="R40" i="45"/>
  <c r="R48" i="45" s="1"/>
  <c r="Y22" i="43"/>
  <c r="G30" i="58"/>
  <c r="G42" i="48"/>
  <c r="M30" i="58"/>
  <c r="M42" i="48"/>
  <c r="Y29" i="58"/>
  <c r="Y33" i="58" s="1"/>
  <c r="Y41" i="48"/>
  <c r="Y23" i="48" s="1"/>
  <c r="M25" i="47"/>
  <c r="U42" i="50"/>
  <c r="U30" i="61"/>
  <c r="U34" i="61" s="1"/>
  <c r="S42" i="50"/>
  <c r="S46" i="50" s="1"/>
  <c r="S30" i="61"/>
  <c r="K42" i="50"/>
  <c r="K30" i="61"/>
  <c r="M30" i="65"/>
  <c r="M34" i="65" s="1"/>
  <c r="M42" i="53"/>
  <c r="Z29" i="65"/>
  <c r="Z33" i="65" s="1"/>
  <c r="Z41" i="53"/>
  <c r="Y41" i="57"/>
  <c r="Y49" i="57" s="1"/>
  <c r="Y49" i="55"/>
  <c r="W25" i="55"/>
  <c r="S25" i="55"/>
  <c r="E25" i="59"/>
  <c r="Z41" i="62"/>
  <c r="Y24" i="65"/>
  <c r="Z37" i="65"/>
  <c r="Z49" i="65"/>
  <c r="Z45" i="65"/>
  <c r="Y39" i="62"/>
  <c r="Y31" i="65"/>
  <c r="Y47" i="65"/>
  <c r="Z48" i="48"/>
  <c r="Z28" i="61"/>
  <c r="Z36" i="61" s="1"/>
  <c r="M30" i="63"/>
  <c r="M34" i="63" s="1"/>
  <c r="M42" i="52"/>
  <c r="Z29" i="63"/>
  <c r="Z41" i="52"/>
  <c r="Z29" i="60"/>
  <c r="Z37" i="60" s="1"/>
  <c r="Z41" i="49"/>
  <c r="Z45" i="49" s="1"/>
  <c r="K30" i="65"/>
  <c r="K34" i="65" s="1"/>
  <c r="K42" i="53"/>
  <c r="Y29" i="62"/>
  <c r="Y33" i="62" s="1"/>
  <c r="Y41" i="54"/>
  <c r="Y49" i="54" s="1"/>
  <c r="G25" i="57"/>
  <c r="N45" i="57"/>
  <c r="Z39" i="61"/>
  <c r="U46" i="57"/>
  <c r="U42" i="56"/>
  <c r="U46" i="56" s="1"/>
  <c r="E49" i="57"/>
  <c r="E23" i="57"/>
  <c r="E42" i="56" s="1"/>
  <c r="I36" i="65"/>
  <c r="I32" i="65"/>
  <c r="M42" i="50"/>
  <c r="M30" i="61"/>
  <c r="K48" i="50"/>
  <c r="I30" i="64"/>
  <c r="I34" i="64" s="1"/>
  <c r="I42" i="51"/>
  <c r="I46" i="51" s="1"/>
  <c r="Z41" i="55"/>
  <c r="Z45" i="55" s="1"/>
  <c r="G42" i="55"/>
  <c r="Z40" i="59"/>
  <c r="K44" i="59"/>
  <c r="K48" i="59"/>
  <c r="Y41" i="60"/>
  <c r="Y45" i="60" s="1"/>
  <c r="U25" i="61"/>
  <c r="E25" i="61"/>
  <c r="Y45" i="61"/>
  <c r="Y37" i="61"/>
  <c r="G25" i="61"/>
  <c r="Y25" i="61" s="1"/>
  <c r="Y33" i="61"/>
  <c r="Y49" i="61"/>
  <c r="S25" i="61"/>
  <c r="P47" i="58"/>
  <c r="P43" i="58"/>
  <c r="Z37" i="59"/>
  <c r="Z33" i="59"/>
  <c r="S30" i="58"/>
  <c r="S42" i="48"/>
  <c r="Y35" i="47"/>
  <c r="Y27" i="58"/>
  <c r="Y31" i="58" s="1"/>
  <c r="Y39" i="48"/>
  <c r="E30" i="58"/>
  <c r="E34" i="58" s="1"/>
  <c r="E42" i="48"/>
  <c r="E46" i="48" s="1"/>
  <c r="K30" i="63"/>
  <c r="K34" i="63" s="1"/>
  <c r="K42" i="52"/>
  <c r="W30" i="62"/>
  <c r="W42" i="54"/>
  <c r="Z39" i="57"/>
  <c r="Z47" i="55"/>
  <c r="I25" i="57"/>
  <c r="W44" i="57"/>
  <c r="W48" i="57"/>
  <c r="E31" i="65"/>
  <c r="E35" i="65"/>
  <c r="S42" i="58"/>
  <c r="Y41" i="56"/>
  <c r="Y23" i="56" s="1"/>
  <c r="Q25" i="57"/>
  <c r="U25" i="57"/>
  <c r="K25" i="57"/>
  <c r="M25" i="57"/>
  <c r="S25" i="57"/>
  <c r="U33" i="64"/>
  <c r="U37" i="64"/>
  <c r="H35" i="65"/>
  <c r="H31" i="65"/>
  <c r="S30" i="64"/>
  <c r="S42" i="51"/>
  <c r="S46" i="51" s="1"/>
  <c r="E30" i="62"/>
  <c r="E42" i="54"/>
  <c r="E46" i="54" s="1"/>
  <c r="M30" i="62"/>
  <c r="M34" i="62" s="1"/>
  <c r="M42" i="54"/>
  <c r="Q46" i="54"/>
  <c r="P48" i="55"/>
  <c r="Y39" i="57"/>
  <c r="Z41" i="61"/>
  <c r="Z49" i="61" s="1"/>
  <c r="Z45" i="58"/>
  <c r="V43" i="61"/>
  <c r="Q25" i="61"/>
  <c r="K46" i="64"/>
  <c r="K42" i="65"/>
  <c r="K46" i="65" s="1"/>
  <c r="K34" i="64"/>
  <c r="G45" i="61"/>
  <c r="G23" i="61"/>
  <c r="K44" i="58"/>
  <c r="K48" i="58"/>
  <c r="R47" i="58"/>
  <c r="R43" i="58"/>
  <c r="K48" i="57"/>
  <c r="K44" i="57"/>
  <c r="Y31" i="47"/>
  <c r="Z31" i="47"/>
  <c r="Z27" i="58"/>
  <c r="Z39" i="48"/>
  <c r="Z47" i="48" s="1"/>
  <c r="G30" i="63"/>
  <c r="G34" i="63" s="1"/>
  <c r="G42" i="52"/>
  <c r="Y27" i="63"/>
  <c r="Y39" i="52"/>
  <c r="E30" i="63"/>
  <c r="E34" i="63" s="1"/>
  <c r="E42" i="52"/>
  <c r="E46" i="52" s="1"/>
  <c r="I30" i="65"/>
  <c r="I42" i="53"/>
  <c r="I46" i="53" s="1"/>
  <c r="U30" i="65"/>
  <c r="U34" i="65" s="1"/>
  <c r="U42" i="53"/>
  <c r="U46" i="53" s="1"/>
  <c r="S30" i="62"/>
  <c r="S34" i="62" s="1"/>
  <c r="S42" i="54"/>
  <c r="S46" i="54" s="1"/>
  <c r="Z40" i="55"/>
  <c r="Z44" i="55" s="1"/>
  <c r="Y23" i="55"/>
  <c r="Y42" i="57" s="1"/>
  <c r="P45" i="57"/>
  <c r="Z33" i="60"/>
  <c r="Z41" i="63"/>
  <c r="Z45" i="60"/>
  <c r="I25" i="61"/>
  <c r="O34" i="61"/>
  <c r="O42" i="60"/>
  <c r="O46" i="61"/>
  <c r="K33" i="60"/>
  <c r="K37" i="60"/>
  <c r="R32" i="61"/>
  <c r="R36" i="61"/>
  <c r="Z32" i="58"/>
  <c r="Z40" i="61"/>
  <c r="Z44" i="58"/>
  <c r="K25" i="61"/>
  <c r="F43" i="58"/>
  <c r="F47" i="58"/>
  <c r="K48" i="56"/>
  <c r="K44" i="56"/>
  <c r="I23" i="58"/>
  <c r="I42" i="61" s="1"/>
  <c r="I45" i="58"/>
  <c r="I49" i="58"/>
  <c r="U30" i="62"/>
  <c r="U42" i="54"/>
  <c r="U46" i="54" s="1"/>
  <c r="M25" i="61"/>
  <c r="W46" i="65"/>
  <c r="W42" i="62"/>
  <c r="Y41" i="64"/>
  <c r="Y23" i="64" s="1"/>
  <c r="Y42" i="65" s="1"/>
  <c r="Q25" i="63"/>
  <c r="W25" i="63"/>
  <c r="K25" i="63"/>
  <c r="S25" i="63"/>
  <c r="Y37" i="63"/>
  <c r="E25" i="63"/>
  <c r="Y45" i="63"/>
  <c r="M25" i="63"/>
  <c r="I25" i="63"/>
  <c r="Z39" i="60"/>
  <c r="Z47" i="60" s="1"/>
  <c r="Z31" i="61"/>
  <c r="W46" i="59"/>
  <c r="W42" i="58"/>
  <c r="N49" i="61"/>
  <c r="N45" i="61"/>
  <c r="Z41" i="57"/>
  <c r="Y48" i="56"/>
  <c r="Y40" i="59"/>
  <c r="Y43" i="56"/>
  <c r="Y39" i="59"/>
  <c r="Y47" i="56"/>
  <c r="Q47" i="58"/>
  <c r="Y23" i="60"/>
  <c r="Y42" i="63" s="1"/>
  <c r="Y40" i="63"/>
  <c r="U25" i="64"/>
  <c r="M46" i="64"/>
  <c r="M42" i="65"/>
  <c r="M46" i="65" s="1"/>
  <c r="E45" i="61"/>
  <c r="E49" i="61"/>
  <c r="E23" i="61"/>
  <c r="M35" i="62"/>
  <c r="M31" i="62"/>
  <c r="I46" i="61"/>
  <c r="I42" i="60"/>
  <c r="Z29" i="64"/>
  <c r="Z37" i="64" s="1"/>
  <c r="Z41" i="51"/>
  <c r="Q32" i="64"/>
  <c r="Q36" i="64"/>
  <c r="V31" i="64"/>
  <c r="V35" i="64"/>
  <c r="S42" i="55"/>
  <c r="S46" i="55" s="1"/>
  <c r="Y47" i="54"/>
  <c r="Y39" i="55"/>
  <c r="Y40" i="57"/>
  <c r="Y39" i="63"/>
  <c r="Y47" i="63" s="1"/>
  <c r="O42" i="65"/>
  <c r="O46" i="65" s="1"/>
  <c r="G42" i="58"/>
  <c r="G46" i="58" s="1"/>
  <c r="W37" i="65"/>
  <c r="W33" i="65"/>
  <c r="K37" i="61"/>
  <c r="K33" i="61"/>
  <c r="K37" i="63"/>
  <c r="K33" i="63"/>
  <c r="O36" i="65"/>
  <c r="O32" i="65"/>
  <c r="Q30" i="65"/>
  <c r="Q42" i="53"/>
  <c r="Q46" i="53" s="1"/>
  <c r="Z27" i="65"/>
  <c r="Z39" i="53"/>
  <c r="Z47" i="53" s="1"/>
  <c r="Y28" i="65"/>
  <c r="Y40" i="53"/>
  <c r="O30" i="64"/>
  <c r="O34" i="64" s="1"/>
  <c r="O42" i="51"/>
  <c r="Q30" i="62"/>
  <c r="Q34" i="62" s="1"/>
  <c r="Q42" i="54"/>
  <c r="Z29" i="62"/>
  <c r="Z41" i="54"/>
  <c r="Y41" i="55"/>
  <c r="Y45" i="55" s="1"/>
  <c r="Z43" i="54"/>
  <c r="Z39" i="55"/>
  <c r="Z43" i="55" s="1"/>
  <c r="Y44" i="55"/>
  <c r="Z48" i="55"/>
  <c r="Z40" i="57"/>
  <c r="Y39" i="61"/>
  <c r="Y43" i="61" s="1"/>
  <c r="I46" i="64"/>
  <c r="I42" i="65"/>
  <c r="Z41" i="60"/>
  <c r="Z49" i="60" s="1"/>
  <c r="Z45" i="61"/>
  <c r="M23" i="58"/>
  <c r="M42" i="61" s="1"/>
  <c r="M45" i="58"/>
  <c r="O43" i="61"/>
  <c r="O47" i="61"/>
  <c r="Q37" i="62"/>
  <c r="Q33" i="62"/>
  <c r="R32" i="62"/>
  <c r="R36" i="62"/>
  <c r="X31" i="62"/>
  <c r="X35" i="62"/>
  <c r="Y29" i="60"/>
  <c r="Y41" i="49"/>
  <c r="F45" i="57"/>
  <c r="F49" i="57"/>
  <c r="N35" i="64"/>
  <c r="N31" i="64"/>
  <c r="Z28" i="64"/>
  <c r="Z40" i="51"/>
  <c r="Z48" i="51" s="1"/>
  <c r="U46" i="52"/>
  <c r="U30" i="64"/>
  <c r="U34" i="64" s="1"/>
  <c r="U42" i="51"/>
  <c r="Y41" i="65"/>
  <c r="M25" i="64"/>
  <c r="W25" i="64"/>
  <c r="K25" i="64"/>
  <c r="Z40" i="60"/>
  <c r="Z32" i="61"/>
  <c r="Z40" i="56"/>
  <c r="Z44" i="56" s="1"/>
  <c r="M33" i="65"/>
  <c r="M37" i="65"/>
  <c r="O35" i="61"/>
  <c r="O31" i="61"/>
  <c r="G32" i="63"/>
  <c r="G36" i="63"/>
  <c r="W36" i="63"/>
  <c r="W32" i="63"/>
  <c r="O25" i="64"/>
  <c r="I46" i="65"/>
  <c r="I34" i="65"/>
  <c r="I42" i="62"/>
  <c r="I46" i="62" s="1"/>
  <c r="O34" i="63"/>
  <c r="O42" i="64"/>
  <c r="O46" i="64" s="1"/>
  <c r="K42" i="62"/>
  <c r="K46" i="59"/>
  <c r="K42" i="58"/>
  <c r="X45" i="61"/>
  <c r="X49" i="61"/>
  <c r="E44" i="58"/>
  <c r="E48" i="58"/>
  <c r="T33" i="64"/>
  <c r="T37" i="64"/>
  <c r="Y29" i="64"/>
  <c r="Y37" i="64" s="1"/>
  <c r="Y41" i="51"/>
  <c r="Y23" i="51" s="1"/>
  <c r="G33" i="64"/>
  <c r="G37" i="64"/>
  <c r="L31" i="60"/>
  <c r="L35" i="60"/>
  <c r="Q36" i="63"/>
  <c r="Q32" i="63"/>
  <c r="I30" i="63"/>
  <c r="I34" i="63" s="1"/>
  <c r="I42" i="52"/>
  <c r="I46" i="52" s="1"/>
  <c r="Y28" i="63"/>
  <c r="Y40" i="52"/>
  <c r="Y43" i="51"/>
  <c r="Y27" i="65"/>
  <c r="Y35" i="65" s="1"/>
  <c r="Y39" i="53"/>
  <c r="Y47" i="53" s="1"/>
  <c r="E44" i="50"/>
  <c r="G30" i="64"/>
  <c r="G42" i="51"/>
  <c r="G46" i="53"/>
  <c r="G30" i="62"/>
  <c r="G34" i="62" s="1"/>
  <c r="G42" i="54"/>
  <c r="G46" i="54" s="1"/>
  <c r="Y27" i="62"/>
  <c r="Y39" i="54"/>
  <c r="O47" i="54"/>
  <c r="Y23" i="54"/>
  <c r="Y42" i="55" s="1"/>
  <c r="U42" i="59"/>
  <c r="W48" i="58"/>
  <c r="Y32" i="58"/>
  <c r="Y40" i="61"/>
  <c r="Y33" i="64"/>
  <c r="Z40" i="65"/>
  <c r="Z48" i="64"/>
  <c r="Z44" i="64"/>
  <c r="K46" i="63"/>
  <c r="K42" i="64"/>
  <c r="W45" i="61"/>
  <c r="W49" i="61"/>
  <c r="W23" i="61"/>
  <c r="Z43" i="59"/>
  <c r="Z39" i="58"/>
  <c r="Z47" i="58" s="1"/>
  <c r="Z31" i="59"/>
  <c r="X32" i="64"/>
  <c r="X36" i="64"/>
  <c r="I32" i="62"/>
  <c r="I36" i="62"/>
  <c r="T31" i="65"/>
  <c r="T35" i="65"/>
  <c r="R37" i="64"/>
  <c r="R33" i="64"/>
  <c r="K37" i="65"/>
  <c r="K33" i="65"/>
  <c r="M35" i="65"/>
  <c r="M31" i="65"/>
  <c r="S37" i="61"/>
  <c r="S33" i="61"/>
  <c r="J31" i="61"/>
  <c r="J35" i="61"/>
  <c r="Y40" i="48"/>
  <c r="Y28" i="58"/>
  <c r="Y27" i="60"/>
  <c r="Y31" i="60" s="1"/>
  <c r="Y39" i="49"/>
  <c r="Y47" i="49" s="1"/>
  <c r="S35" i="65"/>
  <c r="S31" i="65"/>
  <c r="L36" i="63"/>
  <c r="L32" i="63"/>
  <c r="M33" i="64"/>
  <c r="M37" i="64"/>
  <c r="I31" i="65"/>
  <c r="I35" i="65"/>
  <c r="U35" i="61"/>
  <c r="U31" i="61"/>
  <c r="W37" i="62"/>
  <c r="W33" i="62"/>
  <c r="K36" i="61"/>
  <c r="K32" i="61"/>
  <c r="M37" i="61"/>
  <c r="M33" i="61"/>
  <c r="K36" i="63"/>
  <c r="K32" i="63"/>
  <c r="M49" i="52"/>
  <c r="N33" i="63"/>
  <c r="N37" i="63"/>
  <c r="G31" i="62"/>
  <c r="G35" i="62"/>
  <c r="F32" i="64"/>
  <c r="F36" i="64"/>
  <c r="W31" i="63"/>
  <c r="W35" i="63"/>
  <c r="Q37" i="65"/>
  <c r="Q33" i="65"/>
  <c r="X32" i="61"/>
  <c r="X36" i="61"/>
  <c r="V37" i="62"/>
  <c r="V33" i="62"/>
  <c r="F37" i="64"/>
  <c r="F33" i="64"/>
  <c r="U32" i="62"/>
  <c r="U36" i="62"/>
  <c r="P32" i="65"/>
  <c r="P36" i="65"/>
  <c r="G37" i="61"/>
  <c r="G33" i="61"/>
  <c r="G33" i="65"/>
  <c r="G37" i="65"/>
  <c r="U46" i="61"/>
  <c r="U42" i="60"/>
  <c r="N33" i="61"/>
  <c r="N37" i="61"/>
  <c r="Q31" i="63"/>
  <c r="Q35" i="63"/>
  <c r="U36" i="65"/>
  <c r="U32" i="65"/>
  <c r="Y28" i="64"/>
  <c r="Y32" i="64" s="1"/>
  <c r="Y40" i="51"/>
  <c r="O32" i="62"/>
  <c r="O36" i="62"/>
  <c r="J31" i="64"/>
  <c r="J35" i="64"/>
  <c r="O35" i="63"/>
  <c r="O31" i="63"/>
  <c r="K33" i="62"/>
  <c r="K37" i="62"/>
  <c r="G35" i="65"/>
  <c r="G31" i="65"/>
  <c r="V36" i="64"/>
  <c r="V32" i="64"/>
  <c r="P31" i="64"/>
  <c r="P35" i="64"/>
  <c r="S43" i="50"/>
  <c r="Q36" i="61"/>
  <c r="Q32" i="61"/>
  <c r="P31" i="61"/>
  <c r="P35" i="61"/>
  <c r="K31" i="63"/>
  <c r="K35" i="63"/>
  <c r="E37" i="65"/>
  <c r="E33" i="65"/>
  <c r="U31" i="64"/>
  <c r="U35" i="64"/>
  <c r="E31" i="63"/>
  <c r="E35" i="63"/>
  <c r="E36" i="61"/>
  <c r="E32" i="61"/>
  <c r="W25" i="58"/>
  <c r="Y41" i="61"/>
  <c r="Y23" i="61" s="1"/>
  <c r="Y42" i="60" s="1"/>
  <c r="G37" i="59"/>
  <c r="T36" i="60"/>
  <c r="F35" i="61"/>
  <c r="O37" i="61"/>
  <c r="O37" i="62"/>
  <c r="X36" i="62"/>
  <c r="Z47" i="63"/>
  <c r="Z45" i="64"/>
  <c r="Q34" i="65"/>
  <c r="Q42" i="62"/>
  <c r="Q46" i="62" s="1"/>
  <c r="Q46" i="65"/>
  <c r="P49" i="61"/>
  <c r="P45" i="61"/>
  <c r="K35" i="59"/>
  <c r="M45" i="61"/>
  <c r="M23" i="61"/>
  <c r="O46" i="59"/>
  <c r="O42" i="58"/>
  <c r="K45" i="61"/>
  <c r="K23" i="61"/>
  <c r="K49" i="61"/>
  <c r="E33" i="62"/>
  <c r="E37" i="62"/>
  <c r="E36" i="64"/>
  <c r="E32" i="64"/>
  <c r="H33" i="64"/>
  <c r="H37" i="64"/>
  <c r="L37" i="65"/>
  <c r="L33" i="65"/>
  <c r="O31" i="65"/>
  <c r="O35" i="65"/>
  <c r="R32" i="63"/>
  <c r="R36" i="63"/>
  <c r="E36" i="63"/>
  <c r="E32" i="63"/>
  <c r="F32" i="61"/>
  <c r="F36" i="61"/>
  <c r="T33" i="61"/>
  <c r="T37" i="61"/>
  <c r="T35" i="64"/>
  <c r="T31" i="64"/>
  <c r="J36" i="64"/>
  <c r="J32" i="64"/>
  <c r="X37" i="64"/>
  <c r="X33" i="64"/>
  <c r="Z43" i="52"/>
  <c r="Z27" i="64"/>
  <c r="Z39" i="51"/>
  <c r="Z47" i="51" s="1"/>
  <c r="P35" i="63"/>
  <c r="P31" i="63"/>
  <c r="S37" i="63"/>
  <c r="S33" i="63"/>
  <c r="I31" i="64"/>
  <c r="I35" i="64"/>
  <c r="S37" i="64"/>
  <c r="S33" i="64"/>
  <c r="R33" i="65"/>
  <c r="R37" i="65"/>
  <c r="I35" i="61"/>
  <c r="I31" i="61"/>
  <c r="J31" i="63"/>
  <c r="J35" i="63"/>
  <c r="P33" i="60"/>
  <c r="P37" i="60"/>
  <c r="G43" i="61"/>
  <c r="G47" i="61"/>
  <c r="S45" i="61"/>
  <c r="S23" i="61"/>
  <c r="Q45" i="61"/>
  <c r="Q23" i="61"/>
  <c r="Q49" i="61"/>
  <c r="O31" i="64"/>
  <c r="O35" i="64"/>
  <c r="P36" i="64"/>
  <c r="P32" i="64"/>
  <c r="S49" i="52"/>
  <c r="F36" i="63"/>
  <c r="F32" i="63"/>
  <c r="W36" i="64"/>
  <c r="W32" i="64"/>
  <c r="L37" i="64"/>
  <c r="L33" i="64"/>
  <c r="G37" i="63"/>
  <c r="G33" i="63"/>
  <c r="L32" i="61"/>
  <c r="L36" i="61"/>
  <c r="V49" i="61"/>
  <c r="V45" i="61"/>
  <c r="H35" i="64"/>
  <c r="H31" i="64"/>
  <c r="V31" i="61"/>
  <c r="V35" i="61"/>
  <c r="F33" i="65"/>
  <c r="F37" i="65"/>
  <c r="M43" i="61"/>
  <c r="M47" i="61"/>
  <c r="N33" i="64"/>
  <c r="N37" i="64"/>
  <c r="K32" i="65"/>
  <c r="K36" i="65"/>
  <c r="X32" i="63"/>
  <c r="X36" i="63"/>
  <c r="M37" i="63"/>
  <c r="M33" i="63"/>
  <c r="S35" i="62"/>
  <c r="S31" i="62"/>
  <c r="U31" i="65"/>
  <c r="U35" i="65"/>
  <c r="Y43" i="63"/>
  <c r="I37" i="64"/>
  <c r="Q46" i="64"/>
  <c r="Q42" i="65"/>
  <c r="L32" i="64"/>
  <c r="L36" i="64"/>
  <c r="S32" i="63"/>
  <c r="S36" i="63"/>
  <c r="S33" i="65"/>
  <c r="S37" i="65"/>
  <c r="J49" i="61"/>
  <c r="J45" i="61"/>
  <c r="W36" i="61"/>
  <c r="W32" i="61"/>
  <c r="K36" i="64"/>
  <c r="K32" i="64"/>
  <c r="R32" i="64"/>
  <c r="R36" i="64"/>
  <c r="W25" i="62"/>
  <c r="S34" i="65"/>
  <c r="S46" i="65"/>
  <c r="G34" i="65"/>
  <c r="G46" i="65"/>
  <c r="Y25" i="65"/>
  <c r="Y32" i="62"/>
  <c r="Y48" i="62"/>
  <c r="G34" i="64"/>
  <c r="G46" i="64"/>
  <c r="Y25" i="64"/>
  <c r="S34" i="64"/>
  <c r="S46" i="64"/>
  <c r="Y36" i="62"/>
  <c r="O25" i="62"/>
  <c r="Q25" i="62"/>
  <c r="U25" i="62"/>
  <c r="O46" i="62"/>
  <c r="U34" i="62"/>
  <c r="Z43" i="62"/>
  <c r="Y24" i="62"/>
  <c r="Z32" i="62"/>
  <c r="Z35" i="62"/>
  <c r="Y44" i="62"/>
  <c r="Z31" i="62"/>
  <c r="Y25" i="63"/>
  <c r="Y49" i="62"/>
  <c r="Z45" i="62"/>
  <c r="G25" i="62"/>
  <c r="M25" i="62"/>
  <c r="Z37" i="62"/>
  <c r="S25" i="62"/>
  <c r="Z48" i="62"/>
  <c r="Y23" i="62"/>
  <c r="Z49" i="62"/>
  <c r="I34" i="62"/>
  <c r="Z33" i="62"/>
  <c r="Y37" i="62"/>
  <c r="K25" i="62"/>
  <c r="E25" i="62"/>
  <c r="I25" i="62"/>
  <c r="E34" i="62"/>
  <c r="E46" i="62"/>
  <c r="W46" i="62"/>
  <c r="W34" i="62"/>
  <c r="K46" i="62"/>
  <c r="K34" i="62"/>
  <c r="S25" i="60"/>
  <c r="Y35" i="60"/>
  <c r="Z44" i="60"/>
  <c r="K25" i="60"/>
  <c r="G25" i="60"/>
  <c r="Y24" i="60"/>
  <c r="Z48" i="60"/>
  <c r="Z32" i="60"/>
  <c r="Y44" i="60"/>
  <c r="Q25" i="60"/>
  <c r="Y32" i="60"/>
  <c r="Z31" i="60"/>
  <c r="Z43" i="60"/>
  <c r="Z35" i="60"/>
  <c r="Y33" i="60"/>
  <c r="U25" i="60"/>
  <c r="E25" i="60"/>
  <c r="Y36" i="60"/>
  <c r="W25" i="60"/>
  <c r="AD15" i="60"/>
  <c r="I25" i="60"/>
  <c r="O25" i="60"/>
  <c r="Y49" i="60"/>
  <c r="Y43" i="60"/>
  <c r="M25" i="60"/>
  <c r="Y48" i="60"/>
  <c r="AG15" i="60"/>
  <c r="E34" i="60"/>
  <c r="Y46" i="60"/>
  <c r="I46" i="60"/>
  <c r="I34" i="60"/>
  <c r="O34" i="60"/>
  <c r="O46" i="60"/>
  <c r="M34" i="60"/>
  <c r="Q34" i="60"/>
  <c r="AE15" i="60"/>
  <c r="S34" i="60"/>
  <c r="U46" i="60"/>
  <c r="G34" i="60"/>
  <c r="W34" i="60"/>
  <c r="Z33" i="58"/>
  <c r="Z37" i="58"/>
  <c r="Z49" i="58"/>
  <c r="Q25" i="58"/>
  <c r="Z43" i="58"/>
  <c r="I25" i="58"/>
  <c r="E25" i="58"/>
  <c r="M25" i="58"/>
  <c r="S25" i="58"/>
  <c r="M46" i="59"/>
  <c r="U46" i="59"/>
  <c r="I46" i="59"/>
  <c r="Q46" i="59"/>
  <c r="E46" i="59"/>
  <c r="G25" i="58"/>
  <c r="Y49" i="58"/>
  <c r="Y36" i="58"/>
  <c r="U25" i="58"/>
  <c r="Y45" i="58"/>
  <c r="Y47" i="58"/>
  <c r="Y35" i="58"/>
  <c r="O25" i="58"/>
  <c r="Y24" i="58"/>
  <c r="Y48" i="58"/>
  <c r="Y23" i="58"/>
  <c r="Y37" i="58"/>
  <c r="Y44" i="58"/>
  <c r="Y43" i="58"/>
  <c r="K25" i="58"/>
  <c r="AG15" i="58"/>
  <c r="I46" i="58"/>
  <c r="I34" i="58"/>
  <c r="Q46" i="58"/>
  <c r="E46" i="58"/>
  <c r="W46" i="58"/>
  <c r="S34" i="58"/>
  <c r="S46" i="58"/>
  <c r="K46" i="58"/>
  <c r="G34" i="58"/>
  <c r="O34" i="58"/>
  <c r="O46" i="58"/>
  <c r="U46" i="58"/>
  <c r="U34" i="58"/>
  <c r="Z45" i="56"/>
  <c r="AG15" i="56"/>
  <c r="Z43" i="56"/>
  <c r="S25" i="56"/>
  <c r="Y44" i="56"/>
  <c r="Z49" i="56"/>
  <c r="I46" i="57"/>
  <c r="G46" i="57"/>
  <c r="O46" i="57"/>
  <c r="W46" i="57"/>
  <c r="Q46" i="57"/>
  <c r="K46" i="57"/>
  <c r="S46" i="57"/>
  <c r="E46" i="57"/>
  <c r="M46" i="57"/>
  <c r="G25" i="56"/>
  <c r="Y24" i="56"/>
  <c r="M25" i="56"/>
  <c r="U25" i="56"/>
  <c r="K25" i="56"/>
  <c r="Y45" i="56"/>
  <c r="I25" i="56"/>
  <c r="O25" i="56"/>
  <c r="Q25" i="56"/>
  <c r="Z47" i="56"/>
  <c r="Y49" i="56"/>
  <c r="E25" i="56"/>
  <c r="W25" i="56"/>
  <c r="O46" i="56"/>
  <c r="I46" i="56"/>
  <c r="M46" i="56"/>
  <c r="W46" i="56"/>
  <c r="S46" i="56"/>
  <c r="G46" i="56"/>
  <c r="Q46" i="56"/>
  <c r="K46" i="56"/>
  <c r="E46" i="56"/>
  <c r="Y24" i="55"/>
  <c r="M25" i="55"/>
  <c r="U25" i="55"/>
  <c r="Q25" i="55"/>
  <c r="I25" i="55"/>
  <c r="E25" i="55"/>
  <c r="G25" i="55"/>
  <c r="AE15" i="55"/>
  <c r="O46" i="55"/>
  <c r="U46" i="55"/>
  <c r="I46" i="55"/>
  <c r="Q46" i="55"/>
  <c r="M46" i="55"/>
  <c r="E46" i="55"/>
  <c r="W46" i="55"/>
  <c r="K46" i="55"/>
  <c r="G46" i="55"/>
  <c r="Y46" i="55"/>
  <c r="Y24" i="54"/>
  <c r="Y43" i="54"/>
  <c r="Y45" i="54"/>
  <c r="Z49" i="54"/>
  <c r="AD15" i="54"/>
  <c r="Z44" i="54"/>
  <c r="E25" i="54"/>
  <c r="Y25" i="54" s="1"/>
  <c r="Z45" i="54"/>
  <c r="AF17" i="54"/>
  <c r="AF19" i="54" s="1"/>
  <c r="O46" i="54"/>
  <c r="K46" i="54"/>
  <c r="W46" i="54"/>
  <c r="M46" i="54"/>
  <c r="I46" i="54"/>
  <c r="S25" i="53"/>
  <c r="Q25" i="53"/>
  <c r="Z48" i="53"/>
  <c r="Y49" i="53"/>
  <c r="Y24" i="53"/>
  <c r="K25" i="53"/>
  <c r="Y43" i="53"/>
  <c r="G25" i="53"/>
  <c r="E25" i="53"/>
  <c r="O25" i="53"/>
  <c r="U25" i="53"/>
  <c r="Y45" i="53"/>
  <c r="I25" i="53"/>
  <c r="W25" i="53"/>
  <c r="W46" i="53"/>
  <c r="M46" i="53"/>
  <c r="K46" i="53"/>
  <c r="O46" i="53"/>
  <c r="E46" i="53"/>
  <c r="Z35" i="51"/>
  <c r="G25" i="51"/>
  <c r="M46" i="52"/>
  <c r="W46" i="52"/>
  <c r="G46" i="52"/>
  <c r="O46" i="52"/>
  <c r="Q46" i="52"/>
  <c r="Y25" i="52"/>
  <c r="K46" i="52"/>
  <c r="S46" i="52"/>
  <c r="Q42" i="49"/>
  <c r="W25" i="48"/>
  <c r="E25" i="48"/>
  <c r="G25" i="48"/>
  <c r="Z44" i="48"/>
  <c r="V43" i="50"/>
  <c r="P43" i="50"/>
  <c r="K25" i="48"/>
  <c r="S25" i="48"/>
  <c r="Y23" i="50"/>
  <c r="Y49" i="50"/>
  <c r="Q46" i="50"/>
  <c r="Y49" i="48"/>
  <c r="K23" i="50"/>
  <c r="O25" i="48"/>
  <c r="Q49" i="50"/>
  <c r="Q45" i="50"/>
  <c r="W48" i="50"/>
  <c r="G44" i="50"/>
  <c r="AH6" i="51"/>
  <c r="AG15" i="51"/>
  <c r="Z31" i="51"/>
  <c r="I25" i="51"/>
  <c r="Z45" i="51"/>
  <c r="AD15" i="51"/>
  <c r="Z49" i="51"/>
  <c r="Z44" i="51"/>
  <c r="U25" i="51"/>
  <c r="S25" i="51"/>
  <c r="M25" i="51"/>
  <c r="Y24" i="51"/>
  <c r="Y44" i="48"/>
  <c r="Y40" i="50"/>
  <c r="Z49" i="48"/>
  <c r="Z41" i="50"/>
  <c r="Z45" i="50" s="1"/>
  <c r="P49" i="50"/>
  <c r="P45" i="50"/>
  <c r="U48" i="50"/>
  <c r="U44" i="50"/>
  <c r="Y39" i="50"/>
  <c r="O48" i="50"/>
  <c r="O44" i="50"/>
  <c r="Y48" i="48"/>
  <c r="I49" i="50"/>
  <c r="X48" i="50"/>
  <c r="T48" i="50"/>
  <c r="T44" i="50"/>
  <c r="I48" i="50"/>
  <c r="I44" i="50"/>
  <c r="O42" i="50"/>
  <c r="O46" i="50" s="1"/>
  <c r="M46" i="51"/>
  <c r="M42" i="49"/>
  <c r="M46" i="49" s="1"/>
  <c r="J49" i="50"/>
  <c r="J45" i="50"/>
  <c r="U23" i="50"/>
  <c r="S42" i="49"/>
  <c r="S46" i="49" s="1"/>
  <c r="E42" i="49"/>
  <c r="E46" i="49" s="1"/>
  <c r="N48" i="50"/>
  <c r="N44" i="50"/>
  <c r="O42" i="49"/>
  <c r="O46" i="49" s="1"/>
  <c r="O46" i="51"/>
  <c r="V48" i="50"/>
  <c r="Z39" i="50"/>
  <c r="I42" i="49"/>
  <c r="I46" i="49" s="1"/>
  <c r="G42" i="49"/>
  <c r="G46" i="49" s="1"/>
  <c r="H48" i="50"/>
  <c r="H44" i="50"/>
  <c r="M25" i="48"/>
  <c r="U25" i="48"/>
  <c r="Q25" i="48"/>
  <c r="Y45" i="48"/>
  <c r="Z40" i="50"/>
  <c r="K46" i="50"/>
  <c r="K42" i="49"/>
  <c r="K46" i="49" s="1"/>
  <c r="K25" i="51"/>
  <c r="Q25" i="51"/>
  <c r="O25" i="51"/>
  <c r="W25" i="51"/>
  <c r="Q46" i="51"/>
  <c r="W46" i="51"/>
  <c r="G46" i="51"/>
  <c r="E46" i="51"/>
  <c r="Z49" i="49"/>
  <c r="G46" i="50"/>
  <c r="Y24" i="50"/>
  <c r="Y25" i="50"/>
  <c r="M46" i="50"/>
  <c r="E46" i="50"/>
  <c r="Y48" i="49"/>
  <c r="Z47" i="49"/>
  <c r="Y44" i="49"/>
  <c r="Z43" i="49"/>
  <c r="Q46" i="49"/>
  <c r="Z44" i="49"/>
  <c r="O25" i="49"/>
  <c r="S25" i="49"/>
  <c r="Z48" i="49"/>
  <c r="E25" i="49"/>
  <c r="G25" i="49"/>
  <c r="U25" i="49"/>
  <c r="Q25" i="49"/>
  <c r="W46" i="49"/>
  <c r="Y49" i="49"/>
  <c r="M25" i="49"/>
  <c r="Y45" i="49"/>
  <c r="Y23" i="49"/>
  <c r="I25" i="49"/>
  <c r="W25" i="49"/>
  <c r="Y24" i="49"/>
  <c r="Z45" i="48"/>
  <c r="Y24" i="48"/>
  <c r="O46" i="48"/>
  <c r="Z43" i="48"/>
  <c r="G46" i="48"/>
  <c r="I46" i="48"/>
  <c r="M46" i="48"/>
  <c r="S46" i="48"/>
  <c r="W49" i="47"/>
  <c r="Y49" i="47"/>
  <c r="R49" i="47"/>
  <c r="J48" i="47"/>
  <c r="Y41" i="47"/>
  <c r="Y45" i="47" s="1"/>
  <c r="K49" i="47"/>
  <c r="Z39" i="47"/>
  <c r="Z43" i="47" s="1"/>
  <c r="Z40" i="47"/>
  <c r="Z44" i="47" s="1"/>
  <c r="E49" i="47"/>
  <c r="H45" i="47"/>
  <c r="K23" i="47"/>
  <c r="N45" i="47"/>
  <c r="Y40" i="47"/>
  <c r="Y39" i="47"/>
  <c r="Z41" i="47"/>
  <c r="G25" i="47"/>
  <c r="U25" i="47"/>
  <c r="Z47" i="47"/>
  <c r="Y24" i="47"/>
  <c r="Z48" i="47"/>
  <c r="E25" i="47"/>
  <c r="O25" i="47"/>
  <c r="Z35" i="47"/>
  <c r="Y23" i="47"/>
  <c r="I25" i="47"/>
  <c r="S25" i="47"/>
  <c r="W25" i="46"/>
  <c r="I25" i="46"/>
  <c r="G25" i="46"/>
  <c r="M25" i="46"/>
  <c r="O25" i="46"/>
  <c r="E25" i="46"/>
  <c r="Q25" i="46"/>
  <c r="U25" i="46"/>
  <c r="S25" i="46"/>
  <c r="Y24" i="46"/>
  <c r="V45" i="43"/>
  <c r="F45" i="43"/>
  <c r="R45" i="43"/>
  <c r="V44" i="43"/>
  <c r="I36" i="43"/>
  <c r="O36" i="43"/>
  <c r="U36" i="43"/>
  <c r="Y24" i="45"/>
  <c r="Y43" i="45"/>
  <c r="Y47" i="45"/>
  <c r="Z31" i="45"/>
  <c r="Z35" i="45"/>
  <c r="K23" i="45"/>
  <c r="W23" i="45"/>
  <c r="M24" i="45"/>
  <c r="O25" i="45"/>
  <c r="G31" i="45"/>
  <c r="M31" i="45"/>
  <c r="S31" i="45"/>
  <c r="I32" i="45"/>
  <c r="O32" i="45"/>
  <c r="U32" i="45"/>
  <c r="E33" i="45"/>
  <c r="K33" i="45"/>
  <c r="Q33" i="45"/>
  <c r="W33" i="45"/>
  <c r="H35" i="45"/>
  <c r="N35" i="45"/>
  <c r="T35" i="45"/>
  <c r="J36" i="45"/>
  <c r="P36" i="45"/>
  <c r="V36" i="45"/>
  <c r="F37" i="45"/>
  <c r="L37" i="45"/>
  <c r="R37" i="45"/>
  <c r="X37" i="45"/>
  <c r="J43" i="45"/>
  <c r="P43" i="45"/>
  <c r="V43" i="45"/>
  <c r="F44" i="45"/>
  <c r="L44" i="45"/>
  <c r="R44" i="45"/>
  <c r="X44" i="45"/>
  <c r="H45" i="45"/>
  <c r="N45" i="45"/>
  <c r="T45" i="45"/>
  <c r="E47" i="45"/>
  <c r="K47" i="45"/>
  <c r="Q47" i="45"/>
  <c r="W47" i="45"/>
  <c r="G48" i="45"/>
  <c r="M48" i="45"/>
  <c r="S48" i="45"/>
  <c r="I49" i="45"/>
  <c r="O49" i="45"/>
  <c r="U49" i="45"/>
  <c r="O24" i="45"/>
  <c r="E25" i="45"/>
  <c r="Q25" i="45"/>
  <c r="H31" i="45"/>
  <c r="N31" i="45"/>
  <c r="T31" i="45"/>
  <c r="J32" i="45"/>
  <c r="P32" i="45"/>
  <c r="V32" i="45"/>
  <c r="F33" i="45"/>
  <c r="L33" i="45"/>
  <c r="R33" i="45"/>
  <c r="X33" i="45"/>
  <c r="I35" i="45"/>
  <c r="O35" i="45"/>
  <c r="U35" i="45"/>
  <c r="E36" i="45"/>
  <c r="K36" i="45"/>
  <c r="Q36" i="45"/>
  <c r="W36" i="45"/>
  <c r="G37" i="45"/>
  <c r="M37" i="45"/>
  <c r="S37" i="45"/>
  <c r="E43" i="45"/>
  <c r="K43" i="45"/>
  <c r="Q43" i="45"/>
  <c r="W43" i="45"/>
  <c r="G44" i="45"/>
  <c r="M44" i="45"/>
  <c r="S44" i="45"/>
  <c r="I45" i="45"/>
  <c r="O45" i="45"/>
  <c r="U45" i="45"/>
  <c r="F47" i="45"/>
  <c r="L47" i="45"/>
  <c r="X47" i="45"/>
  <c r="H48" i="45"/>
  <c r="N48" i="45"/>
  <c r="T48" i="45"/>
  <c r="J49" i="45"/>
  <c r="P49" i="45"/>
  <c r="V49" i="45"/>
  <c r="O23" i="45"/>
  <c r="E24" i="45"/>
  <c r="Q24" i="45"/>
  <c r="G25" i="45"/>
  <c r="S25" i="45"/>
  <c r="I31" i="45"/>
  <c r="O31" i="45"/>
  <c r="U31" i="45"/>
  <c r="E32" i="45"/>
  <c r="K32" i="45"/>
  <c r="Q32" i="45"/>
  <c r="W32" i="45"/>
  <c r="G33" i="45"/>
  <c r="M33" i="45"/>
  <c r="S33" i="45"/>
  <c r="J35" i="45"/>
  <c r="P35" i="45"/>
  <c r="V35" i="45"/>
  <c r="F36" i="45"/>
  <c r="L36" i="45"/>
  <c r="R36" i="45"/>
  <c r="X36" i="45"/>
  <c r="H37" i="45"/>
  <c r="N37" i="45"/>
  <c r="T37" i="45"/>
  <c r="F43" i="45"/>
  <c r="L43" i="45"/>
  <c r="R43" i="45"/>
  <c r="X43" i="45"/>
  <c r="H44" i="45"/>
  <c r="N44" i="45"/>
  <c r="T44" i="45"/>
  <c r="J45" i="45"/>
  <c r="P45" i="45"/>
  <c r="V45" i="45"/>
  <c r="G47" i="45"/>
  <c r="M47" i="45"/>
  <c r="S47" i="45"/>
  <c r="I48" i="45"/>
  <c r="O48" i="45"/>
  <c r="U48" i="45"/>
  <c r="E49" i="45"/>
  <c r="K49" i="45"/>
  <c r="Q49" i="45"/>
  <c r="W49" i="45"/>
  <c r="E23" i="45"/>
  <c r="Q23" i="45"/>
  <c r="G24" i="45"/>
  <c r="S24" i="45"/>
  <c r="I25" i="45"/>
  <c r="U25" i="45"/>
  <c r="J31" i="45"/>
  <c r="P31" i="45"/>
  <c r="V31" i="45"/>
  <c r="F32" i="45"/>
  <c r="L32" i="45"/>
  <c r="R32" i="45"/>
  <c r="X32" i="45"/>
  <c r="H33" i="45"/>
  <c r="N33" i="45"/>
  <c r="T33" i="45"/>
  <c r="E35" i="45"/>
  <c r="K35" i="45"/>
  <c r="Q35" i="45"/>
  <c r="W35" i="45"/>
  <c r="G36" i="45"/>
  <c r="M36" i="45"/>
  <c r="S36" i="45"/>
  <c r="I37" i="45"/>
  <c r="O37" i="45"/>
  <c r="U37" i="45"/>
  <c r="G43" i="45"/>
  <c r="M43" i="45"/>
  <c r="S43" i="45"/>
  <c r="I44" i="45"/>
  <c r="O44" i="45"/>
  <c r="U44" i="45"/>
  <c r="E45" i="45"/>
  <c r="K45" i="45"/>
  <c r="Q45" i="45"/>
  <c r="W45" i="45"/>
  <c r="H47" i="45"/>
  <c r="N47" i="45"/>
  <c r="T47" i="45"/>
  <c r="J48" i="45"/>
  <c r="P48" i="45"/>
  <c r="V48" i="45"/>
  <c r="F49" i="45"/>
  <c r="L49" i="45"/>
  <c r="R49" i="45"/>
  <c r="X49" i="45"/>
  <c r="G23" i="45"/>
  <c r="S23" i="45"/>
  <c r="I24" i="45"/>
  <c r="U24" i="45"/>
  <c r="K25" i="45"/>
  <c r="W25" i="45"/>
  <c r="F35" i="45"/>
  <c r="L35" i="45"/>
  <c r="R35" i="45"/>
  <c r="X35" i="45"/>
  <c r="H36" i="45"/>
  <c r="N36" i="45"/>
  <c r="T36" i="45"/>
  <c r="J37" i="45"/>
  <c r="P37" i="45"/>
  <c r="V37" i="45"/>
  <c r="L45" i="45"/>
  <c r="X45" i="45"/>
  <c r="I47" i="45"/>
  <c r="O47" i="45"/>
  <c r="U47" i="45"/>
  <c r="E48" i="45"/>
  <c r="K48" i="45"/>
  <c r="W48" i="45"/>
  <c r="G49" i="45"/>
  <c r="S49" i="45"/>
  <c r="I23" i="45"/>
  <c r="U23" i="45"/>
  <c r="M25" i="45"/>
  <c r="J32" i="43"/>
  <c r="F43" i="43"/>
  <c r="X43" i="43"/>
  <c r="H32" i="43"/>
  <c r="N32" i="43"/>
  <c r="T32" i="43"/>
  <c r="Y24" i="44"/>
  <c r="M25" i="44"/>
  <c r="U23" i="44"/>
  <c r="K23" i="44"/>
  <c r="W23" i="44"/>
  <c r="M24" i="44"/>
  <c r="J43" i="44"/>
  <c r="P43" i="44"/>
  <c r="F44" i="44"/>
  <c r="R44" i="44"/>
  <c r="X44" i="44"/>
  <c r="H45" i="44"/>
  <c r="N45" i="44"/>
  <c r="T45" i="44"/>
  <c r="E47" i="44"/>
  <c r="K47" i="44"/>
  <c r="Q47" i="44"/>
  <c r="W47" i="44"/>
  <c r="G48" i="44"/>
  <c r="M48" i="44"/>
  <c r="S48" i="44"/>
  <c r="I49" i="44"/>
  <c r="O49" i="44"/>
  <c r="U49" i="44"/>
  <c r="K24" i="44"/>
  <c r="M23" i="44"/>
  <c r="O24" i="44"/>
  <c r="Q25" i="44"/>
  <c r="E43" i="44"/>
  <c r="K43" i="44"/>
  <c r="Q43" i="44"/>
  <c r="W43" i="44"/>
  <c r="G44" i="44"/>
  <c r="M44" i="44"/>
  <c r="S44" i="44"/>
  <c r="I45" i="44"/>
  <c r="O45" i="44"/>
  <c r="U45" i="44"/>
  <c r="F47" i="44"/>
  <c r="L47" i="44"/>
  <c r="R47" i="44"/>
  <c r="X47" i="44"/>
  <c r="H48" i="44"/>
  <c r="N48" i="44"/>
  <c r="T48" i="44"/>
  <c r="J49" i="44"/>
  <c r="P49" i="44"/>
  <c r="V49" i="44"/>
  <c r="I23" i="44"/>
  <c r="E24" i="44"/>
  <c r="Q24" i="44"/>
  <c r="S25" i="44"/>
  <c r="F43" i="44"/>
  <c r="L43" i="44"/>
  <c r="R43" i="44"/>
  <c r="X43" i="44"/>
  <c r="H44" i="44"/>
  <c r="N44" i="44"/>
  <c r="T44" i="44"/>
  <c r="J45" i="44"/>
  <c r="P45" i="44"/>
  <c r="V45" i="44"/>
  <c r="G47" i="44"/>
  <c r="M47" i="44"/>
  <c r="S47" i="44"/>
  <c r="I48" i="44"/>
  <c r="O48" i="44"/>
  <c r="U48" i="44"/>
  <c r="E49" i="44"/>
  <c r="K49" i="44"/>
  <c r="Q49" i="44"/>
  <c r="W49" i="44"/>
  <c r="E23" i="44"/>
  <c r="Q23" i="44"/>
  <c r="I25" i="44"/>
  <c r="U25" i="44"/>
  <c r="G43" i="44"/>
  <c r="S43" i="44"/>
  <c r="I44" i="44"/>
  <c r="K45" i="44"/>
  <c r="Q45" i="44"/>
  <c r="W45" i="44"/>
  <c r="H47" i="44"/>
  <c r="T47" i="44"/>
  <c r="J48" i="44"/>
  <c r="P48" i="44"/>
  <c r="V48" i="44"/>
  <c r="F49" i="44"/>
  <c r="L49" i="44"/>
  <c r="R49" i="44"/>
  <c r="X49" i="44"/>
  <c r="W24" i="44"/>
  <c r="I24" i="44"/>
  <c r="U24" i="44"/>
  <c r="E25" i="43"/>
  <c r="T44" i="43"/>
  <c r="T48" i="43"/>
  <c r="S47" i="43"/>
  <c r="H43" i="43"/>
  <c r="N43" i="43"/>
  <c r="T43" i="43"/>
  <c r="F48" i="43"/>
  <c r="L48" i="43"/>
  <c r="R48" i="43"/>
  <c r="X48" i="43"/>
  <c r="I43" i="43"/>
  <c r="O43" i="43"/>
  <c r="U43" i="43"/>
  <c r="E44" i="43"/>
  <c r="K44" i="43"/>
  <c r="Q44" i="43"/>
  <c r="W44" i="43"/>
  <c r="G32" i="43"/>
  <c r="M32" i="43"/>
  <c r="S32" i="43"/>
  <c r="E37" i="43"/>
  <c r="K37" i="43"/>
  <c r="Q37" i="43"/>
  <c r="W37" i="43"/>
  <c r="F31" i="43"/>
  <c r="L31" i="43"/>
  <c r="R31" i="43"/>
  <c r="X31" i="43"/>
  <c r="G35" i="43"/>
  <c r="M35" i="43"/>
  <c r="S35" i="43"/>
  <c r="I33" i="43"/>
  <c r="O33" i="43"/>
  <c r="U33" i="43"/>
  <c r="J33" i="43"/>
  <c r="P33" i="43"/>
  <c r="V33" i="43"/>
  <c r="Z20" i="43"/>
  <c r="O24" i="43"/>
  <c r="H31" i="43"/>
  <c r="F33" i="43"/>
  <c r="Q43" i="43"/>
  <c r="M44" i="43"/>
  <c r="O45" i="43"/>
  <c r="L47" i="43"/>
  <c r="I48" i="43"/>
  <c r="J49" i="43"/>
  <c r="Y21" i="43"/>
  <c r="Q24" i="43"/>
  <c r="N31" i="43"/>
  <c r="R43" i="43"/>
  <c r="N44" i="43"/>
  <c r="P45" i="43"/>
  <c r="M47" i="43"/>
  <c r="N48" i="43"/>
  <c r="K49" i="43"/>
  <c r="Z21" i="43"/>
  <c r="T31" i="43"/>
  <c r="R33" i="43"/>
  <c r="E43" i="43"/>
  <c r="W43" i="43"/>
  <c r="S44" i="43"/>
  <c r="U45" i="43"/>
  <c r="R47" i="43"/>
  <c r="O48" i="43"/>
  <c r="P49" i="43"/>
  <c r="Q49" i="43"/>
  <c r="K24" i="43"/>
  <c r="W24" i="43"/>
  <c r="P32" i="43"/>
  <c r="K43" i="43"/>
  <c r="G44" i="43"/>
  <c r="I45" i="43"/>
  <c r="F47" i="43"/>
  <c r="X47" i="43"/>
  <c r="U48" i="43"/>
  <c r="V49" i="43"/>
  <c r="Y20" i="43"/>
  <c r="AD17" i="60" s="1"/>
  <c r="E24" i="43"/>
  <c r="V32" i="43"/>
  <c r="L43" i="43"/>
  <c r="J45" i="43"/>
  <c r="H48" i="43"/>
  <c r="E49" i="43"/>
  <c r="W49" i="43"/>
  <c r="U35" i="43"/>
  <c r="G37" i="43"/>
  <c r="O23" i="43"/>
  <c r="I31" i="43"/>
  <c r="E32" i="43"/>
  <c r="M33" i="43"/>
  <c r="V35" i="43"/>
  <c r="K23" i="43"/>
  <c r="W23" i="43"/>
  <c r="M24" i="43"/>
  <c r="O25" i="43"/>
  <c r="G31" i="43"/>
  <c r="M31" i="43"/>
  <c r="S31" i="43"/>
  <c r="I32" i="43"/>
  <c r="O32" i="43"/>
  <c r="U32" i="43"/>
  <c r="E33" i="43"/>
  <c r="K33" i="43"/>
  <c r="Q33" i="43"/>
  <c r="W33" i="43"/>
  <c r="H35" i="43"/>
  <c r="N35" i="43"/>
  <c r="T35" i="43"/>
  <c r="J36" i="43"/>
  <c r="P36" i="43"/>
  <c r="V36" i="43"/>
  <c r="F37" i="43"/>
  <c r="L37" i="43"/>
  <c r="R37" i="43"/>
  <c r="X37" i="43"/>
  <c r="J43" i="43"/>
  <c r="P43" i="43"/>
  <c r="V43" i="43"/>
  <c r="F44" i="43"/>
  <c r="L44" i="43"/>
  <c r="R44" i="43"/>
  <c r="X44" i="43"/>
  <c r="H45" i="43"/>
  <c r="N45" i="43"/>
  <c r="T45" i="43"/>
  <c r="E47" i="43"/>
  <c r="K47" i="43"/>
  <c r="Q47" i="43"/>
  <c r="W47" i="43"/>
  <c r="G48" i="43"/>
  <c r="M48" i="43"/>
  <c r="S48" i="43"/>
  <c r="I49" i="43"/>
  <c r="O49" i="43"/>
  <c r="I35" i="43"/>
  <c r="Q36" i="43"/>
  <c r="M37" i="43"/>
  <c r="U31" i="43"/>
  <c r="W32" i="43"/>
  <c r="G33" i="43"/>
  <c r="S33" i="43"/>
  <c r="P35" i="43"/>
  <c r="F36" i="43"/>
  <c r="L36" i="43"/>
  <c r="R36" i="43"/>
  <c r="X36" i="43"/>
  <c r="H37" i="43"/>
  <c r="N37" i="43"/>
  <c r="T37" i="43"/>
  <c r="M23" i="43"/>
  <c r="O35" i="43"/>
  <c r="W36" i="43"/>
  <c r="E23" i="43"/>
  <c r="Q23" i="43"/>
  <c r="G24" i="43"/>
  <c r="S24" i="43"/>
  <c r="J31" i="43"/>
  <c r="P31" i="43"/>
  <c r="V31" i="43"/>
  <c r="F32" i="43"/>
  <c r="L32" i="43"/>
  <c r="R32" i="43"/>
  <c r="X32" i="43"/>
  <c r="H33" i="43"/>
  <c r="N33" i="43"/>
  <c r="T33" i="43"/>
  <c r="E35" i="43"/>
  <c r="K35" i="43"/>
  <c r="Q35" i="43"/>
  <c r="W35" i="43"/>
  <c r="G36" i="43"/>
  <c r="M36" i="43"/>
  <c r="S36" i="43"/>
  <c r="I37" i="43"/>
  <c r="O37" i="43"/>
  <c r="U37" i="43"/>
  <c r="G43" i="43"/>
  <c r="M43" i="43"/>
  <c r="S43" i="43"/>
  <c r="I44" i="43"/>
  <c r="O44" i="43"/>
  <c r="U44" i="43"/>
  <c r="E45" i="43"/>
  <c r="K45" i="43"/>
  <c r="Q45" i="43"/>
  <c r="W45" i="43"/>
  <c r="H47" i="43"/>
  <c r="N47" i="43"/>
  <c r="T47" i="43"/>
  <c r="J48" i="43"/>
  <c r="P48" i="43"/>
  <c r="V48" i="43"/>
  <c r="F49" i="43"/>
  <c r="L49" i="43"/>
  <c r="R49" i="43"/>
  <c r="X49" i="43"/>
  <c r="E36" i="43"/>
  <c r="S37" i="43"/>
  <c r="Q32" i="43"/>
  <c r="J35" i="43"/>
  <c r="G23" i="43"/>
  <c r="S23" i="43"/>
  <c r="I24" i="43"/>
  <c r="U24" i="43"/>
  <c r="K25" i="43"/>
  <c r="F35" i="43"/>
  <c r="L35" i="43"/>
  <c r="R35" i="43"/>
  <c r="X35" i="43"/>
  <c r="H36" i="43"/>
  <c r="N36" i="43"/>
  <c r="T36" i="43"/>
  <c r="J37" i="43"/>
  <c r="P37" i="43"/>
  <c r="V37" i="43"/>
  <c r="L45" i="43"/>
  <c r="X45" i="43"/>
  <c r="I47" i="43"/>
  <c r="O47" i="43"/>
  <c r="U47" i="43"/>
  <c r="E48" i="43"/>
  <c r="K48" i="43"/>
  <c r="Q48" i="43"/>
  <c r="W48" i="43"/>
  <c r="G49" i="43"/>
  <c r="M49" i="43"/>
  <c r="S49" i="43"/>
  <c r="K36" i="43"/>
  <c r="O31" i="43"/>
  <c r="K32" i="43"/>
  <c r="I23" i="43"/>
  <c r="U23" i="43"/>
  <c r="Y20" i="42"/>
  <c r="U23" i="42"/>
  <c r="I43" i="42"/>
  <c r="P33" i="42"/>
  <c r="U43" i="42"/>
  <c r="H32" i="42"/>
  <c r="O44" i="42"/>
  <c r="G49" i="42"/>
  <c r="M49" i="42"/>
  <c r="S49" i="42"/>
  <c r="E45" i="42"/>
  <c r="Q45" i="42"/>
  <c r="F45" i="42"/>
  <c r="L45" i="42"/>
  <c r="R45" i="42"/>
  <c r="X45" i="42"/>
  <c r="F35" i="42"/>
  <c r="L35" i="42"/>
  <c r="R35" i="42"/>
  <c r="X35" i="42"/>
  <c r="H33" i="42"/>
  <c r="N33" i="42"/>
  <c r="T33" i="42"/>
  <c r="G32" i="42"/>
  <c r="M32" i="42"/>
  <c r="S32" i="42"/>
  <c r="U33" i="42"/>
  <c r="L48" i="42"/>
  <c r="M45" i="42"/>
  <c r="Y22" i="42"/>
  <c r="N32" i="42"/>
  <c r="E44" i="42"/>
  <c r="S45" i="42"/>
  <c r="R48" i="42"/>
  <c r="Z22" i="42"/>
  <c r="K25" i="42"/>
  <c r="W25" i="42"/>
  <c r="F31" i="42"/>
  <c r="T32" i="42"/>
  <c r="K44" i="42"/>
  <c r="J47" i="42"/>
  <c r="X48" i="42"/>
  <c r="Z21" i="42"/>
  <c r="L31" i="42"/>
  <c r="J33" i="42"/>
  <c r="Q44" i="42"/>
  <c r="P47" i="42"/>
  <c r="H49" i="42"/>
  <c r="N49" i="42"/>
  <c r="Z20" i="42"/>
  <c r="R31" i="42"/>
  <c r="W44" i="42"/>
  <c r="Y21" i="42"/>
  <c r="AE17" i="60" s="1"/>
  <c r="G23" i="42"/>
  <c r="S23" i="42"/>
  <c r="X31" i="42"/>
  <c r="V33" i="42"/>
  <c r="O43" i="42"/>
  <c r="G45" i="42"/>
  <c r="F48" i="42"/>
  <c r="T49" i="42"/>
  <c r="Y24" i="42"/>
  <c r="M25" i="42"/>
  <c r="K24" i="42"/>
  <c r="S35" i="42"/>
  <c r="W37" i="42"/>
  <c r="K23" i="42"/>
  <c r="W23" i="42"/>
  <c r="M24" i="42"/>
  <c r="G31" i="42"/>
  <c r="M31" i="42"/>
  <c r="S31" i="42"/>
  <c r="I32" i="42"/>
  <c r="O32" i="42"/>
  <c r="U32" i="42"/>
  <c r="E33" i="42"/>
  <c r="K33" i="42"/>
  <c r="Q33" i="42"/>
  <c r="W33" i="42"/>
  <c r="H35" i="42"/>
  <c r="N35" i="42"/>
  <c r="T35" i="42"/>
  <c r="J36" i="42"/>
  <c r="P36" i="42"/>
  <c r="V36" i="42"/>
  <c r="F37" i="42"/>
  <c r="L37" i="42"/>
  <c r="R37" i="42"/>
  <c r="X37" i="42"/>
  <c r="J43" i="42"/>
  <c r="P43" i="42"/>
  <c r="V43" i="42"/>
  <c r="F44" i="42"/>
  <c r="L44" i="42"/>
  <c r="R44" i="42"/>
  <c r="X44" i="42"/>
  <c r="H45" i="42"/>
  <c r="N45" i="42"/>
  <c r="T45" i="42"/>
  <c r="E47" i="42"/>
  <c r="K47" i="42"/>
  <c r="Q47" i="42"/>
  <c r="W47" i="42"/>
  <c r="G48" i="42"/>
  <c r="M48" i="42"/>
  <c r="S48" i="42"/>
  <c r="I49" i="42"/>
  <c r="O49" i="42"/>
  <c r="U49" i="42"/>
  <c r="I23" i="42"/>
  <c r="E37" i="42"/>
  <c r="M23" i="42"/>
  <c r="O24" i="42"/>
  <c r="Q25" i="42"/>
  <c r="H31" i="42"/>
  <c r="N31" i="42"/>
  <c r="T31" i="42"/>
  <c r="J32" i="42"/>
  <c r="P32" i="42"/>
  <c r="V32" i="42"/>
  <c r="F33" i="42"/>
  <c r="L33" i="42"/>
  <c r="R33" i="42"/>
  <c r="X33" i="42"/>
  <c r="I35" i="42"/>
  <c r="O35" i="42"/>
  <c r="U35" i="42"/>
  <c r="E36" i="42"/>
  <c r="K36" i="42"/>
  <c r="Q36" i="42"/>
  <c r="W36" i="42"/>
  <c r="G37" i="42"/>
  <c r="M37" i="42"/>
  <c r="S37" i="42"/>
  <c r="E43" i="42"/>
  <c r="K43" i="42"/>
  <c r="Q43" i="42"/>
  <c r="W43" i="42"/>
  <c r="G44" i="42"/>
  <c r="M44" i="42"/>
  <c r="S44" i="42"/>
  <c r="I45" i="42"/>
  <c r="O45" i="42"/>
  <c r="U45" i="42"/>
  <c r="F47" i="42"/>
  <c r="L47" i="42"/>
  <c r="R47" i="42"/>
  <c r="H48" i="42"/>
  <c r="N48" i="42"/>
  <c r="T48" i="42"/>
  <c r="J49" i="42"/>
  <c r="P49" i="42"/>
  <c r="V49" i="42"/>
  <c r="M35" i="42"/>
  <c r="O36" i="42"/>
  <c r="Q37" i="42"/>
  <c r="O23" i="42"/>
  <c r="E24" i="42"/>
  <c r="Q24" i="42"/>
  <c r="S25" i="42"/>
  <c r="I31" i="42"/>
  <c r="O31" i="42"/>
  <c r="U31" i="42"/>
  <c r="E32" i="42"/>
  <c r="K32" i="42"/>
  <c r="Q32" i="42"/>
  <c r="W32" i="42"/>
  <c r="G33" i="42"/>
  <c r="M33" i="42"/>
  <c r="S33" i="42"/>
  <c r="J35" i="42"/>
  <c r="P35" i="42"/>
  <c r="V35" i="42"/>
  <c r="F36" i="42"/>
  <c r="L36" i="42"/>
  <c r="R36" i="42"/>
  <c r="X36" i="42"/>
  <c r="H37" i="42"/>
  <c r="N37" i="42"/>
  <c r="T37" i="42"/>
  <c r="F43" i="42"/>
  <c r="L43" i="42"/>
  <c r="R43" i="42"/>
  <c r="H44" i="42"/>
  <c r="N44" i="42"/>
  <c r="T44" i="42"/>
  <c r="J45" i="42"/>
  <c r="P45" i="42"/>
  <c r="V45" i="42"/>
  <c r="G47" i="42"/>
  <c r="M47" i="42"/>
  <c r="S47" i="42"/>
  <c r="I48" i="42"/>
  <c r="O48" i="42"/>
  <c r="U48" i="42"/>
  <c r="E49" i="42"/>
  <c r="K49" i="42"/>
  <c r="Q49" i="42"/>
  <c r="W49" i="42"/>
  <c r="W24" i="42"/>
  <c r="G35" i="42"/>
  <c r="U36" i="42"/>
  <c r="E23" i="42"/>
  <c r="Q23" i="42"/>
  <c r="G24" i="42"/>
  <c r="S24" i="42"/>
  <c r="I25" i="42"/>
  <c r="U25" i="42"/>
  <c r="E35" i="42"/>
  <c r="K35" i="42"/>
  <c r="Q35" i="42"/>
  <c r="W35" i="42"/>
  <c r="G36" i="42"/>
  <c r="M36" i="42"/>
  <c r="S36" i="42"/>
  <c r="I37" i="42"/>
  <c r="O37" i="42"/>
  <c r="U37" i="42"/>
  <c r="G43" i="42"/>
  <c r="S43" i="42"/>
  <c r="I44" i="42"/>
  <c r="U44" i="42"/>
  <c r="K45" i="42"/>
  <c r="W45" i="42"/>
  <c r="H47" i="42"/>
  <c r="N47" i="42"/>
  <c r="T47" i="42"/>
  <c r="J48" i="42"/>
  <c r="P48" i="42"/>
  <c r="V48" i="42"/>
  <c r="F49" i="42"/>
  <c r="L49" i="42"/>
  <c r="R49" i="42"/>
  <c r="X49" i="42"/>
  <c r="K37" i="42"/>
  <c r="I24" i="42"/>
  <c r="U24" i="42"/>
  <c r="W37" i="39"/>
  <c r="Z44" i="41"/>
  <c r="Z48" i="41"/>
  <c r="E25" i="41"/>
  <c r="Q25" i="41"/>
  <c r="O25" i="41"/>
  <c r="K23" i="41"/>
  <c r="W23" i="41"/>
  <c r="M24" i="41"/>
  <c r="J43" i="41"/>
  <c r="P43" i="41"/>
  <c r="V43" i="41"/>
  <c r="F44" i="41"/>
  <c r="L44" i="41"/>
  <c r="R44" i="41"/>
  <c r="X44" i="41"/>
  <c r="H45" i="41"/>
  <c r="N45" i="41"/>
  <c r="T45" i="41"/>
  <c r="O23" i="41"/>
  <c r="U35" i="41"/>
  <c r="W36" i="41"/>
  <c r="E24" i="41"/>
  <c r="G25" i="41"/>
  <c r="E23" i="41"/>
  <c r="Q23" i="41"/>
  <c r="G24" i="41"/>
  <c r="S24" i="41"/>
  <c r="I25" i="41"/>
  <c r="U25" i="41"/>
  <c r="G43" i="41"/>
  <c r="M43" i="41"/>
  <c r="S43" i="41"/>
  <c r="I44" i="41"/>
  <c r="O44" i="41"/>
  <c r="U44" i="41"/>
  <c r="E45" i="41"/>
  <c r="K45" i="41"/>
  <c r="Q45" i="41"/>
  <c r="W45" i="41"/>
  <c r="H47" i="41"/>
  <c r="N47" i="41"/>
  <c r="T47" i="41"/>
  <c r="Z47" i="41"/>
  <c r="J48" i="41"/>
  <c r="P48" i="41"/>
  <c r="F49" i="41"/>
  <c r="L49" i="41"/>
  <c r="R49" i="41"/>
  <c r="X49" i="41"/>
  <c r="M37" i="41"/>
  <c r="Q24" i="41"/>
  <c r="I31" i="41"/>
  <c r="K32" i="41"/>
  <c r="M33" i="41"/>
  <c r="G23" i="41"/>
  <c r="S23" i="41"/>
  <c r="I24" i="41"/>
  <c r="U24" i="41"/>
  <c r="K25" i="41"/>
  <c r="W25" i="41"/>
  <c r="L45" i="41"/>
  <c r="X45" i="41"/>
  <c r="I47" i="41"/>
  <c r="O47" i="41"/>
  <c r="U47" i="41"/>
  <c r="E48" i="41"/>
  <c r="K48" i="41"/>
  <c r="Q48" i="41"/>
  <c r="W48" i="41"/>
  <c r="G49" i="41"/>
  <c r="M49" i="41"/>
  <c r="S49" i="41"/>
  <c r="M23" i="41"/>
  <c r="K36" i="41"/>
  <c r="S25" i="41"/>
  <c r="I23" i="41"/>
  <c r="U23" i="41"/>
  <c r="M25" i="41"/>
  <c r="E44" i="39"/>
  <c r="K44" i="39"/>
  <c r="Q44" i="39"/>
  <c r="W44" i="39"/>
  <c r="I43" i="39"/>
  <c r="O43" i="39"/>
  <c r="U43" i="39"/>
  <c r="J44" i="39"/>
  <c r="P44" i="39"/>
  <c r="V44" i="39"/>
  <c r="M32" i="39"/>
  <c r="S36" i="39"/>
  <c r="H32" i="39"/>
  <c r="T32" i="39"/>
  <c r="O25" i="40"/>
  <c r="J36" i="40"/>
  <c r="M23" i="40"/>
  <c r="O24" i="40"/>
  <c r="H31" i="40"/>
  <c r="N31" i="40"/>
  <c r="T31" i="40"/>
  <c r="J32" i="40"/>
  <c r="P32" i="40"/>
  <c r="V32" i="40"/>
  <c r="F33" i="40"/>
  <c r="L33" i="40"/>
  <c r="R33" i="40"/>
  <c r="X33" i="40"/>
  <c r="I35" i="40"/>
  <c r="O35" i="40"/>
  <c r="U35" i="40"/>
  <c r="E36" i="40"/>
  <c r="K36" i="40"/>
  <c r="Q36" i="40"/>
  <c r="W36" i="40"/>
  <c r="G37" i="40"/>
  <c r="M37" i="40"/>
  <c r="S37" i="40"/>
  <c r="E43" i="40"/>
  <c r="K43" i="40"/>
  <c r="Q43" i="40"/>
  <c r="W43" i="40"/>
  <c r="G44" i="40"/>
  <c r="M44" i="40"/>
  <c r="S44" i="40"/>
  <c r="I45" i="40"/>
  <c r="O45" i="40"/>
  <c r="U45" i="40"/>
  <c r="F47" i="40"/>
  <c r="L47" i="40"/>
  <c r="R47" i="40"/>
  <c r="X47" i="40"/>
  <c r="H48" i="40"/>
  <c r="N48" i="40"/>
  <c r="T48" i="40"/>
  <c r="J49" i="40"/>
  <c r="P49" i="40"/>
  <c r="V49" i="40"/>
  <c r="O23" i="40"/>
  <c r="E24" i="40"/>
  <c r="Q24" i="40"/>
  <c r="S25" i="40"/>
  <c r="I31" i="40"/>
  <c r="O31" i="40"/>
  <c r="U31" i="40"/>
  <c r="E32" i="40"/>
  <c r="K32" i="40"/>
  <c r="Q32" i="40"/>
  <c r="W32" i="40"/>
  <c r="G33" i="40"/>
  <c r="M33" i="40"/>
  <c r="S33" i="40"/>
  <c r="J35" i="40"/>
  <c r="P35" i="40"/>
  <c r="V35" i="40"/>
  <c r="F36" i="40"/>
  <c r="L36" i="40"/>
  <c r="R36" i="40"/>
  <c r="X36" i="40"/>
  <c r="H37" i="40"/>
  <c r="N37" i="40"/>
  <c r="T37" i="40"/>
  <c r="F43" i="40"/>
  <c r="L43" i="40"/>
  <c r="R43" i="40"/>
  <c r="X43" i="40"/>
  <c r="H44" i="40"/>
  <c r="N44" i="40"/>
  <c r="T44" i="40"/>
  <c r="J45" i="40"/>
  <c r="P45" i="40"/>
  <c r="V45" i="40"/>
  <c r="G47" i="40"/>
  <c r="M47" i="40"/>
  <c r="S47" i="40"/>
  <c r="I48" i="40"/>
  <c r="O48" i="40"/>
  <c r="U48" i="40"/>
  <c r="E49" i="40"/>
  <c r="K49" i="40"/>
  <c r="Q49" i="40"/>
  <c r="W49" i="40"/>
  <c r="H35" i="40"/>
  <c r="L37" i="40"/>
  <c r="E23" i="40"/>
  <c r="Q23" i="40"/>
  <c r="G24" i="40"/>
  <c r="S24" i="40"/>
  <c r="U25" i="40"/>
  <c r="J31" i="40"/>
  <c r="P31" i="40"/>
  <c r="V31" i="40"/>
  <c r="F32" i="40"/>
  <c r="L32" i="40"/>
  <c r="R32" i="40"/>
  <c r="X32" i="40"/>
  <c r="H33" i="40"/>
  <c r="N33" i="40"/>
  <c r="T33" i="40"/>
  <c r="E35" i="40"/>
  <c r="K35" i="40"/>
  <c r="Q35" i="40"/>
  <c r="W35" i="40"/>
  <c r="G36" i="40"/>
  <c r="M36" i="40"/>
  <c r="S36" i="40"/>
  <c r="I37" i="40"/>
  <c r="O37" i="40"/>
  <c r="U37" i="40"/>
  <c r="G43" i="40"/>
  <c r="M43" i="40"/>
  <c r="S43" i="40"/>
  <c r="I44" i="40"/>
  <c r="O44" i="40"/>
  <c r="U44" i="40"/>
  <c r="E45" i="40"/>
  <c r="K45" i="40"/>
  <c r="Q45" i="40"/>
  <c r="W45" i="40"/>
  <c r="H47" i="40"/>
  <c r="N47" i="40"/>
  <c r="T47" i="40"/>
  <c r="J48" i="40"/>
  <c r="P48" i="40"/>
  <c r="V48" i="40"/>
  <c r="F49" i="40"/>
  <c r="L49" i="40"/>
  <c r="R49" i="40"/>
  <c r="X49" i="40"/>
  <c r="N35" i="40"/>
  <c r="V36" i="40"/>
  <c r="X37" i="40"/>
  <c r="G23" i="40"/>
  <c r="S23" i="40"/>
  <c r="I24" i="40"/>
  <c r="U24" i="40"/>
  <c r="K25" i="40"/>
  <c r="W25" i="40"/>
  <c r="F35" i="40"/>
  <c r="L35" i="40"/>
  <c r="R35" i="40"/>
  <c r="X35" i="40"/>
  <c r="H36" i="40"/>
  <c r="N36" i="40"/>
  <c r="T36" i="40"/>
  <c r="J37" i="40"/>
  <c r="P37" i="40"/>
  <c r="V37" i="40"/>
  <c r="T43" i="40"/>
  <c r="P44" i="40"/>
  <c r="F45" i="40"/>
  <c r="L45" i="40"/>
  <c r="R45" i="40"/>
  <c r="X45" i="40"/>
  <c r="I47" i="40"/>
  <c r="O47" i="40"/>
  <c r="U47" i="40"/>
  <c r="E48" i="40"/>
  <c r="K48" i="40"/>
  <c r="Q48" i="40"/>
  <c r="W48" i="40"/>
  <c r="G49" i="40"/>
  <c r="M49" i="40"/>
  <c r="S49" i="40"/>
  <c r="I23" i="40"/>
  <c r="U23" i="40"/>
  <c r="M25" i="40"/>
  <c r="K24" i="39"/>
  <c r="W24" i="39"/>
  <c r="Y21" i="39"/>
  <c r="J47" i="39"/>
  <c r="P47" i="39"/>
  <c r="V47" i="39"/>
  <c r="F45" i="39"/>
  <c r="R45" i="39"/>
  <c r="Q35" i="39"/>
  <c r="G35" i="39"/>
  <c r="S35" i="39"/>
  <c r="J33" i="39"/>
  <c r="Z21" i="39"/>
  <c r="Y22" i="39"/>
  <c r="AF17" i="60" s="1"/>
  <c r="AF19" i="60" s="1"/>
  <c r="Z22" i="39"/>
  <c r="R32" i="39"/>
  <c r="Z20" i="39"/>
  <c r="G24" i="39"/>
  <c r="Y20" i="39"/>
  <c r="S24" i="39"/>
  <c r="E23" i="39"/>
  <c r="K23" i="39"/>
  <c r="W23" i="39"/>
  <c r="M24" i="39"/>
  <c r="G31" i="39"/>
  <c r="S31" i="39"/>
  <c r="I32" i="39"/>
  <c r="U32" i="39"/>
  <c r="K33" i="39"/>
  <c r="W33" i="39"/>
  <c r="H35" i="39"/>
  <c r="T35" i="39"/>
  <c r="J36" i="39"/>
  <c r="X37" i="39"/>
  <c r="J43" i="39"/>
  <c r="P43" i="39"/>
  <c r="V43" i="39"/>
  <c r="F44" i="39"/>
  <c r="L44" i="39"/>
  <c r="R44" i="39"/>
  <c r="X44" i="39"/>
  <c r="H45" i="39"/>
  <c r="N45" i="39"/>
  <c r="T45" i="39"/>
  <c r="E47" i="39"/>
  <c r="K47" i="39"/>
  <c r="Q47" i="39"/>
  <c r="W47" i="39"/>
  <c r="G48" i="39"/>
  <c r="M48" i="39"/>
  <c r="S48" i="39"/>
  <c r="I49" i="39"/>
  <c r="O49" i="39"/>
  <c r="U49" i="39"/>
  <c r="M23" i="39"/>
  <c r="O24" i="39"/>
  <c r="H31" i="39"/>
  <c r="T31" i="39"/>
  <c r="J32" i="39"/>
  <c r="V32" i="39"/>
  <c r="Q36" i="39"/>
  <c r="M37" i="39"/>
  <c r="E43" i="39"/>
  <c r="K43" i="39"/>
  <c r="Q43" i="39"/>
  <c r="W43" i="39"/>
  <c r="G44" i="39"/>
  <c r="M44" i="39"/>
  <c r="S44" i="39"/>
  <c r="I45" i="39"/>
  <c r="O45" i="39"/>
  <c r="U45" i="39"/>
  <c r="F47" i="39"/>
  <c r="L47" i="39"/>
  <c r="R47" i="39"/>
  <c r="X47" i="39"/>
  <c r="H48" i="39"/>
  <c r="N48" i="39"/>
  <c r="T48" i="39"/>
  <c r="J49" i="39"/>
  <c r="P49" i="39"/>
  <c r="V49" i="39"/>
  <c r="M36" i="39"/>
  <c r="O23" i="39"/>
  <c r="E24" i="39"/>
  <c r="Q24" i="39"/>
  <c r="M33" i="39"/>
  <c r="R36" i="39"/>
  <c r="X36" i="39"/>
  <c r="N37" i="39"/>
  <c r="T37" i="39"/>
  <c r="F43" i="39"/>
  <c r="L43" i="39"/>
  <c r="R43" i="39"/>
  <c r="X43" i="39"/>
  <c r="H44" i="39"/>
  <c r="N44" i="39"/>
  <c r="T44" i="39"/>
  <c r="J45" i="39"/>
  <c r="P45" i="39"/>
  <c r="V45" i="39"/>
  <c r="G47" i="39"/>
  <c r="M47" i="39"/>
  <c r="S47" i="39"/>
  <c r="I48" i="39"/>
  <c r="O48" i="39"/>
  <c r="U48" i="39"/>
  <c r="E49" i="39"/>
  <c r="K49" i="39"/>
  <c r="Q49" i="39"/>
  <c r="W49" i="39"/>
  <c r="G43" i="39"/>
  <c r="M43" i="39"/>
  <c r="S43" i="39"/>
  <c r="I44" i="39"/>
  <c r="O44" i="39"/>
  <c r="U44" i="39"/>
  <c r="E45" i="39"/>
  <c r="K45" i="39"/>
  <c r="Q45" i="39"/>
  <c r="H47" i="39"/>
  <c r="N47" i="39"/>
  <c r="T47" i="39"/>
  <c r="J48" i="39"/>
  <c r="P48" i="39"/>
  <c r="V48" i="39"/>
  <c r="F49" i="39"/>
  <c r="L49" i="39"/>
  <c r="R49" i="39"/>
  <c r="X49" i="39"/>
  <c r="Q23" i="39"/>
  <c r="G23" i="39"/>
  <c r="S23" i="39"/>
  <c r="I24" i="39"/>
  <c r="U24" i="39"/>
  <c r="W25" i="39"/>
  <c r="E31" i="39"/>
  <c r="Q31" i="39"/>
  <c r="S32" i="39"/>
  <c r="R35" i="39"/>
  <c r="H36" i="39"/>
  <c r="T36" i="39"/>
  <c r="J37" i="39"/>
  <c r="X45" i="39"/>
  <c r="I47" i="39"/>
  <c r="O47" i="39"/>
  <c r="U47" i="39"/>
  <c r="E48" i="39"/>
  <c r="K48" i="39"/>
  <c r="Q48" i="39"/>
  <c r="W48" i="39"/>
  <c r="G49" i="39"/>
  <c r="M49" i="39"/>
  <c r="S49" i="39"/>
  <c r="I23" i="39"/>
  <c r="U23" i="39"/>
  <c r="T43" i="38"/>
  <c r="V44" i="38"/>
  <c r="R45" i="38"/>
  <c r="Y22" i="38"/>
  <c r="E24" i="38"/>
  <c r="W43" i="38"/>
  <c r="S44" i="38"/>
  <c r="P49" i="38"/>
  <c r="Z21" i="38"/>
  <c r="O24" i="38"/>
  <c r="K49" i="38"/>
  <c r="I48" i="38"/>
  <c r="H47" i="38"/>
  <c r="N47" i="38"/>
  <c r="T47" i="38"/>
  <c r="V49" i="38"/>
  <c r="H48" i="38"/>
  <c r="N48" i="38"/>
  <c r="R47" i="38"/>
  <c r="J48" i="38"/>
  <c r="P48" i="38"/>
  <c r="V48" i="38"/>
  <c r="U45" i="38"/>
  <c r="Q43" i="38"/>
  <c r="P44" i="38"/>
  <c r="O45" i="38"/>
  <c r="E49" i="38"/>
  <c r="Y21" i="38"/>
  <c r="H43" i="38"/>
  <c r="G44" i="38"/>
  <c r="F45" i="38"/>
  <c r="O48" i="38"/>
  <c r="Q49" i="38"/>
  <c r="S47" i="38"/>
  <c r="Z22" i="38"/>
  <c r="Q24" i="38"/>
  <c r="K43" i="38"/>
  <c r="I45" i="38"/>
  <c r="G47" i="38"/>
  <c r="U48" i="38"/>
  <c r="Y20" i="38"/>
  <c r="K24" i="38"/>
  <c r="W24" i="38"/>
  <c r="N43" i="38"/>
  <c r="M44" i="38"/>
  <c r="L45" i="38"/>
  <c r="M47" i="38"/>
  <c r="W49" i="38"/>
  <c r="P47" i="38"/>
  <c r="P43" i="38"/>
  <c r="T44" i="38"/>
  <c r="F43" i="38"/>
  <c r="R43" i="38"/>
  <c r="K25" i="38"/>
  <c r="F47" i="38"/>
  <c r="E44" i="38"/>
  <c r="E48" i="38"/>
  <c r="W44" i="38"/>
  <c r="W48" i="38"/>
  <c r="T49" i="38"/>
  <c r="S24" i="38"/>
  <c r="T45" i="38"/>
  <c r="I43" i="38"/>
  <c r="I23" i="38"/>
  <c r="I47" i="38"/>
  <c r="O43" i="38"/>
  <c r="O47" i="38"/>
  <c r="U43" i="38"/>
  <c r="U23" i="38"/>
  <c r="U47" i="38"/>
  <c r="I24" i="38"/>
  <c r="J45" i="38"/>
  <c r="P45" i="38"/>
  <c r="V45" i="38"/>
  <c r="U24" i="38"/>
  <c r="O23" i="38"/>
  <c r="J49" i="38"/>
  <c r="J47" i="38"/>
  <c r="J43" i="38"/>
  <c r="H44" i="38"/>
  <c r="T48" i="38"/>
  <c r="Z20" i="38"/>
  <c r="X43" i="38"/>
  <c r="M45" i="38"/>
  <c r="M25" i="38"/>
  <c r="M49" i="38"/>
  <c r="X47" i="38"/>
  <c r="K44" i="38"/>
  <c r="K48" i="38"/>
  <c r="H49" i="38"/>
  <c r="G24" i="38"/>
  <c r="H45" i="38"/>
  <c r="V47" i="38"/>
  <c r="V43" i="38"/>
  <c r="N44" i="38"/>
  <c r="L43" i="38"/>
  <c r="G45" i="38"/>
  <c r="G49" i="38"/>
  <c r="G23" i="38"/>
  <c r="S45" i="38"/>
  <c r="S49" i="38"/>
  <c r="S23" i="38"/>
  <c r="Q44" i="38"/>
  <c r="Q48" i="38"/>
  <c r="N49" i="38"/>
  <c r="N45" i="38"/>
  <c r="M24" i="38"/>
  <c r="F48" i="38"/>
  <c r="F44" i="38"/>
  <c r="L48" i="38"/>
  <c r="L44" i="38"/>
  <c r="R48" i="38"/>
  <c r="R44" i="38"/>
  <c r="X48" i="38"/>
  <c r="X44" i="38"/>
  <c r="M23" i="38"/>
  <c r="L47" i="38"/>
  <c r="K23" i="38"/>
  <c r="W23" i="38"/>
  <c r="E47" i="38"/>
  <c r="K47" i="38"/>
  <c r="Q47" i="38"/>
  <c r="W47" i="38"/>
  <c r="G48" i="38"/>
  <c r="M48" i="38"/>
  <c r="S48" i="38"/>
  <c r="I49" i="38"/>
  <c r="O49" i="38"/>
  <c r="U49" i="38"/>
  <c r="E23" i="38"/>
  <c r="Q23" i="38"/>
  <c r="G43" i="38"/>
  <c r="M43" i="38"/>
  <c r="S43" i="38"/>
  <c r="I44" i="38"/>
  <c r="O44" i="38"/>
  <c r="U44" i="38"/>
  <c r="E45" i="38"/>
  <c r="K45" i="38"/>
  <c r="Q45" i="38"/>
  <c r="W45" i="38"/>
  <c r="L49" i="38"/>
  <c r="X49" i="38"/>
  <c r="Y22" i="37"/>
  <c r="U43" i="37"/>
  <c r="T43" i="37"/>
  <c r="Z21" i="37"/>
  <c r="H48" i="37"/>
  <c r="N48" i="37"/>
  <c r="Z22" i="37"/>
  <c r="F47" i="37"/>
  <c r="T48" i="37"/>
  <c r="Y20" i="37"/>
  <c r="L47" i="37"/>
  <c r="J49" i="37"/>
  <c r="Z20" i="37"/>
  <c r="G24" i="37"/>
  <c r="R47" i="37"/>
  <c r="P49" i="37"/>
  <c r="S24" i="37"/>
  <c r="X47" i="37"/>
  <c r="V49" i="37"/>
  <c r="E43" i="37"/>
  <c r="O45" i="37"/>
  <c r="O23" i="37"/>
  <c r="E24" i="37"/>
  <c r="Q24" i="37"/>
  <c r="G25" i="37"/>
  <c r="S25" i="37"/>
  <c r="J43" i="37"/>
  <c r="P43" i="37"/>
  <c r="V43" i="37"/>
  <c r="F44" i="37"/>
  <c r="L44" i="37"/>
  <c r="R44" i="37"/>
  <c r="X44" i="37"/>
  <c r="H45" i="37"/>
  <c r="N45" i="37"/>
  <c r="T45" i="37"/>
  <c r="E47" i="37"/>
  <c r="K47" i="37"/>
  <c r="Q47" i="37"/>
  <c r="W47" i="37"/>
  <c r="G48" i="37"/>
  <c r="M48" i="37"/>
  <c r="S48" i="37"/>
  <c r="I49" i="37"/>
  <c r="O49" i="37"/>
  <c r="U49" i="37"/>
  <c r="W43" i="37"/>
  <c r="I45" i="37"/>
  <c r="G23" i="37"/>
  <c r="S23" i="37"/>
  <c r="I24" i="37"/>
  <c r="U24" i="37"/>
  <c r="F43" i="37"/>
  <c r="L43" i="37"/>
  <c r="R43" i="37"/>
  <c r="X43" i="37"/>
  <c r="H44" i="37"/>
  <c r="N44" i="37"/>
  <c r="T44" i="37"/>
  <c r="J45" i="37"/>
  <c r="P45" i="37"/>
  <c r="V45" i="37"/>
  <c r="G47" i="37"/>
  <c r="M47" i="37"/>
  <c r="S47" i="37"/>
  <c r="I48" i="37"/>
  <c r="O48" i="37"/>
  <c r="U48" i="37"/>
  <c r="E49" i="37"/>
  <c r="K49" i="37"/>
  <c r="Q49" i="37"/>
  <c r="W49" i="37"/>
  <c r="E23" i="37"/>
  <c r="S44" i="37"/>
  <c r="I23" i="37"/>
  <c r="U23" i="37"/>
  <c r="K24" i="37"/>
  <c r="W24" i="37"/>
  <c r="G43" i="37"/>
  <c r="M43" i="37"/>
  <c r="S43" i="37"/>
  <c r="I44" i="37"/>
  <c r="O44" i="37"/>
  <c r="U44" i="37"/>
  <c r="E45" i="37"/>
  <c r="K45" i="37"/>
  <c r="Q45" i="37"/>
  <c r="W45" i="37"/>
  <c r="H47" i="37"/>
  <c r="N47" i="37"/>
  <c r="T47" i="37"/>
  <c r="J48" i="37"/>
  <c r="P48" i="37"/>
  <c r="V48" i="37"/>
  <c r="F49" i="37"/>
  <c r="L49" i="37"/>
  <c r="R49" i="37"/>
  <c r="X49" i="37"/>
  <c r="Q23" i="37"/>
  <c r="Q43" i="37"/>
  <c r="G44" i="37"/>
  <c r="U45" i="37"/>
  <c r="K23" i="37"/>
  <c r="W23" i="37"/>
  <c r="M24" i="37"/>
  <c r="O25" i="37"/>
  <c r="I47" i="37"/>
  <c r="O47" i="37"/>
  <c r="E48" i="37"/>
  <c r="K48" i="37"/>
  <c r="Q48" i="37"/>
  <c r="W48" i="37"/>
  <c r="G49" i="37"/>
  <c r="M49" i="37"/>
  <c r="S49" i="37"/>
  <c r="M23" i="37"/>
  <c r="O24" i="37"/>
  <c r="I43" i="35"/>
  <c r="G45" i="35"/>
  <c r="M45" i="35"/>
  <c r="S45" i="35"/>
  <c r="U43" i="35"/>
  <c r="O43" i="35"/>
  <c r="E44" i="35"/>
  <c r="K44" i="35"/>
  <c r="Q44" i="35"/>
  <c r="W44" i="35"/>
  <c r="Y21" i="36"/>
  <c r="G47" i="36"/>
  <c r="G23" i="36"/>
  <c r="G43" i="36"/>
  <c r="M47" i="36"/>
  <c r="M23" i="36"/>
  <c r="M43" i="36"/>
  <c r="S43" i="36"/>
  <c r="S47" i="36"/>
  <c r="S23" i="36"/>
  <c r="I48" i="36"/>
  <c r="I44" i="36"/>
  <c r="O48" i="36"/>
  <c r="O44" i="36"/>
  <c r="U48" i="36"/>
  <c r="U44" i="36"/>
  <c r="U23" i="36"/>
  <c r="I23" i="36"/>
  <c r="O25" i="36"/>
  <c r="M25" i="36"/>
  <c r="E49" i="36"/>
  <c r="E25" i="36"/>
  <c r="E45" i="36"/>
  <c r="Y24" i="36"/>
  <c r="W24" i="36"/>
  <c r="W45" i="36"/>
  <c r="K23" i="36"/>
  <c r="N43" i="36"/>
  <c r="P44" i="36"/>
  <c r="L45" i="36"/>
  <c r="E44" i="36"/>
  <c r="S45" i="36"/>
  <c r="O23" i="36"/>
  <c r="E24" i="36"/>
  <c r="Q24" i="36"/>
  <c r="G25" i="36"/>
  <c r="S25" i="36"/>
  <c r="J43" i="36"/>
  <c r="P43" i="36"/>
  <c r="V43" i="36"/>
  <c r="F44" i="36"/>
  <c r="L44" i="36"/>
  <c r="R44" i="36"/>
  <c r="X44" i="36"/>
  <c r="H45" i="36"/>
  <c r="N45" i="36"/>
  <c r="T45" i="36"/>
  <c r="E47" i="36"/>
  <c r="K47" i="36"/>
  <c r="Q47" i="36"/>
  <c r="W47" i="36"/>
  <c r="G48" i="36"/>
  <c r="M48" i="36"/>
  <c r="S48" i="36"/>
  <c r="I49" i="36"/>
  <c r="O49" i="36"/>
  <c r="U49" i="36"/>
  <c r="K45" i="36"/>
  <c r="H43" i="36"/>
  <c r="J44" i="36"/>
  <c r="R45" i="36"/>
  <c r="Q25" i="36"/>
  <c r="O43" i="36"/>
  <c r="K44" i="36"/>
  <c r="G45" i="36"/>
  <c r="E23" i="36"/>
  <c r="Q23" i="36"/>
  <c r="G24" i="36"/>
  <c r="S24" i="36"/>
  <c r="I25" i="36"/>
  <c r="U25" i="36"/>
  <c r="F47" i="36"/>
  <c r="L47" i="36"/>
  <c r="R47" i="36"/>
  <c r="X47" i="36"/>
  <c r="H48" i="36"/>
  <c r="N48" i="36"/>
  <c r="T48" i="36"/>
  <c r="J49" i="36"/>
  <c r="P49" i="36"/>
  <c r="V49" i="36"/>
  <c r="W23" i="36"/>
  <c r="I43" i="36"/>
  <c r="U43" i="36"/>
  <c r="Q44" i="36"/>
  <c r="W44" i="36"/>
  <c r="M45" i="36"/>
  <c r="I24" i="36"/>
  <c r="U24" i="36"/>
  <c r="K25" i="36"/>
  <c r="W25" i="36"/>
  <c r="K49" i="36"/>
  <c r="Q49" i="36"/>
  <c r="Y20" i="35"/>
  <c r="Y47" i="35" s="1"/>
  <c r="J47" i="35"/>
  <c r="V47" i="35"/>
  <c r="J44" i="35"/>
  <c r="P44" i="35"/>
  <c r="V44" i="35"/>
  <c r="H49" i="35"/>
  <c r="N49" i="35"/>
  <c r="T49" i="35"/>
  <c r="F48" i="35"/>
  <c r="L48" i="35"/>
  <c r="R48" i="35"/>
  <c r="X48" i="35"/>
  <c r="P47" i="35"/>
  <c r="Z20" i="35"/>
  <c r="Y21" i="35"/>
  <c r="Z21" i="35"/>
  <c r="Y22" i="35"/>
  <c r="Z22" i="35"/>
  <c r="J43" i="35"/>
  <c r="P43" i="35"/>
  <c r="V43" i="35"/>
  <c r="F44" i="35"/>
  <c r="L44" i="35"/>
  <c r="R44" i="35"/>
  <c r="X44" i="35"/>
  <c r="H45" i="35"/>
  <c r="N45" i="35"/>
  <c r="T45" i="35"/>
  <c r="E47" i="35"/>
  <c r="K47" i="35"/>
  <c r="Q47" i="35"/>
  <c r="W47" i="35"/>
  <c r="G48" i="35"/>
  <c r="M48" i="35"/>
  <c r="S48" i="35"/>
  <c r="I49" i="35"/>
  <c r="O49" i="35"/>
  <c r="U49" i="35"/>
  <c r="O23" i="35"/>
  <c r="Q24" i="35"/>
  <c r="E23" i="35"/>
  <c r="Q23" i="35"/>
  <c r="G24" i="35"/>
  <c r="S24" i="35"/>
  <c r="E43" i="35"/>
  <c r="K43" i="35"/>
  <c r="Q43" i="35"/>
  <c r="W43" i="35"/>
  <c r="G44" i="35"/>
  <c r="M44" i="35"/>
  <c r="S44" i="35"/>
  <c r="I45" i="35"/>
  <c r="O45" i="35"/>
  <c r="U45" i="35"/>
  <c r="F47" i="35"/>
  <c r="L47" i="35"/>
  <c r="R47" i="35"/>
  <c r="X47" i="35"/>
  <c r="H48" i="35"/>
  <c r="N48" i="35"/>
  <c r="T48" i="35"/>
  <c r="J49" i="35"/>
  <c r="P49" i="35"/>
  <c r="V49" i="35"/>
  <c r="E24" i="35"/>
  <c r="G23" i="35"/>
  <c r="S23" i="35"/>
  <c r="I24" i="35"/>
  <c r="U24" i="35"/>
  <c r="F43" i="35"/>
  <c r="L43" i="35"/>
  <c r="R43" i="35"/>
  <c r="X43" i="35"/>
  <c r="H44" i="35"/>
  <c r="N44" i="35"/>
  <c r="T44" i="35"/>
  <c r="J45" i="35"/>
  <c r="P45" i="35"/>
  <c r="V45" i="35"/>
  <c r="G47" i="35"/>
  <c r="M47" i="35"/>
  <c r="S47" i="35"/>
  <c r="I48" i="35"/>
  <c r="O48" i="35"/>
  <c r="U48" i="35"/>
  <c r="E49" i="35"/>
  <c r="K49" i="35"/>
  <c r="Q49" i="35"/>
  <c r="W49" i="35"/>
  <c r="G43" i="35"/>
  <c r="M43" i="35"/>
  <c r="S43" i="35"/>
  <c r="Y43" i="35"/>
  <c r="I44" i="35"/>
  <c r="O44" i="35"/>
  <c r="U44" i="35"/>
  <c r="E45" i="35"/>
  <c r="K45" i="35"/>
  <c r="Q45" i="35"/>
  <c r="W45" i="35"/>
  <c r="H47" i="35"/>
  <c r="N47" i="35"/>
  <c r="T47" i="35"/>
  <c r="J48" i="35"/>
  <c r="P48" i="35"/>
  <c r="V48" i="35"/>
  <c r="F49" i="35"/>
  <c r="L49" i="35"/>
  <c r="R49" i="35"/>
  <c r="X49" i="35"/>
  <c r="I23" i="35"/>
  <c r="K24" i="35"/>
  <c r="K23" i="35"/>
  <c r="W23" i="35"/>
  <c r="M24" i="35"/>
  <c r="I47" i="35"/>
  <c r="O47" i="35"/>
  <c r="U47" i="35"/>
  <c r="E48" i="35"/>
  <c r="K48" i="35"/>
  <c r="Q48" i="35"/>
  <c r="W48" i="35"/>
  <c r="G49" i="35"/>
  <c r="M49" i="35"/>
  <c r="S49" i="35"/>
  <c r="U23" i="35"/>
  <c r="W24" i="35"/>
  <c r="M23" i="35"/>
  <c r="O24" i="35"/>
  <c r="E25" i="35"/>
  <c r="W23" i="34"/>
  <c r="E43" i="34"/>
  <c r="K43" i="34"/>
  <c r="W43" i="34"/>
  <c r="O48" i="34"/>
  <c r="U48" i="34"/>
  <c r="F45" i="34"/>
  <c r="L45" i="34"/>
  <c r="R45" i="34"/>
  <c r="X45" i="34"/>
  <c r="G45" i="34"/>
  <c r="M45" i="34"/>
  <c r="S45" i="34"/>
  <c r="P44" i="34"/>
  <c r="V44" i="34"/>
  <c r="H49" i="34"/>
  <c r="N49" i="34"/>
  <c r="T49" i="34"/>
  <c r="S47" i="34"/>
  <c r="Y20" i="34"/>
  <c r="Q43" i="34"/>
  <c r="M44" i="34"/>
  <c r="O45" i="34"/>
  <c r="L47" i="34"/>
  <c r="I48" i="34"/>
  <c r="J49" i="34"/>
  <c r="Y21" i="34"/>
  <c r="Z21" i="34"/>
  <c r="M24" i="34"/>
  <c r="I45" i="34"/>
  <c r="K23" i="34"/>
  <c r="R43" i="34"/>
  <c r="N44" i="34"/>
  <c r="P45" i="34"/>
  <c r="M47" i="34"/>
  <c r="N48" i="34"/>
  <c r="K49" i="34"/>
  <c r="P49" i="34"/>
  <c r="Q49" i="34"/>
  <c r="V49" i="34"/>
  <c r="Y22" i="34"/>
  <c r="O24" i="34"/>
  <c r="Z22" i="34"/>
  <c r="L43" i="34"/>
  <c r="H44" i="34"/>
  <c r="J45" i="34"/>
  <c r="G47" i="34"/>
  <c r="H48" i="34"/>
  <c r="E49" i="34"/>
  <c r="W49" i="34"/>
  <c r="I23" i="34"/>
  <c r="U23" i="34"/>
  <c r="K24" i="34"/>
  <c r="W24" i="34"/>
  <c r="J43" i="34"/>
  <c r="P43" i="34"/>
  <c r="V43" i="34"/>
  <c r="F44" i="34"/>
  <c r="L44" i="34"/>
  <c r="R44" i="34"/>
  <c r="X44" i="34"/>
  <c r="H45" i="34"/>
  <c r="N45" i="34"/>
  <c r="T45" i="34"/>
  <c r="E47" i="34"/>
  <c r="K47" i="34"/>
  <c r="Q47" i="34"/>
  <c r="W47" i="34"/>
  <c r="G48" i="34"/>
  <c r="M48" i="34"/>
  <c r="S48" i="34"/>
  <c r="I49" i="34"/>
  <c r="O49" i="34"/>
  <c r="U49" i="34"/>
  <c r="M23" i="34"/>
  <c r="O23" i="34"/>
  <c r="E24" i="34"/>
  <c r="Q24" i="34"/>
  <c r="G43" i="34"/>
  <c r="M43" i="34"/>
  <c r="S43" i="34"/>
  <c r="I44" i="34"/>
  <c r="O44" i="34"/>
  <c r="U44" i="34"/>
  <c r="E45" i="34"/>
  <c r="K45" i="34"/>
  <c r="Q45" i="34"/>
  <c r="W45" i="34"/>
  <c r="H47" i="34"/>
  <c r="N47" i="34"/>
  <c r="T47" i="34"/>
  <c r="J48" i="34"/>
  <c r="P48" i="34"/>
  <c r="V48" i="34"/>
  <c r="F49" i="34"/>
  <c r="L49" i="34"/>
  <c r="R49" i="34"/>
  <c r="X49" i="34"/>
  <c r="E23" i="34"/>
  <c r="G24" i="34"/>
  <c r="S24" i="34"/>
  <c r="J44" i="34"/>
  <c r="I47" i="34"/>
  <c r="O47" i="34"/>
  <c r="U47" i="34"/>
  <c r="E48" i="34"/>
  <c r="K48" i="34"/>
  <c r="Q48" i="34"/>
  <c r="W48" i="34"/>
  <c r="G49" i="34"/>
  <c r="M49" i="34"/>
  <c r="S49" i="34"/>
  <c r="G23" i="34"/>
  <c r="S23" i="34"/>
  <c r="I24" i="34"/>
  <c r="U24" i="34"/>
  <c r="G39" i="32"/>
  <c r="G47" i="32" s="1"/>
  <c r="Z22" i="31"/>
  <c r="J39" i="29"/>
  <c r="H40" i="29"/>
  <c r="F41" i="29"/>
  <c r="Y20" i="31"/>
  <c r="E35" i="31"/>
  <c r="E39" i="29"/>
  <c r="K35" i="31"/>
  <c r="K39" i="29"/>
  <c r="Q35" i="31"/>
  <c r="Q39" i="29"/>
  <c r="W35" i="31"/>
  <c r="W39" i="29"/>
  <c r="I40" i="29"/>
  <c r="O40" i="29"/>
  <c r="U40" i="29"/>
  <c r="G41" i="29"/>
  <c r="M41" i="29"/>
  <c r="Z20" i="31"/>
  <c r="P39" i="29"/>
  <c r="N40" i="29"/>
  <c r="L41" i="29"/>
  <c r="Y21" i="31"/>
  <c r="G39" i="29"/>
  <c r="M39" i="29"/>
  <c r="S39" i="29"/>
  <c r="E40" i="29"/>
  <c r="K40" i="29"/>
  <c r="Q40" i="29"/>
  <c r="W40" i="29"/>
  <c r="I37" i="31"/>
  <c r="I41" i="29"/>
  <c r="R39" i="29"/>
  <c r="P40" i="29"/>
  <c r="N41" i="29"/>
  <c r="V44" i="32"/>
  <c r="H49" i="32"/>
  <c r="Y20" i="33"/>
  <c r="E35" i="33"/>
  <c r="E39" i="32"/>
  <c r="E31" i="33"/>
  <c r="K35" i="33"/>
  <c r="K31" i="33"/>
  <c r="K39" i="32"/>
  <c r="K47" i="32" s="1"/>
  <c r="Q35" i="33"/>
  <c r="Q39" i="32"/>
  <c r="W35" i="33"/>
  <c r="W31" i="33"/>
  <c r="W39" i="32"/>
  <c r="W43" i="32" s="1"/>
  <c r="H32" i="33"/>
  <c r="H40" i="32"/>
  <c r="H48" i="32" s="1"/>
  <c r="N32" i="33"/>
  <c r="N40" i="32"/>
  <c r="N48" i="32" s="1"/>
  <c r="N36" i="33"/>
  <c r="T32" i="33"/>
  <c r="T40" i="32"/>
  <c r="F41" i="32"/>
  <c r="F45" i="32" s="1"/>
  <c r="L41" i="32"/>
  <c r="L49" i="32" s="1"/>
  <c r="R41" i="32"/>
  <c r="R49" i="32" s="1"/>
  <c r="X41" i="32"/>
  <c r="X49" i="32" s="1"/>
  <c r="Z21" i="31"/>
  <c r="H39" i="29"/>
  <c r="N39" i="29"/>
  <c r="T39" i="29"/>
  <c r="F40" i="29"/>
  <c r="L40" i="29"/>
  <c r="R40" i="29"/>
  <c r="X40" i="29"/>
  <c r="I24" i="31"/>
  <c r="J41" i="29"/>
  <c r="P41" i="29"/>
  <c r="U24" i="31"/>
  <c r="V41" i="29"/>
  <c r="V39" i="29"/>
  <c r="T40" i="29"/>
  <c r="R41" i="29"/>
  <c r="Y22" i="31"/>
  <c r="Y29" i="42" s="1"/>
  <c r="Y33" i="42" s="1"/>
  <c r="I39" i="29"/>
  <c r="O39" i="29"/>
  <c r="U39" i="29"/>
  <c r="G36" i="31"/>
  <c r="G40" i="29"/>
  <c r="M36" i="31"/>
  <c r="M40" i="29"/>
  <c r="S36" i="31"/>
  <c r="S40" i="29"/>
  <c r="E41" i="29"/>
  <c r="K24" i="31"/>
  <c r="K41" i="29"/>
  <c r="Q41" i="29"/>
  <c r="F39" i="29"/>
  <c r="X39" i="29"/>
  <c r="V40" i="29"/>
  <c r="T41" i="29"/>
  <c r="Y21" i="33"/>
  <c r="Z39" i="32"/>
  <c r="J40" i="32"/>
  <c r="J44" i="32" s="1"/>
  <c r="P40" i="32"/>
  <c r="P44" i="32" s="1"/>
  <c r="V40" i="32"/>
  <c r="H41" i="32"/>
  <c r="M24" i="33"/>
  <c r="N41" i="32"/>
  <c r="T41" i="32"/>
  <c r="T45" i="32" s="1"/>
  <c r="Q31" i="33"/>
  <c r="H36" i="33"/>
  <c r="L45" i="32"/>
  <c r="R45" i="32"/>
  <c r="X45" i="32"/>
  <c r="Y22" i="33"/>
  <c r="Y33" i="33" s="1"/>
  <c r="P37" i="33"/>
  <c r="I40" i="32"/>
  <c r="O40" i="32"/>
  <c r="Z22" i="33"/>
  <c r="I33" i="33"/>
  <c r="X35" i="33"/>
  <c r="V37" i="33"/>
  <c r="F39" i="32"/>
  <c r="F47" i="32" s="1"/>
  <c r="L39" i="32"/>
  <c r="L43" i="32" s="1"/>
  <c r="R39" i="32"/>
  <c r="X39" i="32"/>
  <c r="X43" i="32" s="1"/>
  <c r="S41" i="29"/>
  <c r="U33" i="33"/>
  <c r="F40" i="32"/>
  <c r="L40" i="32"/>
  <c r="R40" i="32"/>
  <c r="X40" i="32"/>
  <c r="J41" i="32"/>
  <c r="P41" i="32"/>
  <c r="V41" i="32"/>
  <c r="V49" i="32" s="1"/>
  <c r="W24" i="31"/>
  <c r="O41" i="29"/>
  <c r="U41" i="29"/>
  <c r="Z21" i="33"/>
  <c r="M32" i="33"/>
  <c r="L35" i="33"/>
  <c r="J37" i="33"/>
  <c r="J39" i="32"/>
  <c r="J43" i="32" s="1"/>
  <c r="P39" i="32"/>
  <c r="P47" i="32" s="1"/>
  <c r="V39" i="32"/>
  <c r="E44" i="32"/>
  <c r="K44" i="32"/>
  <c r="Q44" i="32"/>
  <c r="H43" i="32"/>
  <c r="N43" i="32"/>
  <c r="T43" i="32"/>
  <c r="I43" i="32"/>
  <c r="O43" i="32"/>
  <c r="U43" i="32"/>
  <c r="W44" i="32"/>
  <c r="Y21" i="32"/>
  <c r="W23" i="32"/>
  <c r="Z33" i="33"/>
  <c r="Z37" i="33"/>
  <c r="Y35" i="33"/>
  <c r="Y31" i="33"/>
  <c r="Z36" i="33"/>
  <c r="E24" i="33"/>
  <c r="Q24" i="33"/>
  <c r="S25" i="33"/>
  <c r="G31" i="33"/>
  <c r="M31" i="33"/>
  <c r="S31" i="33"/>
  <c r="I32" i="33"/>
  <c r="O32" i="33"/>
  <c r="U32" i="33"/>
  <c r="E33" i="33"/>
  <c r="K33" i="33"/>
  <c r="Q33" i="33"/>
  <c r="W33" i="33"/>
  <c r="H35" i="33"/>
  <c r="N35" i="33"/>
  <c r="T35" i="33"/>
  <c r="Z35" i="33"/>
  <c r="J36" i="33"/>
  <c r="P36" i="33"/>
  <c r="V36" i="33"/>
  <c r="F37" i="33"/>
  <c r="L37" i="33"/>
  <c r="R37" i="33"/>
  <c r="X37" i="33"/>
  <c r="G24" i="33"/>
  <c r="S24" i="33"/>
  <c r="I25" i="33"/>
  <c r="U25" i="33"/>
  <c r="H31" i="33"/>
  <c r="N31" i="33"/>
  <c r="T31" i="33"/>
  <c r="Z31" i="33"/>
  <c r="J32" i="33"/>
  <c r="P32" i="33"/>
  <c r="V32" i="33"/>
  <c r="F33" i="33"/>
  <c r="L33" i="33"/>
  <c r="R33" i="33"/>
  <c r="X33" i="33"/>
  <c r="I35" i="33"/>
  <c r="O35" i="33"/>
  <c r="U35" i="33"/>
  <c r="E36" i="33"/>
  <c r="K36" i="33"/>
  <c r="Q36" i="33"/>
  <c r="W36" i="33"/>
  <c r="G37" i="33"/>
  <c r="M37" i="33"/>
  <c r="S37" i="33"/>
  <c r="I24" i="33"/>
  <c r="U24" i="33"/>
  <c r="K25" i="33"/>
  <c r="W25" i="33"/>
  <c r="I31" i="33"/>
  <c r="O31" i="33"/>
  <c r="U31" i="33"/>
  <c r="E32" i="33"/>
  <c r="K32" i="33"/>
  <c r="Q32" i="33"/>
  <c r="W32" i="33"/>
  <c r="G33" i="33"/>
  <c r="M33" i="33"/>
  <c r="S33" i="33"/>
  <c r="J35" i="33"/>
  <c r="P35" i="33"/>
  <c r="V35" i="33"/>
  <c r="F36" i="33"/>
  <c r="L36" i="33"/>
  <c r="R36" i="33"/>
  <c r="X36" i="33"/>
  <c r="H37" i="33"/>
  <c r="N37" i="33"/>
  <c r="T37" i="33"/>
  <c r="K24" i="33"/>
  <c r="W24" i="33"/>
  <c r="M25" i="33"/>
  <c r="J31" i="33"/>
  <c r="P31" i="33"/>
  <c r="V31" i="33"/>
  <c r="F32" i="33"/>
  <c r="L32" i="33"/>
  <c r="R32" i="33"/>
  <c r="X32" i="33"/>
  <c r="H33" i="33"/>
  <c r="N33" i="33"/>
  <c r="T33" i="33"/>
  <c r="O24" i="33"/>
  <c r="E25" i="33"/>
  <c r="Q25" i="33"/>
  <c r="Z20" i="32"/>
  <c r="S24" i="32"/>
  <c r="E36" i="32"/>
  <c r="Z21" i="32"/>
  <c r="M24" i="32"/>
  <c r="Z22" i="32"/>
  <c r="Y20" i="32"/>
  <c r="L47" i="32"/>
  <c r="J49" i="32"/>
  <c r="Y22" i="32"/>
  <c r="G24" i="32"/>
  <c r="F48" i="32"/>
  <c r="L48" i="32"/>
  <c r="R48" i="32"/>
  <c r="X48" i="32"/>
  <c r="J47" i="32"/>
  <c r="K23" i="32"/>
  <c r="O23" i="32"/>
  <c r="E24" i="32"/>
  <c r="Q24" i="32"/>
  <c r="E33" i="32"/>
  <c r="F44" i="32"/>
  <c r="L44" i="32"/>
  <c r="R44" i="32"/>
  <c r="X44" i="32"/>
  <c r="H45" i="32"/>
  <c r="E47" i="32"/>
  <c r="G48" i="32"/>
  <c r="M48" i="32"/>
  <c r="S48" i="32"/>
  <c r="I49" i="32"/>
  <c r="O49" i="32"/>
  <c r="U49" i="32"/>
  <c r="M44" i="32"/>
  <c r="G23" i="32"/>
  <c r="S23" i="32"/>
  <c r="I24" i="32"/>
  <c r="U24" i="32"/>
  <c r="E32" i="32"/>
  <c r="N44" i="32"/>
  <c r="J45" i="32"/>
  <c r="V45" i="32"/>
  <c r="M47" i="32"/>
  <c r="S47" i="32"/>
  <c r="I48" i="32"/>
  <c r="O48" i="32"/>
  <c r="U48" i="32"/>
  <c r="E49" i="32"/>
  <c r="K49" i="32"/>
  <c r="Q49" i="32"/>
  <c r="W49" i="32"/>
  <c r="Q23" i="32"/>
  <c r="E43" i="32"/>
  <c r="G44" i="32"/>
  <c r="S44" i="32"/>
  <c r="I45" i="32"/>
  <c r="O45" i="32"/>
  <c r="U45" i="32"/>
  <c r="I23" i="32"/>
  <c r="U23" i="32"/>
  <c r="K24" i="32"/>
  <c r="W24" i="32"/>
  <c r="M43" i="32"/>
  <c r="S43" i="32"/>
  <c r="I44" i="32"/>
  <c r="O44" i="32"/>
  <c r="U44" i="32"/>
  <c r="E45" i="32"/>
  <c r="K45" i="32"/>
  <c r="Q45" i="32"/>
  <c r="W45" i="32"/>
  <c r="H47" i="32"/>
  <c r="N47" i="32"/>
  <c r="T47" i="32"/>
  <c r="V48" i="32"/>
  <c r="F49" i="32"/>
  <c r="I47" i="32"/>
  <c r="O47" i="32"/>
  <c r="U47" i="32"/>
  <c r="E48" i="32"/>
  <c r="K48" i="32"/>
  <c r="Q48" i="32"/>
  <c r="W48" i="32"/>
  <c r="G49" i="32"/>
  <c r="M49" i="32"/>
  <c r="S49" i="32"/>
  <c r="E23" i="32"/>
  <c r="M23" i="32"/>
  <c r="O24" i="32"/>
  <c r="Y31" i="31"/>
  <c r="Y35" i="31"/>
  <c r="Z31" i="31"/>
  <c r="Z35" i="31"/>
  <c r="Y36" i="31"/>
  <c r="Y32" i="31"/>
  <c r="M24" i="31"/>
  <c r="E31" i="31"/>
  <c r="K31" i="31"/>
  <c r="Q31" i="31"/>
  <c r="W31" i="31"/>
  <c r="G32" i="31"/>
  <c r="M32" i="31"/>
  <c r="S32" i="31"/>
  <c r="I33" i="31"/>
  <c r="O33" i="31"/>
  <c r="U33" i="31"/>
  <c r="F35" i="31"/>
  <c r="L35" i="31"/>
  <c r="R35" i="31"/>
  <c r="X35" i="31"/>
  <c r="H36" i="31"/>
  <c r="N36" i="31"/>
  <c r="T36" i="31"/>
  <c r="J37" i="31"/>
  <c r="P37" i="31"/>
  <c r="V37" i="31"/>
  <c r="O24" i="31"/>
  <c r="Q25" i="31"/>
  <c r="F31" i="31"/>
  <c r="L31" i="31"/>
  <c r="R31" i="31"/>
  <c r="X31" i="31"/>
  <c r="H32" i="31"/>
  <c r="N32" i="31"/>
  <c r="T32" i="31"/>
  <c r="J33" i="31"/>
  <c r="P33" i="31"/>
  <c r="V33" i="31"/>
  <c r="G35" i="31"/>
  <c r="M35" i="31"/>
  <c r="S35" i="31"/>
  <c r="I36" i="31"/>
  <c r="O36" i="31"/>
  <c r="U36" i="31"/>
  <c r="E37" i="31"/>
  <c r="K37" i="31"/>
  <c r="Q37" i="31"/>
  <c r="W37" i="31"/>
  <c r="E24" i="31"/>
  <c r="Q24" i="31"/>
  <c r="G31" i="31"/>
  <c r="M31" i="31"/>
  <c r="S31" i="31"/>
  <c r="I32" i="31"/>
  <c r="O32" i="31"/>
  <c r="U32" i="31"/>
  <c r="E33" i="31"/>
  <c r="K33" i="31"/>
  <c r="Q33" i="31"/>
  <c r="W33" i="31"/>
  <c r="H35" i="31"/>
  <c r="N35" i="31"/>
  <c r="T35" i="31"/>
  <c r="J36" i="31"/>
  <c r="P36" i="31"/>
  <c r="V36" i="31"/>
  <c r="F37" i="31"/>
  <c r="L37" i="31"/>
  <c r="R37" i="31"/>
  <c r="X37" i="31"/>
  <c r="G24" i="31"/>
  <c r="S24" i="31"/>
  <c r="H31" i="31"/>
  <c r="N31" i="31"/>
  <c r="T31" i="31"/>
  <c r="J32" i="31"/>
  <c r="P32" i="31"/>
  <c r="V32" i="31"/>
  <c r="F33" i="31"/>
  <c r="L33" i="31"/>
  <c r="R33" i="31"/>
  <c r="X33" i="31"/>
  <c r="I35" i="31"/>
  <c r="O35" i="31"/>
  <c r="U35" i="31"/>
  <c r="E36" i="31"/>
  <c r="K36" i="31"/>
  <c r="Q36" i="31"/>
  <c r="W36" i="31"/>
  <c r="G37" i="31"/>
  <c r="M37" i="31"/>
  <c r="S37" i="31"/>
  <c r="I31" i="31"/>
  <c r="O31" i="31"/>
  <c r="U31" i="31"/>
  <c r="E32" i="31"/>
  <c r="K32" i="31"/>
  <c r="Q32" i="31"/>
  <c r="W32" i="31"/>
  <c r="G33" i="31"/>
  <c r="M33" i="31"/>
  <c r="S33" i="31"/>
  <c r="J35" i="31"/>
  <c r="P35" i="31"/>
  <c r="V35" i="31"/>
  <c r="F36" i="31"/>
  <c r="L36" i="31"/>
  <c r="R36" i="31"/>
  <c r="X36" i="31"/>
  <c r="H37" i="31"/>
  <c r="N37" i="31"/>
  <c r="T37" i="31"/>
  <c r="J31" i="31"/>
  <c r="P31" i="31"/>
  <c r="V31" i="31"/>
  <c r="F32" i="31"/>
  <c r="L32" i="31"/>
  <c r="R32" i="31"/>
  <c r="X32" i="31"/>
  <c r="H33" i="31"/>
  <c r="N33" i="31"/>
  <c r="T33" i="31"/>
  <c r="Z42" i="30"/>
  <c r="X42" i="30"/>
  <c r="V42" i="30"/>
  <c r="T42" i="30"/>
  <c r="R42" i="30"/>
  <c r="P42" i="30"/>
  <c r="N42" i="30"/>
  <c r="L42" i="30"/>
  <c r="J42" i="30"/>
  <c r="H42" i="30"/>
  <c r="F42" i="30"/>
  <c r="M41" i="30"/>
  <c r="W40" i="30"/>
  <c r="K40" i="30"/>
  <c r="S36" i="30"/>
  <c r="N36" i="30"/>
  <c r="M36" i="30"/>
  <c r="R35" i="30"/>
  <c r="Q35" i="30"/>
  <c r="E35" i="30"/>
  <c r="S32" i="30"/>
  <c r="R32" i="30"/>
  <c r="N32" i="30"/>
  <c r="G32" i="30"/>
  <c r="F32" i="30"/>
  <c r="Q31" i="30"/>
  <c r="P31" i="30"/>
  <c r="E31" i="30"/>
  <c r="X22" i="30"/>
  <c r="X29" i="39" s="1"/>
  <c r="X33" i="39" s="1"/>
  <c r="W22" i="30"/>
  <c r="W29" i="39" s="1"/>
  <c r="V22" i="30"/>
  <c r="U22" i="30"/>
  <c r="T22" i="30"/>
  <c r="T29" i="39" s="1"/>
  <c r="T33" i="39" s="1"/>
  <c r="S22" i="30"/>
  <c r="S29" i="39" s="1"/>
  <c r="S37" i="39" s="1"/>
  <c r="R22" i="30"/>
  <c r="R29" i="39" s="1"/>
  <c r="Q22" i="30"/>
  <c r="Q29" i="39" s="1"/>
  <c r="Q37" i="39" s="1"/>
  <c r="P22" i="30"/>
  <c r="O22" i="30"/>
  <c r="N22" i="30"/>
  <c r="N29" i="39" s="1"/>
  <c r="N33" i="39" s="1"/>
  <c r="M22" i="30"/>
  <c r="M29" i="39" s="1"/>
  <c r="L22" i="30"/>
  <c r="L29" i="39" s="1"/>
  <c r="L33" i="39" s="1"/>
  <c r="K22" i="30"/>
  <c r="K29" i="39" s="1"/>
  <c r="J22" i="30"/>
  <c r="J29" i="39" s="1"/>
  <c r="I22" i="30"/>
  <c r="H22" i="30"/>
  <c r="H29" i="39" s="1"/>
  <c r="H33" i="39" s="1"/>
  <c r="G22" i="30"/>
  <c r="G29" i="39" s="1"/>
  <c r="G37" i="39" s="1"/>
  <c r="F22" i="30"/>
  <c r="F29" i="39" s="1"/>
  <c r="F37" i="39" s="1"/>
  <c r="E22" i="30"/>
  <c r="E29" i="39" s="1"/>
  <c r="X21" i="30"/>
  <c r="X28" i="39" s="1"/>
  <c r="X32" i="39" s="1"/>
  <c r="W21" i="30"/>
  <c r="W28" i="39" s="1"/>
  <c r="W32" i="39" s="1"/>
  <c r="V21" i="30"/>
  <c r="V28" i="39" s="1"/>
  <c r="V36" i="39" s="1"/>
  <c r="U21" i="30"/>
  <c r="U28" i="39" s="1"/>
  <c r="U36" i="39" s="1"/>
  <c r="T21" i="30"/>
  <c r="T28" i="39" s="1"/>
  <c r="S21" i="30"/>
  <c r="S28" i="39" s="1"/>
  <c r="R21" i="30"/>
  <c r="R28" i="39" s="1"/>
  <c r="Q21" i="30"/>
  <c r="Q28" i="39" s="1"/>
  <c r="Q32" i="39" s="1"/>
  <c r="P21" i="30"/>
  <c r="P28" i="39" s="1"/>
  <c r="P36" i="39" s="1"/>
  <c r="O21" i="30"/>
  <c r="O28" i="39" s="1"/>
  <c r="N21" i="30"/>
  <c r="N28" i="39" s="1"/>
  <c r="N32" i="39" s="1"/>
  <c r="M21" i="30"/>
  <c r="M28" i="39" s="1"/>
  <c r="L21" i="30"/>
  <c r="L28" i="39" s="1"/>
  <c r="L36" i="39" s="1"/>
  <c r="K21" i="30"/>
  <c r="K28" i="39" s="1"/>
  <c r="K32" i="39" s="1"/>
  <c r="J21" i="30"/>
  <c r="J28" i="39" s="1"/>
  <c r="I21" i="30"/>
  <c r="I28" i="39" s="1"/>
  <c r="I36" i="39" s="1"/>
  <c r="H21" i="30"/>
  <c r="H28" i="39" s="1"/>
  <c r="G21" i="30"/>
  <c r="F21" i="30"/>
  <c r="F28" i="39" s="1"/>
  <c r="F32" i="39" s="1"/>
  <c r="E21" i="30"/>
  <c r="E28" i="39" s="1"/>
  <c r="E32" i="39" s="1"/>
  <c r="Y20" i="30"/>
  <c r="Y27" i="39" s="1"/>
  <c r="X20" i="30"/>
  <c r="X27" i="39" s="1"/>
  <c r="X31" i="39" s="1"/>
  <c r="W20" i="30"/>
  <c r="W27" i="39" s="1"/>
  <c r="W35" i="39" s="1"/>
  <c r="V20" i="30"/>
  <c r="V27" i="39" s="1"/>
  <c r="V35" i="39" s="1"/>
  <c r="U20" i="30"/>
  <c r="U27" i="39" s="1"/>
  <c r="U31" i="39" s="1"/>
  <c r="T20" i="30"/>
  <c r="T27" i="39" s="1"/>
  <c r="S20" i="30"/>
  <c r="S27" i="39" s="1"/>
  <c r="R20" i="30"/>
  <c r="R27" i="39" s="1"/>
  <c r="R31" i="39" s="1"/>
  <c r="Q20" i="30"/>
  <c r="Q27" i="39" s="1"/>
  <c r="P20" i="30"/>
  <c r="P27" i="39" s="1"/>
  <c r="P35" i="39" s="1"/>
  <c r="O20" i="30"/>
  <c r="O27" i="39" s="1"/>
  <c r="N20" i="30"/>
  <c r="N27" i="39" s="1"/>
  <c r="N31" i="39" s="1"/>
  <c r="M20" i="30"/>
  <c r="M27" i="39" s="1"/>
  <c r="M35" i="39" s="1"/>
  <c r="L20" i="30"/>
  <c r="L27" i="39" s="1"/>
  <c r="K20" i="30"/>
  <c r="J20" i="30"/>
  <c r="J27" i="39" s="1"/>
  <c r="J35" i="39" s="1"/>
  <c r="I20" i="30"/>
  <c r="I27" i="39" s="1"/>
  <c r="H20" i="30"/>
  <c r="H27" i="39" s="1"/>
  <c r="G20" i="30"/>
  <c r="G27" i="39" s="1"/>
  <c r="F20" i="30"/>
  <c r="F27" i="39" s="1"/>
  <c r="F31" i="39" s="1"/>
  <c r="E20" i="30"/>
  <c r="E27" i="39" s="1"/>
  <c r="E35" i="39" s="1"/>
  <c r="Z19" i="30"/>
  <c r="Y19" i="30"/>
  <c r="Z18" i="30"/>
  <c r="Y18" i="30"/>
  <c r="Z17" i="30"/>
  <c r="Z20" i="30" s="1"/>
  <c r="Z27" i="39" s="1"/>
  <c r="Y17" i="30"/>
  <c r="Z16" i="30"/>
  <c r="Y16" i="30"/>
  <c r="Z15" i="30"/>
  <c r="Y15" i="30"/>
  <c r="Z14" i="30"/>
  <c r="Y14" i="30"/>
  <c r="Z13" i="30"/>
  <c r="Y13" i="30"/>
  <c r="Z12" i="30"/>
  <c r="Y12" i="30"/>
  <c r="Z11" i="30"/>
  <c r="Y11" i="30"/>
  <c r="Z10" i="30"/>
  <c r="Y10" i="30"/>
  <c r="Z9" i="30"/>
  <c r="Y9" i="30"/>
  <c r="Z8" i="30"/>
  <c r="Y8" i="30"/>
  <c r="Z7" i="30"/>
  <c r="Y7" i="30"/>
  <c r="Z6" i="30"/>
  <c r="Y6" i="30"/>
  <c r="Z5" i="30"/>
  <c r="Y5" i="30"/>
  <c r="Z42" i="28"/>
  <c r="X42" i="28"/>
  <c r="V42" i="28"/>
  <c r="T42" i="28"/>
  <c r="R42" i="28"/>
  <c r="P42" i="28"/>
  <c r="N42" i="28"/>
  <c r="L42" i="28"/>
  <c r="J42" i="28"/>
  <c r="H42" i="28"/>
  <c r="F42" i="28"/>
  <c r="Z42" i="27"/>
  <c r="X42" i="27"/>
  <c r="V42" i="27"/>
  <c r="T42" i="27"/>
  <c r="R42" i="27"/>
  <c r="P42" i="27"/>
  <c r="N42" i="27"/>
  <c r="L42" i="27"/>
  <c r="J42" i="27"/>
  <c r="H42" i="27"/>
  <c r="F42" i="27"/>
  <c r="Z42" i="25"/>
  <c r="X42" i="25"/>
  <c r="V42" i="25"/>
  <c r="T42" i="25"/>
  <c r="R42" i="25"/>
  <c r="P42" i="25"/>
  <c r="N42" i="25"/>
  <c r="L42" i="25"/>
  <c r="J42" i="25"/>
  <c r="H42" i="25"/>
  <c r="F42" i="25"/>
  <c r="Z42" i="24"/>
  <c r="X42" i="24"/>
  <c r="V42" i="24"/>
  <c r="T42" i="24"/>
  <c r="R42" i="24"/>
  <c r="P42" i="24"/>
  <c r="N42" i="24"/>
  <c r="L42" i="24"/>
  <c r="J42" i="24"/>
  <c r="H42" i="24"/>
  <c r="F42" i="24"/>
  <c r="Z42" i="22"/>
  <c r="X42" i="22"/>
  <c r="V42" i="22"/>
  <c r="T42" i="22"/>
  <c r="R42" i="22"/>
  <c r="P42" i="22"/>
  <c r="N42" i="22"/>
  <c r="L42" i="22"/>
  <c r="J42" i="22"/>
  <c r="H42" i="22"/>
  <c r="F42" i="22"/>
  <c r="Z41" i="9"/>
  <c r="Y41" i="9"/>
  <c r="Z40" i="9"/>
  <c r="Y40" i="9"/>
  <c r="Z39" i="9"/>
  <c r="Y39" i="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X21" i="29"/>
  <c r="W21" i="29"/>
  <c r="V21" i="29"/>
  <c r="U21" i="29"/>
  <c r="T21" i="29"/>
  <c r="S21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X20" i="29"/>
  <c r="W20" i="29"/>
  <c r="V20" i="29"/>
  <c r="U20" i="29"/>
  <c r="T20" i="29"/>
  <c r="S20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Z19" i="29"/>
  <c r="Y19" i="29"/>
  <c r="Z18" i="29"/>
  <c r="Y18" i="29"/>
  <c r="Z17" i="29"/>
  <c r="Y17" i="29"/>
  <c r="Z16" i="29"/>
  <c r="Y16" i="29"/>
  <c r="Z15" i="29"/>
  <c r="Y15" i="29"/>
  <c r="Z14" i="29"/>
  <c r="Y14" i="29"/>
  <c r="Z13" i="29"/>
  <c r="Y13" i="29"/>
  <c r="Z12" i="29"/>
  <c r="Y12" i="29"/>
  <c r="Z11" i="29"/>
  <c r="Y11" i="29"/>
  <c r="Z10" i="29"/>
  <c r="Y10" i="29"/>
  <c r="Z9" i="29"/>
  <c r="Y9" i="29"/>
  <c r="Z8" i="29"/>
  <c r="Y8" i="29"/>
  <c r="Z7" i="29"/>
  <c r="Y7" i="29"/>
  <c r="Z6" i="29"/>
  <c r="Y6" i="29"/>
  <c r="Z5" i="29"/>
  <c r="Y5" i="29"/>
  <c r="X22" i="26"/>
  <c r="W22" i="26"/>
  <c r="V22" i="26"/>
  <c r="U22" i="26"/>
  <c r="T22" i="26"/>
  <c r="S22" i="26"/>
  <c r="R22" i="26"/>
  <c r="R29" i="41" s="1"/>
  <c r="Q22" i="26"/>
  <c r="P22" i="26"/>
  <c r="O22" i="26"/>
  <c r="N22" i="26"/>
  <c r="M22" i="26"/>
  <c r="M29" i="41" s="1"/>
  <c r="L22" i="26"/>
  <c r="K22" i="26"/>
  <c r="J22" i="26"/>
  <c r="I22" i="26"/>
  <c r="H22" i="26"/>
  <c r="G22" i="26"/>
  <c r="F22" i="26"/>
  <c r="F29" i="41" s="1"/>
  <c r="E22" i="26"/>
  <c r="X21" i="26"/>
  <c r="W21" i="26"/>
  <c r="W28" i="41" s="1"/>
  <c r="W32" i="41" s="1"/>
  <c r="V21" i="26"/>
  <c r="U21" i="26"/>
  <c r="T21" i="26"/>
  <c r="S21" i="26"/>
  <c r="R21" i="26"/>
  <c r="Q21" i="26"/>
  <c r="P21" i="26"/>
  <c r="O21" i="26"/>
  <c r="N21" i="26"/>
  <c r="M21" i="26"/>
  <c r="L21" i="26"/>
  <c r="K21" i="26"/>
  <c r="K28" i="41" s="1"/>
  <c r="J21" i="26"/>
  <c r="I21" i="26"/>
  <c r="H21" i="26"/>
  <c r="G21" i="26"/>
  <c r="F21" i="26"/>
  <c r="E21" i="26"/>
  <c r="X20" i="26"/>
  <c r="W20" i="26"/>
  <c r="V20" i="26"/>
  <c r="U20" i="26"/>
  <c r="U27" i="41" s="1"/>
  <c r="U31" i="41" s="1"/>
  <c r="T20" i="26"/>
  <c r="S20" i="26"/>
  <c r="R20" i="26"/>
  <c r="Q20" i="26"/>
  <c r="P20" i="26"/>
  <c r="O20" i="26"/>
  <c r="N20" i="26"/>
  <c r="M20" i="26"/>
  <c r="L20" i="26"/>
  <c r="K20" i="26"/>
  <c r="J20" i="26"/>
  <c r="I20" i="26"/>
  <c r="I27" i="41" s="1"/>
  <c r="I35" i="41" s="1"/>
  <c r="H20" i="26"/>
  <c r="G20" i="26"/>
  <c r="F20" i="26"/>
  <c r="E20" i="26"/>
  <c r="O30" i="55" l="1"/>
  <c r="O34" i="55" s="1"/>
  <c r="O42" i="45"/>
  <c r="Y30" i="65"/>
  <c r="Y42" i="53"/>
  <c r="J39" i="30"/>
  <c r="J27" i="41"/>
  <c r="N40" i="30"/>
  <c r="N48" i="30" s="1"/>
  <c r="N28" i="41"/>
  <c r="M39" i="30"/>
  <c r="M27" i="41"/>
  <c r="E40" i="30"/>
  <c r="E28" i="41"/>
  <c r="Q40" i="30"/>
  <c r="Q28" i="41"/>
  <c r="U41" i="30"/>
  <c r="U29" i="41"/>
  <c r="G39" i="33"/>
  <c r="G27" i="44"/>
  <c r="S39" i="33"/>
  <c r="S47" i="33" s="1"/>
  <c r="S27" i="44"/>
  <c r="O41" i="33"/>
  <c r="O29" i="44"/>
  <c r="R33" i="39"/>
  <c r="R37" i="39"/>
  <c r="G43" i="32"/>
  <c r="K43" i="32"/>
  <c r="Y29" i="43"/>
  <c r="Y37" i="43" s="1"/>
  <c r="Y41" i="34"/>
  <c r="E25" i="32"/>
  <c r="Y29" i="46"/>
  <c r="Y41" i="36"/>
  <c r="Y49" i="34"/>
  <c r="G25" i="34"/>
  <c r="U25" i="34"/>
  <c r="O25" i="34"/>
  <c r="S25" i="34"/>
  <c r="K30" i="50"/>
  <c r="K42" i="38"/>
  <c r="W36" i="39"/>
  <c r="Z29" i="53"/>
  <c r="Z41" i="42"/>
  <c r="Z45" i="42" s="1"/>
  <c r="I30" i="52"/>
  <c r="I34" i="52" s="1"/>
  <c r="I42" i="41"/>
  <c r="S30" i="56"/>
  <c r="S34" i="56" s="1"/>
  <c r="S42" i="46"/>
  <c r="Q30" i="56"/>
  <c r="Q34" i="56" s="1"/>
  <c r="Q42" i="46"/>
  <c r="Y36" i="65"/>
  <c r="Y32" i="65"/>
  <c r="N36" i="54"/>
  <c r="N32" i="54"/>
  <c r="V39" i="30"/>
  <c r="V27" i="41"/>
  <c r="R40" i="30"/>
  <c r="R28" i="41"/>
  <c r="S34" i="61"/>
  <c r="S46" i="61"/>
  <c r="S42" i="60"/>
  <c r="S46" i="60" s="1"/>
  <c r="Z36" i="64"/>
  <c r="Z32" i="64"/>
  <c r="Q48" i="45"/>
  <c r="Q44" i="45"/>
  <c r="I31" i="57"/>
  <c r="I35" i="57"/>
  <c r="O32" i="39"/>
  <c r="O36" i="39"/>
  <c r="K30" i="46"/>
  <c r="K42" i="36"/>
  <c r="K41" i="30"/>
  <c r="K29" i="41"/>
  <c r="I39" i="33"/>
  <c r="I27" i="44"/>
  <c r="E41" i="33"/>
  <c r="E29" i="44"/>
  <c r="K36" i="39"/>
  <c r="N35" i="39"/>
  <c r="K30" i="56"/>
  <c r="K34" i="56" s="1"/>
  <c r="K42" i="46"/>
  <c r="Z47" i="43"/>
  <c r="Z27" i="56"/>
  <c r="Z39" i="46"/>
  <c r="Y35" i="62"/>
  <c r="Y31" i="62"/>
  <c r="Y36" i="63"/>
  <c r="Y32" i="63"/>
  <c r="Y47" i="48"/>
  <c r="Y43" i="48"/>
  <c r="W33" i="56"/>
  <c r="W37" i="56"/>
  <c r="P44" i="46"/>
  <c r="P48" i="46"/>
  <c r="X36" i="54"/>
  <c r="X32" i="54"/>
  <c r="Y30" i="62"/>
  <c r="Y42" i="54"/>
  <c r="Y46" i="54" s="1"/>
  <c r="Y46" i="53"/>
  <c r="L40" i="33"/>
  <c r="L28" i="44"/>
  <c r="S33" i="39"/>
  <c r="T40" i="30"/>
  <c r="T48" i="30" s="1"/>
  <c r="T28" i="41"/>
  <c r="N40" i="33"/>
  <c r="N28" i="44"/>
  <c r="AG17" i="51"/>
  <c r="AG19" i="51" s="1"/>
  <c r="N47" i="44"/>
  <c r="N43" i="44"/>
  <c r="Q37" i="57"/>
  <c r="Q33" i="57"/>
  <c r="M23" i="45"/>
  <c r="M45" i="45"/>
  <c r="M49" i="45"/>
  <c r="Q30" i="46"/>
  <c r="Q42" i="36"/>
  <c r="J41" i="30"/>
  <c r="J49" i="30" s="1"/>
  <c r="J29" i="41"/>
  <c r="X40" i="33"/>
  <c r="X28" i="44"/>
  <c r="Y28" i="48"/>
  <c r="Y40" i="37"/>
  <c r="I30" i="49"/>
  <c r="I34" i="49" s="1"/>
  <c r="I42" i="40"/>
  <c r="W30" i="56"/>
  <c r="W34" i="56" s="1"/>
  <c r="W42" i="46"/>
  <c r="S40" i="30"/>
  <c r="S28" i="41"/>
  <c r="U39" i="33"/>
  <c r="U27" i="44"/>
  <c r="Z48" i="65"/>
  <c r="Z44" i="65"/>
  <c r="P33" i="57"/>
  <c r="P37" i="57"/>
  <c r="K33" i="56"/>
  <c r="K37" i="56"/>
  <c r="W43" i="46"/>
  <c r="W47" i="46"/>
  <c r="P37" i="56"/>
  <c r="P33" i="56"/>
  <c r="L48" i="44"/>
  <c r="L44" i="44"/>
  <c r="K40" i="33"/>
  <c r="K28" i="44"/>
  <c r="L31" i="39"/>
  <c r="L35" i="39"/>
  <c r="N39" i="30"/>
  <c r="N27" i="41"/>
  <c r="V41" i="30"/>
  <c r="V29" i="41"/>
  <c r="H39" i="33"/>
  <c r="H27" i="44"/>
  <c r="P41" i="33"/>
  <c r="P29" i="44"/>
  <c r="F41" i="30"/>
  <c r="Q41" i="33"/>
  <c r="Q29" i="44"/>
  <c r="W30" i="46"/>
  <c r="W42" i="36"/>
  <c r="K30" i="53"/>
  <c r="K34" i="53" s="1"/>
  <c r="K42" i="42"/>
  <c r="P39" i="30"/>
  <c r="P27" i="41"/>
  <c r="H40" i="30"/>
  <c r="H48" i="30" s="1"/>
  <c r="H28" i="41"/>
  <c r="L41" i="30"/>
  <c r="L29" i="41"/>
  <c r="V39" i="33"/>
  <c r="V27" i="44"/>
  <c r="F41" i="33"/>
  <c r="F29" i="44"/>
  <c r="R41" i="30"/>
  <c r="U30" i="50"/>
  <c r="U42" i="38"/>
  <c r="E36" i="39"/>
  <c r="F43" i="32"/>
  <c r="O30" i="43"/>
  <c r="O42" i="34"/>
  <c r="X47" i="32"/>
  <c r="O30" i="46"/>
  <c r="O42" i="36"/>
  <c r="Z29" i="48"/>
  <c r="Z41" i="37"/>
  <c r="Z45" i="37" s="1"/>
  <c r="K30" i="47"/>
  <c r="K42" i="35"/>
  <c r="M30" i="50"/>
  <c r="M34" i="50" s="1"/>
  <c r="M42" i="38"/>
  <c r="I30" i="50"/>
  <c r="I34" i="50" s="1"/>
  <c r="I42" i="38"/>
  <c r="G30" i="50"/>
  <c r="G34" i="50" s="1"/>
  <c r="G42" i="38"/>
  <c r="N36" i="39"/>
  <c r="G33" i="39"/>
  <c r="U35" i="39"/>
  <c r="Z27" i="54"/>
  <c r="Z39" i="44"/>
  <c r="U30" i="54"/>
  <c r="U34" i="54" s="1"/>
  <c r="U42" i="44"/>
  <c r="M30" i="56"/>
  <c r="M34" i="56" s="1"/>
  <c r="M42" i="46"/>
  <c r="W47" i="32"/>
  <c r="K30" i="43"/>
  <c r="K42" i="34"/>
  <c r="K46" i="34" s="1"/>
  <c r="Y39" i="34"/>
  <c r="Y43" i="34" s="1"/>
  <c r="Y27" i="43"/>
  <c r="M30" i="46"/>
  <c r="M42" i="36"/>
  <c r="Z29" i="49"/>
  <c r="Z41" i="40"/>
  <c r="Z45" i="38"/>
  <c r="F33" i="39"/>
  <c r="Q33" i="39"/>
  <c r="AD17" i="54"/>
  <c r="M30" i="51"/>
  <c r="M34" i="51" s="1"/>
  <c r="M42" i="39"/>
  <c r="Y27" i="54"/>
  <c r="Y39" i="44"/>
  <c r="AD17" i="58"/>
  <c r="AD17" i="62"/>
  <c r="W30" i="55"/>
  <c r="W34" i="55" s="1"/>
  <c r="W42" i="45"/>
  <c r="O30" i="57"/>
  <c r="O34" i="57" s="1"/>
  <c r="O42" i="43"/>
  <c r="Y49" i="51"/>
  <c r="M46" i="61"/>
  <c r="M42" i="60"/>
  <c r="M46" i="60" s="1"/>
  <c r="Y47" i="61"/>
  <c r="Y44" i="51"/>
  <c r="Y48" i="51"/>
  <c r="Y36" i="64"/>
  <c r="Y25" i="57"/>
  <c r="N33" i="52"/>
  <c r="N37" i="52"/>
  <c r="W40" i="33"/>
  <c r="W48" i="33" s="1"/>
  <c r="W28" i="44"/>
  <c r="F40" i="30"/>
  <c r="F28" i="41"/>
  <c r="T48" i="32"/>
  <c r="T44" i="32"/>
  <c r="W30" i="47"/>
  <c r="W34" i="47" s="1"/>
  <c r="W42" i="35"/>
  <c r="Y28" i="49"/>
  <c r="Y40" i="40"/>
  <c r="Y28" i="54"/>
  <c r="Y40" i="44"/>
  <c r="AE17" i="62"/>
  <c r="AE17" i="53"/>
  <c r="G30" i="56"/>
  <c r="G34" i="56" s="1"/>
  <c r="G42" i="46"/>
  <c r="E30" i="56"/>
  <c r="E34" i="56" s="1"/>
  <c r="E42" i="46"/>
  <c r="O39" i="30"/>
  <c r="O27" i="41"/>
  <c r="G40" i="30"/>
  <c r="G28" i="41"/>
  <c r="W41" i="30"/>
  <c r="W29" i="41"/>
  <c r="M40" i="33"/>
  <c r="M28" i="44"/>
  <c r="O30" i="48"/>
  <c r="O34" i="48" s="1"/>
  <c r="O42" i="37"/>
  <c r="X41" i="30"/>
  <c r="X49" i="30" s="1"/>
  <c r="X29" i="41"/>
  <c r="J39" i="33"/>
  <c r="J27" i="44"/>
  <c r="R41" i="33"/>
  <c r="R29" i="44"/>
  <c r="S30" i="50"/>
  <c r="S34" i="50" s="1"/>
  <c r="S42" i="38"/>
  <c r="Z29" i="50"/>
  <c r="Z41" i="38"/>
  <c r="Z49" i="37"/>
  <c r="Y24" i="37"/>
  <c r="Z29" i="43"/>
  <c r="Z41" i="34"/>
  <c r="Z49" i="34" s="1"/>
  <c r="O30" i="50"/>
  <c r="O34" i="50" s="1"/>
  <c r="O42" i="38"/>
  <c r="Y29" i="50"/>
  <c r="Y41" i="38"/>
  <c r="E25" i="37"/>
  <c r="I25" i="37"/>
  <c r="Q25" i="37"/>
  <c r="Q25" i="38"/>
  <c r="Y29" i="49"/>
  <c r="Y41" i="40"/>
  <c r="X35" i="39"/>
  <c r="M30" i="54"/>
  <c r="M34" i="54" s="1"/>
  <c r="M42" i="44"/>
  <c r="U30" i="56"/>
  <c r="U34" i="56" s="1"/>
  <c r="U42" i="46"/>
  <c r="K30" i="55"/>
  <c r="K34" i="55" s="1"/>
  <c r="K42" i="45"/>
  <c r="Y45" i="51"/>
  <c r="Y25" i="55"/>
  <c r="Z48" i="56"/>
  <c r="Y43" i="59"/>
  <c r="Y47" i="59"/>
  <c r="Y42" i="50"/>
  <c r="Y30" i="61"/>
  <c r="Y34" i="61" s="1"/>
  <c r="X32" i="57"/>
  <c r="X36" i="57"/>
  <c r="S37" i="55"/>
  <c r="S33" i="55"/>
  <c r="W36" i="56"/>
  <c r="W32" i="56"/>
  <c r="S35" i="57"/>
  <c r="S31" i="57"/>
  <c r="O35" i="39"/>
  <c r="O31" i="39"/>
  <c r="I29" i="39"/>
  <c r="I33" i="30"/>
  <c r="W34" i="34"/>
  <c r="M30" i="47"/>
  <c r="M34" i="47" s="1"/>
  <c r="M42" i="35"/>
  <c r="E30" i="53"/>
  <c r="E34" i="53" s="1"/>
  <c r="E42" i="42"/>
  <c r="Q30" i="55"/>
  <c r="Q34" i="55" s="1"/>
  <c r="Q42" i="45"/>
  <c r="W35" i="30"/>
  <c r="Y39" i="32"/>
  <c r="Y47" i="32" s="1"/>
  <c r="Y27" i="45"/>
  <c r="S30" i="48"/>
  <c r="S34" i="48" s="1"/>
  <c r="S42" i="37"/>
  <c r="U25" i="37"/>
  <c r="W30" i="49"/>
  <c r="W34" i="49" s="1"/>
  <c r="W42" i="40"/>
  <c r="P32" i="39"/>
  <c r="J31" i="39"/>
  <c r="AE17" i="56"/>
  <c r="Z37" i="42"/>
  <c r="Z29" i="54"/>
  <c r="Z41" i="44"/>
  <c r="E30" i="55"/>
  <c r="E34" i="55" s="1"/>
  <c r="E42" i="45"/>
  <c r="M30" i="55"/>
  <c r="M34" i="55" s="1"/>
  <c r="M42" i="45"/>
  <c r="U30" i="57"/>
  <c r="U34" i="57" s="1"/>
  <c r="U42" i="43"/>
  <c r="Q30" i="57"/>
  <c r="Q34" i="57" s="1"/>
  <c r="Q42" i="43"/>
  <c r="K30" i="57"/>
  <c r="K34" i="57" s="1"/>
  <c r="K42" i="43"/>
  <c r="Y43" i="55"/>
  <c r="Y47" i="55"/>
  <c r="Z43" i="57"/>
  <c r="Z47" i="57"/>
  <c r="Y47" i="62"/>
  <c r="Y43" i="62"/>
  <c r="E31" i="57"/>
  <c r="E35" i="57"/>
  <c r="V48" i="41"/>
  <c r="V44" i="41"/>
  <c r="S36" i="53"/>
  <c r="S32" i="53"/>
  <c r="F37" i="41"/>
  <c r="F33" i="41"/>
  <c r="I41" i="30"/>
  <c r="I29" i="41"/>
  <c r="T39" i="33"/>
  <c r="T27" i="44"/>
  <c r="W30" i="53"/>
  <c r="W34" i="53" s="1"/>
  <c r="W42" i="42"/>
  <c r="U29" i="39"/>
  <c r="U33" i="30"/>
  <c r="U37" i="30"/>
  <c r="L31" i="30"/>
  <c r="M30" i="43"/>
  <c r="M42" i="34"/>
  <c r="S30" i="43"/>
  <c r="S42" i="34"/>
  <c r="Z40" i="32"/>
  <c r="Z28" i="45"/>
  <c r="Y41" i="32"/>
  <c r="Y29" i="45"/>
  <c r="Y37" i="33"/>
  <c r="O25" i="33"/>
  <c r="G25" i="33"/>
  <c r="Z40" i="29"/>
  <c r="Z28" i="42"/>
  <c r="Z36" i="42" s="1"/>
  <c r="Z32" i="31"/>
  <c r="Z36" i="31"/>
  <c r="Z29" i="42"/>
  <c r="Y24" i="31"/>
  <c r="G30" i="48"/>
  <c r="G34" i="48" s="1"/>
  <c r="G42" i="37"/>
  <c r="Z28" i="48"/>
  <c r="Z40" i="37"/>
  <c r="I30" i="47"/>
  <c r="I34" i="47" s="1"/>
  <c r="I42" i="35"/>
  <c r="I25" i="38"/>
  <c r="K30" i="49"/>
  <c r="K34" i="49" s="1"/>
  <c r="K42" i="40"/>
  <c r="E30" i="52"/>
  <c r="E34" i="52" s="1"/>
  <c r="E42" i="41"/>
  <c r="I30" i="54"/>
  <c r="I34" i="54" s="1"/>
  <c r="I42" i="44"/>
  <c r="I30" i="55"/>
  <c r="I34" i="55" s="1"/>
  <c r="I42" i="45"/>
  <c r="I30" i="57"/>
  <c r="I34" i="57" s="1"/>
  <c r="I42" i="43"/>
  <c r="AG17" i="54"/>
  <c r="AG19" i="54" s="1"/>
  <c r="G33" i="55"/>
  <c r="G37" i="55"/>
  <c r="X47" i="42"/>
  <c r="X43" i="42"/>
  <c r="W32" i="50"/>
  <c r="W36" i="50"/>
  <c r="Y43" i="43"/>
  <c r="Y27" i="56"/>
  <c r="Y39" i="46"/>
  <c r="U30" i="55"/>
  <c r="U34" i="55" s="1"/>
  <c r="U42" i="45"/>
  <c r="S30" i="57"/>
  <c r="S34" i="57" s="1"/>
  <c r="S42" i="43"/>
  <c r="F31" i="55"/>
  <c r="F35" i="55"/>
  <c r="M31" i="39"/>
  <c r="AD17" i="51"/>
  <c r="Z43" i="51"/>
  <c r="AG17" i="53"/>
  <c r="AG19" i="53" s="1"/>
  <c r="Z31" i="64"/>
  <c r="Z35" i="64"/>
  <c r="S45" i="46"/>
  <c r="S23" i="46"/>
  <c r="S49" i="46"/>
  <c r="J31" i="56"/>
  <c r="J35" i="56"/>
  <c r="V49" i="46"/>
  <c r="V45" i="46"/>
  <c r="R37" i="41"/>
  <c r="R33" i="41"/>
  <c r="P39" i="33"/>
  <c r="P27" i="44"/>
  <c r="H40" i="33"/>
  <c r="H28" i="44"/>
  <c r="T40" i="33"/>
  <c r="T28" i="44"/>
  <c r="L41" i="33"/>
  <c r="L29" i="44"/>
  <c r="X41" i="33"/>
  <c r="X29" i="44"/>
  <c r="I31" i="39"/>
  <c r="I35" i="39"/>
  <c r="O29" i="39"/>
  <c r="O37" i="30"/>
  <c r="E30" i="43"/>
  <c r="E42" i="34"/>
  <c r="G30" i="43"/>
  <c r="G42" i="34"/>
  <c r="Y24" i="34"/>
  <c r="Z29" i="46"/>
  <c r="Z41" i="36"/>
  <c r="Q30" i="48"/>
  <c r="Q34" i="48" s="1"/>
  <c r="Q42" i="37"/>
  <c r="Q30" i="49"/>
  <c r="Q34" i="49" s="1"/>
  <c r="Q42" i="40"/>
  <c r="Z35" i="39"/>
  <c r="Z27" i="53"/>
  <c r="Z39" i="42"/>
  <c r="Z43" i="42" s="1"/>
  <c r="O30" i="54"/>
  <c r="O34" i="54" s="1"/>
  <c r="O42" i="44"/>
  <c r="Y30" i="60"/>
  <c r="Y34" i="60" s="1"/>
  <c r="Y46" i="50"/>
  <c r="Y42" i="49"/>
  <c r="K39" i="30"/>
  <c r="K27" i="41"/>
  <c r="W39" i="30"/>
  <c r="W27" i="41"/>
  <c r="O40" i="30"/>
  <c r="O28" i="41"/>
  <c r="G41" i="30"/>
  <c r="G29" i="41"/>
  <c r="S41" i="30"/>
  <c r="S29" i="41"/>
  <c r="E39" i="33"/>
  <c r="E27" i="44"/>
  <c r="Q39" i="33"/>
  <c r="Q43" i="33" s="1"/>
  <c r="Q27" i="44"/>
  <c r="I40" i="33"/>
  <c r="I28" i="44"/>
  <c r="U40" i="33"/>
  <c r="U44" i="33" s="1"/>
  <c r="U28" i="44"/>
  <c r="M41" i="33"/>
  <c r="M23" i="33" s="1"/>
  <c r="M29" i="44"/>
  <c r="P29" i="39"/>
  <c r="O24" i="30"/>
  <c r="P37" i="30"/>
  <c r="Y40" i="32"/>
  <c r="Y44" i="32" s="1"/>
  <c r="Y28" i="45"/>
  <c r="Y40" i="29"/>
  <c r="Y28" i="42"/>
  <c r="Y32" i="42" s="1"/>
  <c r="W25" i="34"/>
  <c r="Y45" i="34"/>
  <c r="E30" i="48"/>
  <c r="E34" i="48" s="1"/>
  <c r="E42" i="37"/>
  <c r="U30" i="47"/>
  <c r="U34" i="47" s="1"/>
  <c r="U42" i="35"/>
  <c r="Y28" i="47"/>
  <c r="Y40" i="35"/>
  <c r="Y44" i="35" s="1"/>
  <c r="Y23" i="36"/>
  <c r="Z28" i="49"/>
  <c r="Z40" i="40"/>
  <c r="U30" i="51"/>
  <c r="U34" i="51" s="1"/>
  <c r="U42" i="39"/>
  <c r="Q30" i="51"/>
  <c r="Q34" i="51" s="1"/>
  <c r="Q42" i="39"/>
  <c r="Y30" i="58"/>
  <c r="Y42" i="48"/>
  <c r="Y46" i="48" s="1"/>
  <c r="Y30" i="63"/>
  <c r="Y42" i="52"/>
  <c r="L39" i="30"/>
  <c r="L27" i="41"/>
  <c r="X39" i="30"/>
  <c r="X47" i="30" s="1"/>
  <c r="X27" i="41"/>
  <c r="P40" i="30"/>
  <c r="P28" i="41"/>
  <c r="H41" i="30"/>
  <c r="H29" i="41"/>
  <c r="T41" i="30"/>
  <c r="T29" i="41"/>
  <c r="F39" i="33"/>
  <c r="F27" i="44"/>
  <c r="R39" i="33"/>
  <c r="R27" i="44"/>
  <c r="J40" i="33"/>
  <c r="J28" i="44"/>
  <c r="V40" i="33"/>
  <c r="V28" i="44"/>
  <c r="N41" i="33"/>
  <c r="N29" i="44"/>
  <c r="K35" i="30"/>
  <c r="K27" i="39"/>
  <c r="E33" i="39"/>
  <c r="E37" i="39"/>
  <c r="J48" i="32"/>
  <c r="Z47" i="32"/>
  <c r="Z27" i="43"/>
  <c r="Z35" i="43" s="1"/>
  <c r="Z39" i="34"/>
  <c r="Z47" i="34" s="1"/>
  <c r="Y24" i="33"/>
  <c r="K25" i="34"/>
  <c r="Y27" i="48"/>
  <c r="Y39" i="37"/>
  <c r="W30" i="50"/>
  <c r="W34" i="50" s="1"/>
  <c r="W42" i="38"/>
  <c r="M30" i="49"/>
  <c r="M34" i="49" s="1"/>
  <c r="M42" i="40"/>
  <c r="G30" i="49"/>
  <c r="G34" i="49" s="1"/>
  <c r="G42" i="40"/>
  <c r="Z27" i="49"/>
  <c r="Z39" i="40"/>
  <c r="Y49" i="38"/>
  <c r="H37" i="39"/>
  <c r="O30" i="53"/>
  <c r="O34" i="53" s="1"/>
  <c r="O42" i="42"/>
  <c r="L32" i="39"/>
  <c r="W31" i="39"/>
  <c r="U30" i="52"/>
  <c r="U34" i="52" s="1"/>
  <c r="U42" i="41"/>
  <c r="I30" i="51"/>
  <c r="I34" i="51" s="1"/>
  <c r="I42" i="39"/>
  <c r="E30" i="51"/>
  <c r="E34" i="51" s="1"/>
  <c r="E42" i="39"/>
  <c r="V31" i="39"/>
  <c r="AD17" i="56"/>
  <c r="Q34" i="61"/>
  <c r="Q42" i="60"/>
  <c r="Q46" i="60" s="1"/>
  <c r="Q46" i="61"/>
  <c r="Z44" i="57"/>
  <c r="Z48" i="57"/>
  <c r="Y48" i="53"/>
  <c r="Y44" i="53"/>
  <c r="Z35" i="58"/>
  <c r="Z31" i="58"/>
  <c r="Y42" i="59"/>
  <c r="I36" i="52"/>
  <c r="I32" i="52"/>
  <c r="F36" i="53"/>
  <c r="F32" i="53"/>
  <c r="K32" i="50"/>
  <c r="K36" i="50"/>
  <c r="AD15" i="62"/>
  <c r="L37" i="52"/>
  <c r="L33" i="52"/>
  <c r="O35" i="49"/>
  <c r="O31" i="49"/>
  <c r="W37" i="52"/>
  <c r="W33" i="52"/>
  <c r="U31" i="56"/>
  <c r="U35" i="56"/>
  <c r="R36" i="51"/>
  <c r="R32" i="51"/>
  <c r="O35" i="51"/>
  <c r="O31" i="51"/>
  <c r="J37" i="52"/>
  <c r="J33" i="52"/>
  <c r="Q32" i="49"/>
  <c r="Q36" i="49"/>
  <c r="L32" i="55"/>
  <c r="L36" i="55"/>
  <c r="T44" i="46"/>
  <c r="T48" i="46"/>
  <c r="H35" i="50"/>
  <c r="H31" i="50"/>
  <c r="I36" i="53"/>
  <c r="I32" i="53"/>
  <c r="J37" i="57"/>
  <c r="J33" i="57"/>
  <c r="X33" i="53"/>
  <c r="X37" i="53"/>
  <c r="X31" i="54"/>
  <c r="X35" i="54"/>
  <c r="K37" i="47"/>
  <c r="K33" i="47"/>
  <c r="H43" i="46"/>
  <c r="H47" i="46"/>
  <c r="E32" i="51"/>
  <c r="E36" i="51"/>
  <c r="M35" i="48"/>
  <c r="M31" i="48"/>
  <c r="N31" i="46"/>
  <c r="N35" i="46"/>
  <c r="J36" i="49"/>
  <c r="J32" i="49"/>
  <c r="S37" i="47"/>
  <c r="S33" i="47"/>
  <c r="P32" i="52"/>
  <c r="P36" i="52"/>
  <c r="J31" i="55"/>
  <c r="J35" i="55"/>
  <c r="P37" i="49"/>
  <c r="P33" i="49"/>
  <c r="R33" i="47"/>
  <c r="R37" i="47"/>
  <c r="L31" i="49"/>
  <c r="L35" i="49"/>
  <c r="N36" i="51"/>
  <c r="N32" i="51"/>
  <c r="E37" i="49"/>
  <c r="E33" i="49"/>
  <c r="X36" i="49"/>
  <c r="X32" i="49"/>
  <c r="I31" i="50"/>
  <c r="I35" i="50"/>
  <c r="N32" i="55"/>
  <c r="N36" i="55"/>
  <c r="AG15" i="64"/>
  <c r="AH5" i="64"/>
  <c r="K47" i="41"/>
  <c r="T35" i="49"/>
  <c r="T31" i="49"/>
  <c r="M35" i="51"/>
  <c r="M31" i="51"/>
  <c r="Y28" i="51"/>
  <c r="AE17" i="63"/>
  <c r="AE17" i="58"/>
  <c r="AE17" i="61"/>
  <c r="AE17" i="54"/>
  <c r="AE17" i="64"/>
  <c r="AE17" i="59"/>
  <c r="AE17" i="57"/>
  <c r="AE17" i="65"/>
  <c r="AE17" i="52"/>
  <c r="AE17" i="55"/>
  <c r="Y40" i="39"/>
  <c r="U36" i="52"/>
  <c r="U32" i="52"/>
  <c r="W32" i="53"/>
  <c r="W36" i="53"/>
  <c r="L49" i="46"/>
  <c r="L45" i="46"/>
  <c r="X33" i="48"/>
  <c r="X37" i="48"/>
  <c r="Y32" i="50"/>
  <c r="Y36" i="50"/>
  <c r="E30" i="57"/>
  <c r="E34" i="57" s="1"/>
  <c r="E42" i="43"/>
  <c r="W30" i="57"/>
  <c r="W34" i="57" s="1"/>
  <c r="W42" i="43"/>
  <c r="AG17" i="56"/>
  <c r="AG19" i="56" s="1"/>
  <c r="AF17" i="62"/>
  <c r="AF19" i="62" s="1"/>
  <c r="E34" i="61"/>
  <c r="E42" i="60"/>
  <c r="E46" i="60" s="1"/>
  <c r="E46" i="61"/>
  <c r="Y44" i="59"/>
  <c r="Y48" i="59"/>
  <c r="Z45" i="52"/>
  <c r="Z49" i="52"/>
  <c r="Z45" i="53"/>
  <c r="Z49" i="53"/>
  <c r="V36" i="55"/>
  <c r="V32" i="55"/>
  <c r="R48" i="46"/>
  <c r="R44" i="46"/>
  <c r="F32" i="54"/>
  <c r="F36" i="54"/>
  <c r="J32" i="57"/>
  <c r="J36" i="57"/>
  <c r="H32" i="55"/>
  <c r="H36" i="55"/>
  <c r="Z29" i="55"/>
  <c r="Z41" i="45"/>
  <c r="K47" i="46"/>
  <c r="K43" i="46"/>
  <c r="H32" i="57"/>
  <c r="H36" i="57"/>
  <c r="J33" i="55"/>
  <c r="J37" i="55"/>
  <c r="G45" i="46"/>
  <c r="G23" i="46"/>
  <c r="G49" i="46"/>
  <c r="Q36" i="57"/>
  <c r="Q32" i="57"/>
  <c r="K44" i="46"/>
  <c r="K48" i="46"/>
  <c r="M33" i="55"/>
  <c r="M37" i="55"/>
  <c r="V37" i="56"/>
  <c r="V33" i="56"/>
  <c r="N33" i="51"/>
  <c r="N37" i="51"/>
  <c r="V32" i="52"/>
  <c r="V36" i="52"/>
  <c r="X47" i="46"/>
  <c r="X43" i="46"/>
  <c r="L32" i="54"/>
  <c r="L36" i="54"/>
  <c r="M33" i="51"/>
  <c r="M37" i="51"/>
  <c r="O33" i="57"/>
  <c r="O37" i="57"/>
  <c r="G31" i="57"/>
  <c r="G35" i="57"/>
  <c r="X33" i="51"/>
  <c r="X37" i="51"/>
  <c r="AD15" i="65"/>
  <c r="I37" i="53"/>
  <c r="I33" i="53"/>
  <c r="W37" i="51"/>
  <c r="W33" i="51"/>
  <c r="S32" i="51"/>
  <c r="S36" i="51"/>
  <c r="T37" i="53"/>
  <c r="T33" i="53"/>
  <c r="Q35" i="50"/>
  <c r="Q31" i="50"/>
  <c r="Z29" i="56"/>
  <c r="Z41" i="46"/>
  <c r="I43" i="46"/>
  <c r="I47" i="46"/>
  <c r="G33" i="53"/>
  <c r="G37" i="53"/>
  <c r="T32" i="56"/>
  <c r="T36" i="56"/>
  <c r="V35" i="51"/>
  <c r="V31" i="51"/>
  <c r="O33" i="50"/>
  <c r="O37" i="50"/>
  <c r="K36" i="51"/>
  <c r="K32" i="51"/>
  <c r="N36" i="46"/>
  <c r="N32" i="46"/>
  <c r="W37" i="54"/>
  <c r="W33" i="54"/>
  <c r="O33" i="52"/>
  <c r="O37" i="52"/>
  <c r="G35" i="48"/>
  <c r="G31" i="48"/>
  <c r="H33" i="57"/>
  <c r="H37" i="57"/>
  <c r="G32" i="47"/>
  <c r="G36" i="47"/>
  <c r="S33" i="57"/>
  <c r="S37" i="57"/>
  <c r="Q32" i="54"/>
  <c r="Q36" i="54"/>
  <c r="R35" i="47"/>
  <c r="R31" i="47"/>
  <c r="M35" i="55"/>
  <c r="M31" i="55"/>
  <c r="H35" i="56"/>
  <c r="H31" i="56"/>
  <c r="AE15" i="58"/>
  <c r="AE15" i="56"/>
  <c r="L31" i="50"/>
  <c r="L35" i="50"/>
  <c r="H36" i="46"/>
  <c r="H32" i="46"/>
  <c r="U31" i="49"/>
  <c r="U35" i="49"/>
  <c r="O32" i="50"/>
  <c r="O36" i="50"/>
  <c r="H37" i="48"/>
  <c r="H33" i="48"/>
  <c r="M37" i="46"/>
  <c r="M33" i="46"/>
  <c r="N36" i="53"/>
  <c r="N32" i="53"/>
  <c r="W36" i="55"/>
  <c r="W32" i="55"/>
  <c r="AH5" i="55"/>
  <c r="AG15" i="55"/>
  <c r="W31" i="52"/>
  <c r="W35" i="52"/>
  <c r="L37" i="56"/>
  <c r="L33" i="56"/>
  <c r="G37" i="51"/>
  <c r="G33" i="51"/>
  <c r="X43" i="41"/>
  <c r="F37" i="49"/>
  <c r="F33" i="49"/>
  <c r="Y44" i="61"/>
  <c r="Y48" i="61"/>
  <c r="Z31" i="65"/>
  <c r="Z35" i="65"/>
  <c r="Z47" i="61"/>
  <c r="Z43" i="61"/>
  <c r="Z33" i="63"/>
  <c r="Z37" i="63"/>
  <c r="L36" i="57"/>
  <c r="L32" i="57"/>
  <c r="R32" i="56"/>
  <c r="R36" i="56"/>
  <c r="M37" i="57"/>
  <c r="M33" i="57"/>
  <c r="T49" i="46"/>
  <c r="T45" i="46"/>
  <c r="K31" i="56"/>
  <c r="K35" i="56"/>
  <c r="G37" i="56"/>
  <c r="G33" i="56"/>
  <c r="V31" i="54"/>
  <c r="V35" i="54"/>
  <c r="O36" i="55"/>
  <c r="O32" i="55"/>
  <c r="K36" i="56"/>
  <c r="K32" i="56"/>
  <c r="E37" i="57"/>
  <c r="E33" i="57"/>
  <c r="J45" i="46"/>
  <c r="J49" i="46"/>
  <c r="G36" i="53"/>
  <c r="G32" i="53"/>
  <c r="Z32" i="65"/>
  <c r="Z36" i="65"/>
  <c r="X35" i="56"/>
  <c r="X31" i="56"/>
  <c r="U36" i="51"/>
  <c r="U32" i="51"/>
  <c r="R35" i="52"/>
  <c r="R31" i="52"/>
  <c r="N31" i="53"/>
  <c r="N35" i="53"/>
  <c r="S31" i="50"/>
  <c r="S35" i="50"/>
  <c r="AD15" i="61"/>
  <c r="T32" i="52"/>
  <c r="T36" i="52"/>
  <c r="M33" i="50"/>
  <c r="M37" i="50"/>
  <c r="AE15" i="53"/>
  <c r="K37" i="52"/>
  <c r="K33" i="52"/>
  <c r="N31" i="55"/>
  <c r="N35" i="55"/>
  <c r="I31" i="56"/>
  <c r="I35" i="56"/>
  <c r="J37" i="51"/>
  <c r="J33" i="51"/>
  <c r="P31" i="50"/>
  <c r="P35" i="50"/>
  <c r="H36" i="56"/>
  <c r="H32" i="56"/>
  <c r="E37" i="51"/>
  <c r="E33" i="51"/>
  <c r="X31" i="52"/>
  <c r="X35" i="52"/>
  <c r="T35" i="53"/>
  <c r="T31" i="53"/>
  <c r="K32" i="49"/>
  <c r="K36" i="49"/>
  <c r="L37" i="54"/>
  <c r="L33" i="54"/>
  <c r="E33" i="52"/>
  <c r="E37" i="52"/>
  <c r="N37" i="53"/>
  <c r="N33" i="53"/>
  <c r="M33" i="49"/>
  <c r="M37" i="49"/>
  <c r="Q37" i="48"/>
  <c r="Q33" i="48"/>
  <c r="U32" i="53"/>
  <c r="U36" i="53"/>
  <c r="X32" i="52"/>
  <c r="X36" i="52"/>
  <c r="T35" i="48"/>
  <c r="T31" i="48"/>
  <c r="R36" i="57"/>
  <c r="R32" i="57"/>
  <c r="L37" i="53"/>
  <c r="L33" i="53"/>
  <c r="Q30" i="58"/>
  <c r="Q34" i="58" s="1"/>
  <c r="Q42" i="48"/>
  <c r="Q46" i="48" s="1"/>
  <c r="W36" i="46"/>
  <c r="W32" i="46"/>
  <c r="W30" i="58"/>
  <c r="W34" i="58" s="1"/>
  <c r="W42" i="48"/>
  <c r="W46" i="48" s="1"/>
  <c r="F33" i="57"/>
  <c r="F37" i="57"/>
  <c r="T33" i="55"/>
  <c r="T37" i="55"/>
  <c r="AE15" i="59"/>
  <c r="K31" i="49"/>
  <c r="K35" i="49"/>
  <c r="E32" i="47"/>
  <c r="E36" i="47"/>
  <c r="I35" i="51"/>
  <c r="I31" i="51"/>
  <c r="O45" i="46"/>
  <c r="O49" i="46"/>
  <c r="O23" i="46"/>
  <c r="N36" i="47"/>
  <c r="N32" i="47"/>
  <c r="R33" i="55"/>
  <c r="R37" i="55"/>
  <c r="X31" i="49"/>
  <c r="X35" i="49"/>
  <c r="Y28" i="52"/>
  <c r="Y40" i="41"/>
  <c r="U36" i="56"/>
  <c r="U32" i="56"/>
  <c r="H31" i="49"/>
  <c r="H35" i="49"/>
  <c r="U36" i="46"/>
  <c r="U32" i="46"/>
  <c r="R36" i="46"/>
  <c r="R32" i="46"/>
  <c r="T33" i="52"/>
  <c r="T37" i="52"/>
  <c r="T33" i="50"/>
  <c r="T37" i="50"/>
  <c r="H33" i="47"/>
  <c r="H37" i="47"/>
  <c r="W31" i="55"/>
  <c r="W35" i="55"/>
  <c r="U33" i="46"/>
  <c r="U37" i="46"/>
  <c r="N49" i="46"/>
  <c r="N45" i="46"/>
  <c r="E37" i="55"/>
  <c r="E33" i="55"/>
  <c r="T37" i="51"/>
  <c r="T33" i="51"/>
  <c r="R37" i="52"/>
  <c r="R33" i="52"/>
  <c r="K36" i="53"/>
  <c r="K32" i="53"/>
  <c r="X32" i="47"/>
  <c r="X36" i="47"/>
  <c r="J31" i="47"/>
  <c r="J35" i="47"/>
  <c r="W31" i="46"/>
  <c r="W35" i="46"/>
  <c r="X31" i="51"/>
  <c r="X35" i="51"/>
  <c r="L37" i="48"/>
  <c r="L33" i="48"/>
  <c r="Z49" i="57"/>
  <c r="Z45" i="57"/>
  <c r="J36" i="55"/>
  <c r="J32" i="55"/>
  <c r="F44" i="46"/>
  <c r="F48" i="46"/>
  <c r="N35" i="54"/>
  <c r="N31" i="54"/>
  <c r="R31" i="57"/>
  <c r="R35" i="57"/>
  <c r="Q31" i="55"/>
  <c r="Q35" i="55"/>
  <c r="W37" i="55"/>
  <c r="W33" i="55"/>
  <c r="T33" i="56"/>
  <c r="T37" i="56"/>
  <c r="Y48" i="54"/>
  <c r="Y44" i="54"/>
  <c r="P31" i="57"/>
  <c r="P35" i="57"/>
  <c r="R36" i="55"/>
  <c r="R32" i="55"/>
  <c r="E36" i="57"/>
  <c r="E32" i="57"/>
  <c r="S47" i="46"/>
  <c r="S43" i="46"/>
  <c r="U36" i="55"/>
  <c r="U32" i="55"/>
  <c r="J37" i="56"/>
  <c r="J33" i="56"/>
  <c r="J36" i="52"/>
  <c r="J32" i="52"/>
  <c r="L47" i="46"/>
  <c r="L43" i="46"/>
  <c r="T35" i="54"/>
  <c r="T31" i="54"/>
  <c r="R31" i="51"/>
  <c r="R35" i="51"/>
  <c r="M35" i="53"/>
  <c r="M31" i="53"/>
  <c r="N33" i="54"/>
  <c r="N37" i="54"/>
  <c r="U33" i="55"/>
  <c r="U37" i="55"/>
  <c r="F32" i="51"/>
  <c r="F36" i="51"/>
  <c r="R32" i="52"/>
  <c r="R36" i="52"/>
  <c r="H44" i="46"/>
  <c r="H48" i="46"/>
  <c r="J35" i="51"/>
  <c r="J31" i="51"/>
  <c r="T32" i="54"/>
  <c r="T36" i="54"/>
  <c r="O33" i="51"/>
  <c r="O37" i="51"/>
  <c r="U32" i="49"/>
  <c r="U36" i="49"/>
  <c r="O33" i="47"/>
  <c r="O37" i="47"/>
  <c r="V35" i="46"/>
  <c r="V31" i="46"/>
  <c r="K37" i="57"/>
  <c r="K33" i="57"/>
  <c r="Q35" i="53"/>
  <c r="Q31" i="53"/>
  <c r="W36" i="52"/>
  <c r="W32" i="52"/>
  <c r="G33" i="57"/>
  <c r="G37" i="57"/>
  <c r="E32" i="54"/>
  <c r="E36" i="54"/>
  <c r="F31" i="47"/>
  <c r="F35" i="47"/>
  <c r="Q35" i="47"/>
  <c r="Q31" i="47"/>
  <c r="S32" i="47"/>
  <c r="S36" i="47"/>
  <c r="Y28" i="55"/>
  <c r="Y40" i="45"/>
  <c r="AE15" i="62"/>
  <c r="S37" i="49"/>
  <c r="S33" i="49"/>
  <c r="P35" i="46"/>
  <c r="P31" i="46"/>
  <c r="O37" i="56"/>
  <c r="O33" i="56"/>
  <c r="W31" i="50"/>
  <c r="W35" i="50"/>
  <c r="P36" i="48"/>
  <c r="P32" i="48"/>
  <c r="F33" i="48"/>
  <c r="F37" i="48"/>
  <c r="M35" i="47"/>
  <c r="M31" i="47"/>
  <c r="U48" i="46"/>
  <c r="U44" i="46"/>
  <c r="V37" i="47"/>
  <c r="V33" i="47"/>
  <c r="F32" i="47"/>
  <c r="F36" i="47"/>
  <c r="O33" i="55"/>
  <c r="O37" i="55"/>
  <c r="I35" i="49"/>
  <c r="I31" i="49"/>
  <c r="J31" i="53"/>
  <c r="J35" i="53"/>
  <c r="N33" i="56"/>
  <c r="N37" i="56"/>
  <c r="AH5" i="59"/>
  <c r="AG15" i="59"/>
  <c r="H33" i="50"/>
  <c r="H37" i="50"/>
  <c r="P36" i="51"/>
  <c r="P32" i="51"/>
  <c r="S48" i="46"/>
  <c r="S44" i="46"/>
  <c r="W42" i="34"/>
  <c r="W46" i="34" s="1"/>
  <c r="W30" i="43"/>
  <c r="E30" i="49"/>
  <c r="E34" i="49" s="1"/>
  <c r="E42" i="40"/>
  <c r="S30" i="49"/>
  <c r="S34" i="49" s="1"/>
  <c r="S42" i="40"/>
  <c r="O30" i="51"/>
  <c r="O34" i="51" s="1"/>
  <c r="O42" i="39"/>
  <c r="I30" i="56"/>
  <c r="I34" i="56" s="1"/>
  <c r="I42" i="46"/>
  <c r="G30" i="57"/>
  <c r="G34" i="57" s="1"/>
  <c r="G42" i="43"/>
  <c r="AG15" i="54"/>
  <c r="K46" i="61"/>
  <c r="K42" i="60"/>
  <c r="K46" i="60" s="1"/>
  <c r="K34" i="61"/>
  <c r="W46" i="61"/>
  <c r="W42" i="60"/>
  <c r="W46" i="60" s="1"/>
  <c r="W34" i="61"/>
  <c r="F39" i="30"/>
  <c r="F27" i="41"/>
  <c r="R39" i="30"/>
  <c r="R27" i="41"/>
  <c r="J40" i="30"/>
  <c r="J28" i="41"/>
  <c r="V40" i="30"/>
  <c r="V28" i="41"/>
  <c r="N41" i="30"/>
  <c r="N29" i="41"/>
  <c r="L39" i="33"/>
  <c r="L27" i="44"/>
  <c r="X39" i="33"/>
  <c r="X27" i="44"/>
  <c r="P40" i="33"/>
  <c r="P28" i="44"/>
  <c r="H41" i="33"/>
  <c r="H45" i="33" s="1"/>
  <c r="H29" i="44"/>
  <c r="T41" i="33"/>
  <c r="T29" i="44"/>
  <c r="G36" i="30"/>
  <c r="G28" i="39"/>
  <c r="U42" i="34"/>
  <c r="U30" i="43"/>
  <c r="Y40" i="34"/>
  <c r="Y48" i="34" s="1"/>
  <c r="Y28" i="43"/>
  <c r="G30" i="46"/>
  <c r="G42" i="36"/>
  <c r="Y23" i="34"/>
  <c r="Y27" i="46"/>
  <c r="Y39" i="36"/>
  <c r="M30" i="48"/>
  <c r="M34" i="48" s="1"/>
  <c r="M42" i="37"/>
  <c r="Q30" i="47"/>
  <c r="Q34" i="47" s="1"/>
  <c r="Q42" i="35"/>
  <c r="Q30" i="50"/>
  <c r="Q34" i="50" s="1"/>
  <c r="Q42" i="38"/>
  <c r="O30" i="49"/>
  <c r="O34" i="49" s="1"/>
  <c r="O42" i="40"/>
  <c r="Y27" i="49"/>
  <c r="Y39" i="40"/>
  <c r="G30" i="53"/>
  <c r="G34" i="53" s="1"/>
  <c r="G42" i="42"/>
  <c r="F36" i="39"/>
  <c r="M30" i="53"/>
  <c r="M34" i="53" s="1"/>
  <c r="M42" i="42"/>
  <c r="I25" i="40"/>
  <c r="G25" i="40"/>
  <c r="Q25" i="40"/>
  <c r="S30" i="51"/>
  <c r="S34" i="51" s="1"/>
  <c r="S42" i="39"/>
  <c r="W30" i="51"/>
  <c r="W34" i="51" s="1"/>
  <c r="W42" i="39"/>
  <c r="O25" i="42"/>
  <c r="O30" i="56"/>
  <c r="O34" i="56" s="1"/>
  <c r="O42" i="46"/>
  <c r="Y32" i="43"/>
  <c r="Y28" i="56"/>
  <c r="Y40" i="46"/>
  <c r="AF17" i="51"/>
  <c r="AF19" i="51" s="1"/>
  <c r="Y42" i="61"/>
  <c r="Y46" i="61" s="1"/>
  <c r="Z33" i="64"/>
  <c r="Z49" i="55"/>
  <c r="Y43" i="52"/>
  <c r="Y47" i="52"/>
  <c r="AG17" i="58"/>
  <c r="AG19" i="58" s="1"/>
  <c r="T35" i="57"/>
  <c r="T31" i="57"/>
  <c r="F36" i="56"/>
  <c r="F32" i="56"/>
  <c r="Y23" i="59"/>
  <c r="U36" i="57"/>
  <c r="U32" i="57"/>
  <c r="W25" i="44"/>
  <c r="N48" i="46"/>
  <c r="N44" i="46"/>
  <c r="J35" i="54"/>
  <c r="J31" i="54"/>
  <c r="X31" i="55"/>
  <c r="X35" i="55"/>
  <c r="S31" i="56"/>
  <c r="S35" i="56"/>
  <c r="M32" i="57"/>
  <c r="M36" i="57"/>
  <c r="Q44" i="46"/>
  <c r="Q48" i="46"/>
  <c r="M36" i="54"/>
  <c r="M32" i="54"/>
  <c r="V32" i="51"/>
  <c r="V36" i="51"/>
  <c r="G35" i="51"/>
  <c r="G31" i="51"/>
  <c r="Y49" i="63"/>
  <c r="Y23" i="63"/>
  <c r="L35" i="56"/>
  <c r="L31" i="56"/>
  <c r="F35" i="52"/>
  <c r="F31" i="52"/>
  <c r="X33" i="49"/>
  <c r="X37" i="49"/>
  <c r="G31" i="50"/>
  <c r="G35" i="50"/>
  <c r="W32" i="57"/>
  <c r="W36" i="57"/>
  <c r="L33" i="51"/>
  <c r="L37" i="51"/>
  <c r="AD15" i="64"/>
  <c r="H32" i="52"/>
  <c r="H36" i="52"/>
  <c r="W33" i="49"/>
  <c r="W37" i="49"/>
  <c r="V32" i="50"/>
  <c r="V36" i="50"/>
  <c r="V32" i="54"/>
  <c r="V36" i="54"/>
  <c r="Z28" i="55"/>
  <c r="Z40" i="45"/>
  <c r="U36" i="54"/>
  <c r="U32" i="54"/>
  <c r="O32" i="53"/>
  <c r="O36" i="53"/>
  <c r="M35" i="49"/>
  <c r="M31" i="49"/>
  <c r="Z49" i="59"/>
  <c r="Z45" i="59"/>
  <c r="U31" i="55"/>
  <c r="U35" i="55"/>
  <c r="P47" i="46"/>
  <c r="P43" i="46"/>
  <c r="S31" i="49"/>
  <c r="S35" i="49"/>
  <c r="X36" i="50"/>
  <c r="X32" i="50"/>
  <c r="O36" i="48"/>
  <c r="O32" i="48"/>
  <c r="X35" i="46"/>
  <c r="X31" i="46"/>
  <c r="T31" i="51"/>
  <c r="T35" i="51"/>
  <c r="N37" i="47"/>
  <c r="N33" i="47"/>
  <c r="T32" i="53"/>
  <c r="T36" i="53"/>
  <c r="P36" i="57"/>
  <c r="P32" i="57"/>
  <c r="U33" i="50"/>
  <c r="U37" i="50"/>
  <c r="X37" i="47"/>
  <c r="X33" i="47"/>
  <c r="K32" i="46"/>
  <c r="K36" i="46"/>
  <c r="Z35" i="57"/>
  <c r="Z31" i="57"/>
  <c r="N32" i="57"/>
  <c r="N36" i="57"/>
  <c r="Q49" i="46"/>
  <c r="Q45" i="46"/>
  <c r="Q23" i="46"/>
  <c r="AE15" i="61"/>
  <c r="U33" i="47"/>
  <c r="U37" i="47"/>
  <c r="U33" i="48"/>
  <c r="U37" i="48"/>
  <c r="F47" i="46"/>
  <c r="F43" i="46"/>
  <c r="M32" i="46"/>
  <c r="M36" i="46"/>
  <c r="M36" i="53"/>
  <c r="M32" i="53"/>
  <c r="E32" i="50"/>
  <c r="E36" i="50"/>
  <c r="E33" i="50"/>
  <c r="E37" i="50"/>
  <c r="I36" i="46"/>
  <c r="I32" i="46"/>
  <c r="N32" i="48"/>
  <c r="N36" i="48"/>
  <c r="L35" i="47"/>
  <c r="L31" i="47"/>
  <c r="Z31" i="63"/>
  <c r="Z35" i="63"/>
  <c r="Z36" i="59"/>
  <c r="Z32" i="59"/>
  <c r="V44" i="46"/>
  <c r="V48" i="46"/>
  <c r="AH5" i="62"/>
  <c r="AG15" i="62"/>
  <c r="S35" i="53"/>
  <c r="S31" i="53"/>
  <c r="S32" i="56"/>
  <c r="S36" i="56"/>
  <c r="L47" i="41"/>
  <c r="N36" i="49"/>
  <c r="N32" i="49"/>
  <c r="S41" i="33"/>
  <c r="S29" i="44"/>
  <c r="V37" i="30"/>
  <c r="V29" i="39"/>
  <c r="Q30" i="43"/>
  <c r="Q42" i="34"/>
  <c r="Z39" i="29"/>
  <c r="Z27" i="42"/>
  <c r="Z31" i="42" s="1"/>
  <c r="Z43" i="35"/>
  <c r="Z27" i="48"/>
  <c r="Z39" i="37"/>
  <c r="Z47" i="37" s="1"/>
  <c r="E30" i="50"/>
  <c r="E34" i="50" s="1"/>
  <c r="E42" i="38"/>
  <c r="Z43" i="37"/>
  <c r="Z27" i="50"/>
  <c r="Z39" i="38"/>
  <c r="S30" i="53"/>
  <c r="S34" i="53" s="1"/>
  <c r="S42" i="42"/>
  <c r="G39" i="30"/>
  <c r="G27" i="41"/>
  <c r="O41" i="30"/>
  <c r="O29" i="41"/>
  <c r="M39" i="33"/>
  <c r="M27" i="44"/>
  <c r="E40" i="33"/>
  <c r="E28" i="44"/>
  <c r="Q40" i="33"/>
  <c r="Q44" i="33" s="1"/>
  <c r="Q28" i="44"/>
  <c r="I41" i="33"/>
  <c r="I29" i="44"/>
  <c r="U41" i="33"/>
  <c r="U29" i="44"/>
  <c r="J33" i="30"/>
  <c r="Y39" i="29"/>
  <c r="Y27" i="42"/>
  <c r="W30" i="48"/>
  <c r="W34" i="48" s="1"/>
  <c r="W42" i="37"/>
  <c r="F35" i="39"/>
  <c r="Q30" i="53"/>
  <c r="Q34" i="53" s="1"/>
  <c r="Q42" i="42"/>
  <c r="L37" i="39"/>
  <c r="P31" i="39"/>
  <c r="Y29" i="53"/>
  <c r="Y41" i="42"/>
  <c r="Y49" i="42" s="1"/>
  <c r="Y28" i="53"/>
  <c r="Y40" i="42"/>
  <c r="Y44" i="42" s="1"/>
  <c r="S30" i="52"/>
  <c r="S34" i="52" s="1"/>
  <c r="S42" i="41"/>
  <c r="E25" i="40"/>
  <c r="Y25" i="40" s="1"/>
  <c r="G30" i="51"/>
  <c r="G34" i="51" s="1"/>
  <c r="G42" i="39"/>
  <c r="K30" i="51"/>
  <c r="K34" i="51" s="1"/>
  <c r="K42" i="39"/>
  <c r="Y45" i="65"/>
  <c r="Y49" i="65"/>
  <c r="Y23" i="65"/>
  <c r="Y31" i="63"/>
  <c r="Y35" i="63"/>
  <c r="M34" i="61"/>
  <c r="S35" i="55"/>
  <c r="S31" i="55"/>
  <c r="N43" i="46"/>
  <c r="N47" i="46"/>
  <c r="F31" i="57"/>
  <c r="F35" i="57"/>
  <c r="E31" i="55"/>
  <c r="E35" i="55"/>
  <c r="K37" i="55"/>
  <c r="K33" i="55"/>
  <c r="H49" i="46"/>
  <c r="H45" i="46"/>
  <c r="Z29" i="57"/>
  <c r="Z41" i="43"/>
  <c r="F32" i="55"/>
  <c r="F36" i="55"/>
  <c r="N36" i="56"/>
  <c r="N32" i="56"/>
  <c r="M35" i="57"/>
  <c r="M31" i="57"/>
  <c r="G47" i="46"/>
  <c r="G43" i="46"/>
  <c r="I36" i="55"/>
  <c r="I32" i="55"/>
  <c r="Q32" i="56"/>
  <c r="Q36" i="56"/>
  <c r="U35" i="54"/>
  <c r="U31" i="54"/>
  <c r="S35" i="52"/>
  <c r="S31" i="52"/>
  <c r="H35" i="54"/>
  <c r="H31" i="54"/>
  <c r="I36" i="51"/>
  <c r="I32" i="51"/>
  <c r="F31" i="51"/>
  <c r="F35" i="51"/>
  <c r="AD15" i="63"/>
  <c r="K37" i="51"/>
  <c r="K33" i="51"/>
  <c r="S32" i="52"/>
  <c r="S36" i="52"/>
  <c r="X33" i="50"/>
  <c r="X37" i="50"/>
  <c r="I33" i="55"/>
  <c r="I37" i="55"/>
  <c r="R45" i="46"/>
  <c r="R49" i="46"/>
  <c r="P33" i="55"/>
  <c r="P37" i="55"/>
  <c r="P31" i="56"/>
  <c r="P35" i="56"/>
  <c r="S33" i="52"/>
  <c r="S37" i="52"/>
  <c r="L31" i="52"/>
  <c r="L35" i="52"/>
  <c r="H35" i="53"/>
  <c r="H31" i="53"/>
  <c r="Q33" i="47"/>
  <c r="Q37" i="47"/>
  <c r="M32" i="52"/>
  <c r="M36" i="52"/>
  <c r="V36" i="53"/>
  <c r="V32" i="53"/>
  <c r="I36" i="49"/>
  <c r="I32" i="49"/>
  <c r="W32" i="47"/>
  <c r="W36" i="47"/>
  <c r="E37" i="48"/>
  <c r="E33" i="48"/>
  <c r="J31" i="46"/>
  <c r="J35" i="46"/>
  <c r="O31" i="54"/>
  <c r="O35" i="54"/>
  <c r="E35" i="53"/>
  <c r="E31" i="53"/>
  <c r="L32" i="52"/>
  <c r="L36" i="52"/>
  <c r="F32" i="57"/>
  <c r="F36" i="57"/>
  <c r="K36" i="52"/>
  <c r="K32" i="52"/>
  <c r="M37" i="47"/>
  <c r="M33" i="47"/>
  <c r="X36" i="46"/>
  <c r="X32" i="46"/>
  <c r="O36" i="57"/>
  <c r="O32" i="57"/>
  <c r="T37" i="57"/>
  <c r="T33" i="57"/>
  <c r="K31" i="57"/>
  <c r="K35" i="57"/>
  <c r="Q37" i="56"/>
  <c r="Q33" i="56"/>
  <c r="U33" i="51"/>
  <c r="U37" i="51"/>
  <c r="AE15" i="63"/>
  <c r="G33" i="49"/>
  <c r="G37" i="49"/>
  <c r="S33" i="50"/>
  <c r="S37" i="50"/>
  <c r="O35" i="47"/>
  <c r="O31" i="47"/>
  <c r="U33" i="52"/>
  <c r="U37" i="52"/>
  <c r="F35" i="56"/>
  <c r="F31" i="56"/>
  <c r="V47" i="44"/>
  <c r="F31" i="49"/>
  <c r="F35" i="49"/>
  <c r="X31" i="48"/>
  <c r="X35" i="48"/>
  <c r="H33" i="49"/>
  <c r="H37" i="49"/>
  <c r="M35" i="52"/>
  <c r="M31" i="52"/>
  <c r="M31" i="50"/>
  <c r="M35" i="50"/>
  <c r="P36" i="47"/>
  <c r="P32" i="47"/>
  <c r="V36" i="56"/>
  <c r="V32" i="56"/>
  <c r="E43" i="46"/>
  <c r="E47" i="46"/>
  <c r="AH5" i="65"/>
  <c r="AG15" i="65"/>
  <c r="M32" i="55"/>
  <c r="M36" i="55"/>
  <c r="F37" i="52"/>
  <c r="F33" i="52"/>
  <c r="K46" i="40"/>
  <c r="K30" i="52"/>
  <c r="K34" i="52" s="1"/>
  <c r="K42" i="41"/>
  <c r="K46" i="41" s="1"/>
  <c r="K31" i="46"/>
  <c r="K35" i="46"/>
  <c r="T31" i="55"/>
  <c r="T35" i="55"/>
  <c r="G48" i="46"/>
  <c r="G44" i="46"/>
  <c r="Q39" i="30"/>
  <c r="Q27" i="41"/>
  <c r="I40" i="30"/>
  <c r="I28" i="41"/>
  <c r="U40" i="30"/>
  <c r="U28" i="41"/>
  <c r="K39" i="33"/>
  <c r="K47" i="33" s="1"/>
  <c r="K27" i="44"/>
  <c r="W39" i="33"/>
  <c r="W27" i="44"/>
  <c r="O40" i="33"/>
  <c r="O48" i="33" s="1"/>
  <c r="O28" i="44"/>
  <c r="G41" i="33"/>
  <c r="G29" i="44"/>
  <c r="S30" i="46"/>
  <c r="S42" i="36"/>
  <c r="I30" i="43"/>
  <c r="I42" i="34"/>
  <c r="Z28" i="43"/>
  <c r="Z36" i="43" s="1"/>
  <c r="Z40" i="34"/>
  <c r="Z48" i="34" s="1"/>
  <c r="Z41" i="32"/>
  <c r="Z29" i="45"/>
  <c r="U30" i="46"/>
  <c r="U42" i="36"/>
  <c r="Z28" i="46"/>
  <c r="Z40" i="36"/>
  <c r="I30" i="48"/>
  <c r="I34" i="48" s="1"/>
  <c r="I42" i="37"/>
  <c r="G25" i="35"/>
  <c r="Y29" i="48"/>
  <c r="Y41" i="37"/>
  <c r="Y45" i="37" s="1"/>
  <c r="E30" i="47"/>
  <c r="E34" i="47" s="1"/>
  <c r="E42" i="35"/>
  <c r="O30" i="47"/>
  <c r="O34" i="47" s="1"/>
  <c r="O42" i="35"/>
  <c r="Y43" i="49"/>
  <c r="AF17" i="56"/>
  <c r="AF19" i="56" s="1"/>
  <c r="M34" i="58"/>
  <c r="H39" i="30"/>
  <c r="H47" i="30" s="1"/>
  <c r="H27" i="41"/>
  <c r="T39" i="30"/>
  <c r="T27" i="41"/>
  <c r="L40" i="30"/>
  <c r="L48" i="30" s="1"/>
  <c r="L28" i="41"/>
  <c r="X40" i="30"/>
  <c r="X28" i="41"/>
  <c r="P41" i="30"/>
  <c r="P49" i="30" s="1"/>
  <c r="P29" i="41"/>
  <c r="N39" i="33"/>
  <c r="N27" i="44"/>
  <c r="F40" i="33"/>
  <c r="F28" i="44"/>
  <c r="R40" i="33"/>
  <c r="R48" i="33" s="1"/>
  <c r="R28" i="44"/>
  <c r="J41" i="33"/>
  <c r="J29" i="44"/>
  <c r="V41" i="33"/>
  <c r="V29" i="44"/>
  <c r="I39" i="30"/>
  <c r="Y48" i="32"/>
  <c r="P43" i="32"/>
  <c r="I30" i="46"/>
  <c r="I42" i="36"/>
  <c r="Y44" i="34"/>
  <c r="Y28" i="46"/>
  <c r="Y40" i="36"/>
  <c r="K30" i="48"/>
  <c r="K34" i="48" s="1"/>
  <c r="K42" i="37"/>
  <c r="G30" i="47"/>
  <c r="G34" i="47" s="1"/>
  <c r="G42" i="35"/>
  <c r="Y27" i="50"/>
  <c r="Y39" i="38"/>
  <c r="Y47" i="38" s="1"/>
  <c r="Z28" i="50"/>
  <c r="Z40" i="38"/>
  <c r="Z48" i="38" s="1"/>
  <c r="U30" i="53"/>
  <c r="U34" i="53" s="1"/>
  <c r="U42" i="42"/>
  <c r="U46" i="42" s="1"/>
  <c r="Z28" i="53"/>
  <c r="Z40" i="42"/>
  <c r="G30" i="52"/>
  <c r="G34" i="52" s="1"/>
  <c r="G42" i="41"/>
  <c r="Y24" i="41"/>
  <c r="Q30" i="54"/>
  <c r="Q34" i="54" s="1"/>
  <c r="Q42" i="44"/>
  <c r="G25" i="42"/>
  <c r="E25" i="42"/>
  <c r="W30" i="54"/>
  <c r="W34" i="54" s="1"/>
  <c r="W42" i="44"/>
  <c r="W46" i="44" s="1"/>
  <c r="S46" i="42"/>
  <c r="S30" i="54"/>
  <c r="S34" i="54" s="1"/>
  <c r="S42" i="44"/>
  <c r="S46" i="44" s="1"/>
  <c r="Z32" i="42"/>
  <c r="Z28" i="54"/>
  <c r="Z40" i="44"/>
  <c r="G25" i="44"/>
  <c r="E25" i="44"/>
  <c r="O25" i="44"/>
  <c r="AG15" i="53"/>
  <c r="AF17" i="53"/>
  <c r="AF19" i="53" s="1"/>
  <c r="AG17" i="55"/>
  <c r="AG19" i="55" s="1"/>
  <c r="M46" i="58"/>
  <c r="AG17" i="62"/>
  <c r="AG19" i="62" s="1"/>
  <c r="Y43" i="57"/>
  <c r="Y47" i="57"/>
  <c r="Y29" i="56"/>
  <c r="Y41" i="46"/>
  <c r="H31" i="57"/>
  <c r="H35" i="57"/>
  <c r="S30" i="55"/>
  <c r="S34" i="55" s="1"/>
  <c r="S42" i="45"/>
  <c r="N35" i="56"/>
  <c r="N31" i="56"/>
  <c r="Y49" i="52"/>
  <c r="Y45" i="52"/>
  <c r="Y23" i="52"/>
  <c r="I36" i="57"/>
  <c r="I32" i="57"/>
  <c r="H33" i="56"/>
  <c r="H37" i="56"/>
  <c r="W35" i="54"/>
  <c r="W31" i="54"/>
  <c r="V47" i="46"/>
  <c r="V43" i="46"/>
  <c r="Z48" i="63"/>
  <c r="Z44" i="63"/>
  <c r="L31" i="55"/>
  <c r="L35" i="55"/>
  <c r="G35" i="56"/>
  <c r="G31" i="56"/>
  <c r="E44" i="46"/>
  <c r="E48" i="46"/>
  <c r="AD15" i="55"/>
  <c r="T44" i="41"/>
  <c r="T32" i="51"/>
  <c r="T36" i="51"/>
  <c r="Q31" i="52"/>
  <c r="Q35" i="52"/>
  <c r="K37" i="49"/>
  <c r="K33" i="49"/>
  <c r="J36" i="50"/>
  <c r="J32" i="50"/>
  <c r="J32" i="54"/>
  <c r="J36" i="54"/>
  <c r="R37" i="56"/>
  <c r="R33" i="56"/>
  <c r="I36" i="54"/>
  <c r="I32" i="54"/>
  <c r="F36" i="52"/>
  <c r="F32" i="52"/>
  <c r="G35" i="49"/>
  <c r="G31" i="49"/>
  <c r="W31" i="48"/>
  <c r="W35" i="48"/>
  <c r="H32" i="54"/>
  <c r="H36" i="54"/>
  <c r="W37" i="57"/>
  <c r="W33" i="57"/>
  <c r="S32" i="57"/>
  <c r="S36" i="57"/>
  <c r="J32" i="47"/>
  <c r="J36" i="47"/>
  <c r="X31" i="57"/>
  <c r="X35" i="57"/>
  <c r="R36" i="50"/>
  <c r="R32" i="50"/>
  <c r="M35" i="54"/>
  <c r="M31" i="54"/>
  <c r="P32" i="54"/>
  <c r="P36" i="54"/>
  <c r="E31" i="47"/>
  <c r="E35" i="47"/>
  <c r="V31" i="57"/>
  <c r="V35" i="57"/>
  <c r="X48" i="46"/>
  <c r="X44" i="46"/>
  <c r="AE15" i="64"/>
  <c r="I33" i="48"/>
  <c r="I37" i="48"/>
  <c r="I33" i="46"/>
  <c r="I37" i="46"/>
  <c r="V35" i="55"/>
  <c r="V31" i="55"/>
  <c r="L36" i="49"/>
  <c r="L32" i="49"/>
  <c r="K35" i="50"/>
  <c r="K31" i="50"/>
  <c r="E36" i="52"/>
  <c r="E32" i="52"/>
  <c r="F33" i="47"/>
  <c r="F37" i="47"/>
  <c r="N32" i="50"/>
  <c r="N36" i="50"/>
  <c r="Q36" i="52"/>
  <c r="Q32" i="52"/>
  <c r="U31" i="46"/>
  <c r="U35" i="46"/>
  <c r="S32" i="46"/>
  <c r="S36" i="46"/>
  <c r="G33" i="47"/>
  <c r="G37" i="47"/>
  <c r="H45" i="40"/>
  <c r="E31" i="56"/>
  <c r="E35" i="56"/>
  <c r="AH5" i="61"/>
  <c r="AG15" i="61"/>
  <c r="K31" i="51"/>
  <c r="K35" i="51"/>
  <c r="M36" i="49"/>
  <c r="M32" i="49"/>
  <c r="K31" i="52"/>
  <c r="K35" i="52"/>
  <c r="G35" i="53"/>
  <c r="G31" i="53"/>
  <c r="L36" i="47"/>
  <c r="L32" i="47"/>
  <c r="S37" i="46"/>
  <c r="S33" i="46"/>
  <c r="G36" i="56"/>
  <c r="G32" i="56"/>
  <c r="V31" i="49"/>
  <c r="V35" i="49"/>
  <c r="E39" i="30"/>
  <c r="E27" i="41"/>
  <c r="S39" i="30"/>
  <c r="S27" i="41"/>
  <c r="M40" i="30"/>
  <c r="M28" i="41"/>
  <c r="E41" i="30"/>
  <c r="E29" i="41"/>
  <c r="Q41" i="30"/>
  <c r="Q23" i="30" s="1"/>
  <c r="Q29" i="41"/>
  <c r="O39" i="33"/>
  <c r="O27" i="44"/>
  <c r="G40" i="33"/>
  <c r="G28" i="44"/>
  <c r="S40" i="33"/>
  <c r="S28" i="44"/>
  <c r="K41" i="33"/>
  <c r="K29" i="44"/>
  <c r="W41" i="33"/>
  <c r="W29" i="44"/>
  <c r="V33" i="30"/>
  <c r="U39" i="30"/>
  <c r="E30" i="46"/>
  <c r="E42" i="36"/>
  <c r="U30" i="48"/>
  <c r="U34" i="48" s="1"/>
  <c r="U42" i="37"/>
  <c r="S30" i="47"/>
  <c r="S34" i="47" s="1"/>
  <c r="S42" i="35"/>
  <c r="U30" i="49"/>
  <c r="U34" i="49" s="1"/>
  <c r="U42" i="40"/>
  <c r="I30" i="53"/>
  <c r="I34" i="53" s="1"/>
  <c r="I42" i="42"/>
  <c r="Y31" i="39"/>
  <c r="Y27" i="53"/>
  <c r="Y39" i="42"/>
  <c r="Y43" i="42" s="1"/>
  <c r="Q30" i="52"/>
  <c r="Q34" i="52" s="1"/>
  <c r="Q42" i="41"/>
  <c r="O30" i="52"/>
  <c r="O34" i="52" s="1"/>
  <c r="O42" i="41"/>
  <c r="M30" i="52"/>
  <c r="M34" i="52" s="1"/>
  <c r="M42" i="41"/>
  <c r="E30" i="54"/>
  <c r="E34" i="54" s="1"/>
  <c r="E42" i="44"/>
  <c r="K30" i="54"/>
  <c r="K34" i="54" s="1"/>
  <c r="K42" i="44"/>
  <c r="K46" i="44" s="1"/>
  <c r="G30" i="54"/>
  <c r="G34" i="54" s="1"/>
  <c r="G42" i="44"/>
  <c r="G46" i="44" s="1"/>
  <c r="Y37" i="42"/>
  <c r="Y29" i="54"/>
  <c r="Y41" i="44"/>
  <c r="Z28" i="56"/>
  <c r="Z40" i="46"/>
  <c r="U34" i="50"/>
  <c r="U30" i="60"/>
  <c r="U34" i="60" s="1"/>
  <c r="AE17" i="51"/>
  <c r="K34" i="50"/>
  <c r="K30" i="60"/>
  <c r="K34" i="60" s="1"/>
  <c r="Y25" i="53"/>
  <c r="AF17" i="58"/>
  <c r="AF19" i="58" s="1"/>
  <c r="Z32" i="63"/>
  <c r="Y44" i="63"/>
  <c r="Y48" i="63"/>
  <c r="G34" i="61"/>
  <c r="G42" i="60"/>
  <c r="G46" i="60" s="1"/>
  <c r="G46" i="61"/>
  <c r="Z48" i="59"/>
  <c r="Z44" i="59"/>
  <c r="G35" i="55"/>
  <c r="G31" i="55"/>
  <c r="V33" i="54"/>
  <c r="V37" i="54"/>
  <c r="X37" i="55"/>
  <c r="X33" i="55"/>
  <c r="U49" i="46"/>
  <c r="U23" i="46"/>
  <c r="U45" i="46"/>
  <c r="S36" i="55"/>
  <c r="S32" i="55"/>
  <c r="X37" i="57"/>
  <c r="X33" i="57"/>
  <c r="O35" i="55"/>
  <c r="O31" i="55"/>
  <c r="V31" i="56"/>
  <c r="V35" i="56"/>
  <c r="Y31" i="59"/>
  <c r="Y35" i="59"/>
  <c r="Y28" i="57"/>
  <c r="Y40" i="43"/>
  <c r="O33" i="54"/>
  <c r="O37" i="54"/>
  <c r="Z48" i="52"/>
  <c r="Z44" i="52"/>
  <c r="U31" i="57"/>
  <c r="U35" i="57"/>
  <c r="R31" i="55"/>
  <c r="R35" i="55"/>
  <c r="E36" i="56"/>
  <c r="E32" i="56"/>
  <c r="I35" i="54"/>
  <c r="I31" i="54"/>
  <c r="J32" i="51"/>
  <c r="J36" i="51"/>
  <c r="S35" i="51"/>
  <c r="S31" i="51"/>
  <c r="G35" i="52"/>
  <c r="G31" i="52"/>
  <c r="P33" i="54"/>
  <c r="P37" i="54"/>
  <c r="K32" i="57"/>
  <c r="K36" i="57"/>
  <c r="Q31" i="51"/>
  <c r="Q35" i="51"/>
  <c r="AD15" i="52"/>
  <c r="G32" i="52"/>
  <c r="G36" i="52"/>
  <c r="H33" i="53"/>
  <c r="H37" i="53"/>
  <c r="L37" i="50"/>
  <c r="L33" i="50"/>
  <c r="E49" i="46"/>
  <c r="E45" i="46"/>
  <c r="E23" i="46"/>
  <c r="I31" i="55"/>
  <c r="I35" i="55"/>
  <c r="G33" i="52"/>
  <c r="G37" i="52"/>
  <c r="L32" i="50"/>
  <c r="L36" i="50"/>
  <c r="M36" i="47"/>
  <c r="M32" i="47"/>
  <c r="H35" i="51"/>
  <c r="H31" i="51"/>
  <c r="J32" i="53"/>
  <c r="J36" i="53"/>
  <c r="Q31" i="49"/>
  <c r="Q35" i="49"/>
  <c r="K36" i="47"/>
  <c r="K32" i="47"/>
  <c r="I35" i="52"/>
  <c r="I31" i="52"/>
  <c r="T35" i="52"/>
  <c r="T31" i="52"/>
  <c r="L36" i="46"/>
  <c r="L32" i="46"/>
  <c r="W35" i="57"/>
  <c r="W31" i="57"/>
  <c r="S32" i="50"/>
  <c r="S36" i="50"/>
  <c r="L37" i="47"/>
  <c r="L33" i="47"/>
  <c r="H37" i="55"/>
  <c r="H33" i="55"/>
  <c r="X36" i="56"/>
  <c r="X32" i="56"/>
  <c r="AE15" i="65"/>
  <c r="G33" i="50"/>
  <c r="G37" i="50"/>
  <c r="I37" i="47"/>
  <c r="I33" i="47"/>
  <c r="Y29" i="47"/>
  <c r="Y41" i="35"/>
  <c r="Y49" i="35" s="1"/>
  <c r="X32" i="51"/>
  <c r="X36" i="51"/>
  <c r="U31" i="51"/>
  <c r="U35" i="51"/>
  <c r="U31" i="50"/>
  <c r="U35" i="50"/>
  <c r="R33" i="50"/>
  <c r="R37" i="50"/>
  <c r="L35" i="48"/>
  <c r="L31" i="48"/>
  <c r="Y31" i="55"/>
  <c r="Y35" i="55"/>
  <c r="E37" i="46"/>
  <c r="E33" i="46"/>
  <c r="J33" i="48"/>
  <c r="J37" i="48"/>
  <c r="J37" i="47"/>
  <c r="J33" i="47"/>
  <c r="P31" i="47"/>
  <c r="P35" i="47"/>
  <c r="Q31" i="46"/>
  <c r="Q35" i="46"/>
  <c r="K31" i="55"/>
  <c r="K35" i="55"/>
  <c r="E32" i="46"/>
  <c r="E36" i="46"/>
  <c r="K36" i="55"/>
  <c r="K32" i="55"/>
  <c r="I33" i="52"/>
  <c r="I37" i="52"/>
  <c r="AH5" i="57"/>
  <c r="AG15" i="57"/>
  <c r="AH5" i="63"/>
  <c r="AG15" i="63"/>
  <c r="N32" i="52"/>
  <c r="N36" i="52"/>
  <c r="H35" i="55"/>
  <c r="H31" i="55"/>
  <c r="O43" i="46"/>
  <c r="O47" i="46"/>
  <c r="L31" i="51"/>
  <c r="L35" i="51"/>
  <c r="Y49" i="64"/>
  <c r="Y45" i="64"/>
  <c r="G30" i="55"/>
  <c r="G34" i="55" s="1"/>
  <c r="G42" i="45"/>
  <c r="U33" i="56"/>
  <c r="U37" i="56"/>
  <c r="Q35" i="57"/>
  <c r="Q31" i="57"/>
  <c r="O48" i="46"/>
  <c r="O44" i="46"/>
  <c r="K31" i="54"/>
  <c r="K35" i="54"/>
  <c r="Z27" i="55"/>
  <c r="Z39" i="45"/>
  <c r="M47" i="46"/>
  <c r="M43" i="46"/>
  <c r="I45" i="46"/>
  <c r="I49" i="46"/>
  <c r="I23" i="46"/>
  <c r="N33" i="50"/>
  <c r="N37" i="50"/>
  <c r="E31" i="52"/>
  <c r="E35" i="52"/>
  <c r="S32" i="49"/>
  <c r="S36" i="49"/>
  <c r="R31" i="50"/>
  <c r="R35" i="50"/>
  <c r="P31" i="51"/>
  <c r="P35" i="51"/>
  <c r="Q32" i="55"/>
  <c r="Q36" i="55"/>
  <c r="E37" i="56"/>
  <c r="E33" i="56"/>
  <c r="Q35" i="54"/>
  <c r="Q31" i="54"/>
  <c r="O31" i="52"/>
  <c r="O35" i="52"/>
  <c r="U37" i="49"/>
  <c r="U33" i="49"/>
  <c r="X32" i="55"/>
  <c r="X36" i="55"/>
  <c r="P37" i="53"/>
  <c r="P33" i="53"/>
  <c r="O33" i="49"/>
  <c r="O37" i="49"/>
  <c r="K31" i="48"/>
  <c r="K35" i="48"/>
  <c r="Z43" i="34"/>
  <c r="Z27" i="46"/>
  <c r="Z39" i="36"/>
  <c r="V31" i="52"/>
  <c r="V35" i="52"/>
  <c r="M32" i="48"/>
  <c r="M36" i="48"/>
  <c r="V32" i="47"/>
  <c r="V36" i="47"/>
  <c r="O35" i="57"/>
  <c r="O31" i="57"/>
  <c r="H31" i="47"/>
  <c r="H35" i="47"/>
  <c r="N35" i="57"/>
  <c r="N31" i="57"/>
  <c r="P35" i="53"/>
  <c r="P31" i="53"/>
  <c r="N35" i="50"/>
  <c r="N31" i="50"/>
  <c r="L31" i="57"/>
  <c r="L35" i="57"/>
  <c r="Y31" i="57"/>
  <c r="Y35" i="57"/>
  <c r="L48" i="46"/>
  <c r="L44" i="46"/>
  <c r="Q32" i="51"/>
  <c r="Q36" i="51"/>
  <c r="AE15" i="57"/>
  <c r="O32" i="49"/>
  <c r="O36" i="49"/>
  <c r="W37" i="48"/>
  <c r="W33" i="48"/>
  <c r="P33" i="51"/>
  <c r="P37" i="51"/>
  <c r="Q32" i="48"/>
  <c r="Q36" i="48"/>
  <c r="Z35" i="52"/>
  <c r="Z31" i="52"/>
  <c r="M31" i="46"/>
  <c r="M35" i="46"/>
  <c r="I32" i="56"/>
  <c r="I36" i="56"/>
  <c r="Q32" i="50"/>
  <c r="Q36" i="50"/>
  <c r="N37" i="49"/>
  <c r="N33" i="49"/>
  <c r="X31" i="47"/>
  <c r="X35" i="47"/>
  <c r="F37" i="55"/>
  <c r="F33" i="55"/>
  <c r="V31" i="50"/>
  <c r="V35" i="50"/>
  <c r="U35" i="53"/>
  <c r="U31" i="53"/>
  <c r="G32" i="46"/>
  <c r="G36" i="46"/>
  <c r="H35" i="48"/>
  <c r="H31" i="48"/>
  <c r="H33" i="52"/>
  <c r="H37" i="52"/>
  <c r="AG15" i="52"/>
  <c r="AH5" i="52"/>
  <c r="Y27" i="52"/>
  <c r="Y39" i="41"/>
  <c r="O31" i="56"/>
  <c r="O35" i="56"/>
  <c r="J31" i="49"/>
  <c r="J35" i="49"/>
  <c r="K30" i="58"/>
  <c r="K34" i="58" s="1"/>
  <c r="K42" i="48"/>
  <c r="K46" i="48" s="1"/>
  <c r="Y44" i="52"/>
  <c r="Y48" i="52"/>
  <c r="Y48" i="57"/>
  <c r="Y44" i="57"/>
  <c r="W49" i="46"/>
  <c r="W45" i="46"/>
  <c r="W23" i="46"/>
  <c r="J33" i="54"/>
  <c r="J37" i="54"/>
  <c r="N33" i="57"/>
  <c r="N37" i="57"/>
  <c r="L33" i="55"/>
  <c r="L37" i="55"/>
  <c r="G32" i="55"/>
  <c r="G36" i="55"/>
  <c r="O36" i="56"/>
  <c r="O32" i="56"/>
  <c r="L33" i="57"/>
  <c r="L37" i="57"/>
  <c r="Y29" i="55"/>
  <c r="Y41" i="45"/>
  <c r="J47" i="46"/>
  <c r="J43" i="46"/>
  <c r="U33" i="57"/>
  <c r="U37" i="57"/>
  <c r="P49" i="46"/>
  <c r="P45" i="46"/>
  <c r="W36" i="54"/>
  <c r="W32" i="54"/>
  <c r="M31" i="56"/>
  <c r="M35" i="56"/>
  <c r="K33" i="53"/>
  <c r="K37" i="53"/>
  <c r="I37" i="56"/>
  <c r="I33" i="56"/>
  <c r="M33" i="52"/>
  <c r="M37" i="52"/>
  <c r="R36" i="53"/>
  <c r="R32" i="53"/>
  <c r="H32" i="51"/>
  <c r="H36" i="51"/>
  <c r="E31" i="51"/>
  <c r="E35" i="51"/>
  <c r="X37" i="52"/>
  <c r="X33" i="52"/>
  <c r="P35" i="52"/>
  <c r="P31" i="52"/>
  <c r="M48" i="46"/>
  <c r="M44" i="46"/>
  <c r="AD15" i="58"/>
  <c r="Y29" i="51"/>
  <c r="AF17" i="64"/>
  <c r="AF19" i="64" s="1"/>
  <c r="AF17" i="61"/>
  <c r="AF19" i="61" s="1"/>
  <c r="AF17" i="65"/>
  <c r="AF19" i="65" s="1"/>
  <c r="AF17" i="57"/>
  <c r="AF19" i="57" s="1"/>
  <c r="AF17" i="63"/>
  <c r="AF19" i="63" s="1"/>
  <c r="AF17" i="59"/>
  <c r="AF19" i="59" s="1"/>
  <c r="AF17" i="52"/>
  <c r="AF19" i="52" s="1"/>
  <c r="AF17" i="55"/>
  <c r="AF19" i="55" s="1"/>
  <c r="Y41" i="39"/>
  <c r="Y49" i="39" s="1"/>
  <c r="M45" i="46"/>
  <c r="M23" i="46"/>
  <c r="M49" i="46"/>
  <c r="X36" i="53"/>
  <c r="X32" i="53"/>
  <c r="W31" i="47"/>
  <c r="W35" i="47"/>
  <c r="P31" i="54"/>
  <c r="P35" i="54"/>
  <c r="E35" i="49"/>
  <c r="E31" i="49"/>
  <c r="U31" i="47"/>
  <c r="U35" i="47"/>
  <c r="G36" i="57"/>
  <c r="G32" i="57"/>
  <c r="P33" i="52"/>
  <c r="P37" i="52"/>
  <c r="V33" i="57"/>
  <c r="V37" i="57"/>
  <c r="H35" i="52"/>
  <c r="H31" i="52"/>
  <c r="T35" i="46"/>
  <c r="T31" i="46"/>
  <c r="R35" i="46"/>
  <c r="R31" i="46"/>
  <c r="G36" i="50"/>
  <c r="G32" i="50"/>
  <c r="T36" i="47"/>
  <c r="T32" i="47"/>
  <c r="L31" i="54"/>
  <c r="L35" i="54"/>
  <c r="J31" i="57"/>
  <c r="J35" i="57"/>
  <c r="L32" i="56"/>
  <c r="L36" i="56"/>
  <c r="I37" i="51"/>
  <c r="I33" i="51"/>
  <c r="AE15" i="52"/>
  <c r="N35" i="51"/>
  <c r="N31" i="51"/>
  <c r="P32" i="50"/>
  <c r="P36" i="50"/>
  <c r="L32" i="51"/>
  <c r="L36" i="51"/>
  <c r="R37" i="48"/>
  <c r="R33" i="48"/>
  <c r="V37" i="46"/>
  <c r="V33" i="46"/>
  <c r="I48" i="46"/>
  <c r="I44" i="46"/>
  <c r="R37" i="51"/>
  <c r="R33" i="51"/>
  <c r="R47" i="46"/>
  <c r="R43" i="46"/>
  <c r="I31" i="46"/>
  <c r="I35" i="46"/>
  <c r="N31" i="48"/>
  <c r="N35" i="48"/>
  <c r="Z29" i="47"/>
  <c r="Z41" i="35"/>
  <c r="Z45" i="35" s="1"/>
  <c r="Z32" i="52"/>
  <c r="Z36" i="52"/>
  <c r="J36" i="56"/>
  <c r="J32" i="56"/>
  <c r="N31" i="47"/>
  <c r="N35" i="47"/>
  <c r="AD15" i="57"/>
  <c r="G33" i="46"/>
  <c r="G37" i="46"/>
  <c r="X45" i="46"/>
  <c r="X49" i="46"/>
  <c r="P31" i="48"/>
  <c r="P35" i="48"/>
  <c r="G32" i="49"/>
  <c r="G36" i="49"/>
  <c r="F31" i="50"/>
  <c r="F35" i="50"/>
  <c r="F45" i="46"/>
  <c r="F49" i="46"/>
  <c r="Z29" i="51"/>
  <c r="AG17" i="57"/>
  <c r="AG19" i="57" s="1"/>
  <c r="AG17" i="64"/>
  <c r="AG19" i="64" s="1"/>
  <c r="AG17" i="60"/>
  <c r="AG19" i="60" s="1"/>
  <c r="AG17" i="65"/>
  <c r="AG19" i="65" s="1"/>
  <c r="AG17" i="63"/>
  <c r="AG19" i="63" s="1"/>
  <c r="AG17" i="52"/>
  <c r="AG19" i="52" s="1"/>
  <c r="AG17" i="61"/>
  <c r="AG19" i="61" s="1"/>
  <c r="AG17" i="59"/>
  <c r="AG19" i="59" s="1"/>
  <c r="Z41" i="39"/>
  <c r="M32" i="56"/>
  <c r="M36" i="56"/>
  <c r="E35" i="54"/>
  <c r="E31" i="54"/>
  <c r="V37" i="52"/>
  <c r="V33" i="52"/>
  <c r="Y29" i="52"/>
  <c r="Y41" i="41"/>
  <c r="I33" i="49"/>
  <c r="I37" i="49"/>
  <c r="M33" i="56"/>
  <c r="M37" i="56"/>
  <c r="T35" i="50"/>
  <c r="T31" i="50"/>
  <c r="W32" i="51"/>
  <c r="W36" i="51"/>
  <c r="Q37" i="52"/>
  <c r="Q33" i="52"/>
  <c r="T35" i="47"/>
  <c r="T31" i="47"/>
  <c r="M33" i="53"/>
  <c r="M37" i="53"/>
  <c r="Z28" i="57"/>
  <c r="Z40" i="43"/>
  <c r="O33" i="48"/>
  <c r="O37" i="48"/>
  <c r="H37" i="54"/>
  <c r="H33" i="54"/>
  <c r="W37" i="47"/>
  <c r="W33" i="47"/>
  <c r="F36" i="50"/>
  <c r="F32" i="50"/>
  <c r="F31" i="46"/>
  <c r="F35" i="46"/>
  <c r="E31" i="48"/>
  <c r="E35" i="48"/>
  <c r="P32" i="55"/>
  <c r="P36" i="55"/>
  <c r="T43" i="46"/>
  <c r="T47" i="46"/>
  <c r="Q32" i="47"/>
  <c r="Q36" i="47"/>
  <c r="K37" i="48"/>
  <c r="K33" i="48"/>
  <c r="Q43" i="46"/>
  <c r="Q47" i="46"/>
  <c r="Q37" i="49"/>
  <c r="Q33" i="49"/>
  <c r="V36" i="49"/>
  <c r="V32" i="49"/>
  <c r="F33" i="50"/>
  <c r="F37" i="50"/>
  <c r="R35" i="56"/>
  <c r="R31" i="56"/>
  <c r="E31" i="46"/>
  <c r="E35" i="46"/>
  <c r="J44" i="46"/>
  <c r="J48" i="46"/>
  <c r="I31" i="53"/>
  <c r="I35" i="53"/>
  <c r="T33" i="49"/>
  <c r="T37" i="49"/>
  <c r="AD17" i="57"/>
  <c r="Y27" i="51"/>
  <c r="AD17" i="52"/>
  <c r="AD17" i="59"/>
  <c r="AD17" i="55"/>
  <c r="AD17" i="65"/>
  <c r="AD17" i="61"/>
  <c r="AD17" i="64"/>
  <c r="AD17" i="63"/>
  <c r="AD17" i="53"/>
  <c r="Y39" i="39"/>
  <c r="T33" i="47"/>
  <c r="T37" i="47"/>
  <c r="N35" i="52"/>
  <c r="N31" i="52"/>
  <c r="Q37" i="46"/>
  <c r="Q33" i="46"/>
  <c r="O37" i="53"/>
  <c r="O33" i="53"/>
  <c r="P33" i="47"/>
  <c r="P37" i="47"/>
  <c r="V31" i="47"/>
  <c r="V35" i="47"/>
  <c r="X37" i="56"/>
  <c r="X33" i="56"/>
  <c r="S37" i="51"/>
  <c r="S33" i="51"/>
  <c r="R37" i="49"/>
  <c r="R33" i="49"/>
  <c r="Z48" i="61"/>
  <c r="Z44" i="61"/>
  <c r="Z49" i="63"/>
  <c r="Z45" i="63"/>
  <c r="Y45" i="57"/>
  <c r="Y23" i="57"/>
  <c r="N33" i="55"/>
  <c r="N37" i="55"/>
  <c r="K23" i="46"/>
  <c r="K45" i="46"/>
  <c r="K49" i="46"/>
  <c r="R36" i="54"/>
  <c r="R32" i="54"/>
  <c r="V36" i="57"/>
  <c r="V32" i="57"/>
  <c r="T32" i="55"/>
  <c r="T36" i="55"/>
  <c r="P35" i="55"/>
  <c r="P31" i="55"/>
  <c r="W31" i="56"/>
  <c r="W35" i="56"/>
  <c r="T36" i="57"/>
  <c r="T32" i="57"/>
  <c r="V33" i="55"/>
  <c r="V37" i="55"/>
  <c r="S37" i="56"/>
  <c r="S33" i="56"/>
  <c r="I33" i="57"/>
  <c r="I37" i="57"/>
  <c r="W44" i="46"/>
  <c r="W48" i="46"/>
  <c r="K32" i="54"/>
  <c r="K36" i="54"/>
  <c r="P32" i="56"/>
  <c r="P36" i="56"/>
  <c r="U33" i="53"/>
  <c r="U37" i="53"/>
  <c r="F37" i="56"/>
  <c r="F33" i="56"/>
  <c r="G32" i="51"/>
  <c r="G36" i="51"/>
  <c r="Z29" i="52"/>
  <c r="Z41" i="41"/>
  <c r="Z49" i="41" s="1"/>
  <c r="E36" i="55"/>
  <c r="E32" i="55"/>
  <c r="U43" i="46"/>
  <c r="U47" i="46"/>
  <c r="V37" i="51"/>
  <c r="V33" i="51"/>
  <c r="S37" i="53"/>
  <c r="S33" i="53"/>
  <c r="Q37" i="51"/>
  <c r="Q33" i="51"/>
  <c r="M36" i="51"/>
  <c r="M32" i="51"/>
  <c r="O32" i="52"/>
  <c r="O36" i="52"/>
  <c r="L36" i="53"/>
  <c r="L32" i="53"/>
  <c r="W32" i="49"/>
  <c r="W36" i="49"/>
  <c r="K31" i="47"/>
  <c r="K35" i="47"/>
  <c r="J31" i="52"/>
  <c r="J35" i="52"/>
  <c r="F35" i="53"/>
  <c r="F31" i="53"/>
  <c r="I31" i="47"/>
  <c r="I35" i="47"/>
  <c r="Y29" i="57"/>
  <c r="Y41" i="43"/>
  <c r="Y49" i="43" s="1"/>
  <c r="U31" i="52"/>
  <c r="U35" i="52"/>
  <c r="K37" i="54"/>
  <c r="K33" i="54"/>
  <c r="P33" i="48"/>
  <c r="P37" i="48"/>
  <c r="S35" i="48"/>
  <c r="S31" i="48"/>
  <c r="H31" i="46"/>
  <c r="H35" i="46"/>
  <c r="Y37" i="65"/>
  <c r="Y33" i="65"/>
  <c r="I37" i="54"/>
  <c r="I33" i="54"/>
  <c r="O31" i="50"/>
  <c r="O35" i="50"/>
  <c r="H36" i="47"/>
  <c r="H32" i="47"/>
  <c r="R37" i="57"/>
  <c r="R33" i="57"/>
  <c r="T31" i="56"/>
  <c r="T35" i="56"/>
  <c r="Z28" i="51"/>
  <c r="Z40" i="39"/>
  <c r="Z44" i="39" s="1"/>
  <c r="W31" i="49"/>
  <c r="W35" i="49"/>
  <c r="X31" i="50"/>
  <c r="X35" i="50"/>
  <c r="T32" i="46"/>
  <c r="T36" i="46"/>
  <c r="P49" i="41"/>
  <c r="Q37" i="53"/>
  <c r="Q33" i="53"/>
  <c r="Q35" i="56"/>
  <c r="Q31" i="56"/>
  <c r="M32" i="50"/>
  <c r="M36" i="50"/>
  <c r="Q32" i="46"/>
  <c r="Q36" i="46"/>
  <c r="J31" i="50"/>
  <c r="J35" i="50"/>
  <c r="R36" i="47"/>
  <c r="R32" i="47"/>
  <c r="V35" i="53"/>
  <c r="V31" i="53"/>
  <c r="W31" i="51"/>
  <c r="W35" i="51"/>
  <c r="Z28" i="47"/>
  <c r="Z40" i="35"/>
  <c r="Z44" i="35" s="1"/>
  <c r="O35" i="46"/>
  <c r="O31" i="46"/>
  <c r="F36" i="46"/>
  <c r="F32" i="46"/>
  <c r="E37" i="53"/>
  <c r="E33" i="53"/>
  <c r="F37" i="51"/>
  <c r="F33" i="51"/>
  <c r="Q37" i="55"/>
  <c r="Q33" i="55"/>
  <c r="W46" i="40"/>
  <c r="W30" i="52"/>
  <c r="W34" i="52" s="1"/>
  <c r="W42" i="41"/>
  <c r="O36" i="46"/>
  <c r="O32" i="46"/>
  <c r="O36" i="51"/>
  <c r="O32" i="51"/>
  <c r="Y34" i="62"/>
  <c r="Y25" i="62"/>
  <c r="Y25" i="60"/>
  <c r="Y34" i="58"/>
  <c r="Y25" i="58"/>
  <c r="Y25" i="56"/>
  <c r="Y25" i="48"/>
  <c r="Z49" i="50"/>
  <c r="Y25" i="51"/>
  <c r="Z44" i="50"/>
  <c r="Z48" i="50"/>
  <c r="Z47" i="50"/>
  <c r="Z43" i="50"/>
  <c r="U42" i="49"/>
  <c r="U46" i="49" s="1"/>
  <c r="U46" i="51"/>
  <c r="Y47" i="50"/>
  <c r="Y43" i="50"/>
  <c r="U46" i="50"/>
  <c r="Y44" i="50"/>
  <c r="Y48" i="50"/>
  <c r="Y25" i="49"/>
  <c r="Y46" i="49"/>
  <c r="K34" i="47"/>
  <c r="Y25" i="47"/>
  <c r="Y48" i="47"/>
  <c r="Y44" i="47"/>
  <c r="Z45" i="47"/>
  <c r="Z49" i="47"/>
  <c r="Y43" i="47"/>
  <c r="Y47" i="47"/>
  <c r="Y25" i="46"/>
  <c r="Z44" i="43"/>
  <c r="Z31" i="43"/>
  <c r="Z48" i="43"/>
  <c r="Z43" i="43"/>
  <c r="I46" i="45"/>
  <c r="Q46" i="45"/>
  <c r="M46" i="45"/>
  <c r="E46" i="45"/>
  <c r="W46" i="45"/>
  <c r="S46" i="45"/>
  <c r="K46" i="45"/>
  <c r="K34" i="45"/>
  <c r="G46" i="45"/>
  <c r="U46" i="45"/>
  <c r="O46" i="45"/>
  <c r="Y25" i="45"/>
  <c r="Y31" i="43"/>
  <c r="Y35" i="43"/>
  <c r="W25" i="43"/>
  <c r="M25" i="43"/>
  <c r="U25" i="43"/>
  <c r="S25" i="43"/>
  <c r="I25" i="43"/>
  <c r="G25" i="43"/>
  <c r="Q25" i="43"/>
  <c r="Y24" i="43"/>
  <c r="Y33" i="43"/>
  <c r="Y48" i="43"/>
  <c r="O46" i="44"/>
  <c r="M46" i="44"/>
  <c r="Q46" i="44"/>
  <c r="I46" i="44"/>
  <c r="Y25" i="44"/>
  <c r="U46" i="44"/>
  <c r="E46" i="44"/>
  <c r="Y47" i="43"/>
  <c r="Z32" i="43"/>
  <c r="Y36" i="43"/>
  <c r="Y44" i="43"/>
  <c r="G34" i="43"/>
  <c r="G46" i="43"/>
  <c r="M34" i="43"/>
  <c r="Q34" i="43"/>
  <c r="Q46" i="43"/>
  <c r="E34" i="43"/>
  <c r="E46" i="43"/>
  <c r="U46" i="43"/>
  <c r="U34" i="43"/>
  <c r="W34" i="43"/>
  <c r="W46" i="43"/>
  <c r="I46" i="43"/>
  <c r="I34" i="43"/>
  <c r="S34" i="43"/>
  <c r="S46" i="43"/>
  <c r="K46" i="43"/>
  <c r="K34" i="43"/>
  <c r="O34" i="43"/>
  <c r="O46" i="43"/>
  <c r="Z35" i="42"/>
  <c r="Z47" i="42"/>
  <c r="Y23" i="42"/>
  <c r="G46" i="42"/>
  <c r="Z48" i="42"/>
  <c r="Z33" i="42"/>
  <c r="Z44" i="42"/>
  <c r="Z49" i="42"/>
  <c r="I46" i="42"/>
  <c r="Q46" i="42"/>
  <c r="Y25" i="42"/>
  <c r="E46" i="42"/>
  <c r="W46" i="42"/>
  <c r="K46" i="42"/>
  <c r="O46" i="42"/>
  <c r="M46" i="42"/>
  <c r="Y43" i="39"/>
  <c r="Q46" i="41"/>
  <c r="U46" i="41"/>
  <c r="M46" i="41"/>
  <c r="E46" i="41"/>
  <c r="I46" i="41"/>
  <c r="O46" i="41"/>
  <c r="Y25" i="41"/>
  <c r="S46" i="41"/>
  <c r="W46" i="41"/>
  <c r="G46" i="41"/>
  <c r="Y48" i="39"/>
  <c r="Y44" i="39"/>
  <c r="Q46" i="40"/>
  <c r="O46" i="40"/>
  <c r="M46" i="40"/>
  <c r="E46" i="40"/>
  <c r="U46" i="40"/>
  <c r="I46" i="40"/>
  <c r="S46" i="40"/>
  <c r="G46" i="40"/>
  <c r="M25" i="39"/>
  <c r="Z49" i="39"/>
  <c r="Z31" i="39"/>
  <c r="U25" i="39"/>
  <c r="K25" i="39"/>
  <c r="G25" i="39"/>
  <c r="E25" i="39"/>
  <c r="Y45" i="39"/>
  <c r="O25" i="39"/>
  <c r="Y24" i="39"/>
  <c r="Z43" i="39"/>
  <c r="Z45" i="39"/>
  <c r="Y35" i="39"/>
  <c r="Y23" i="39"/>
  <c r="I25" i="39"/>
  <c r="Q25" i="39"/>
  <c r="Y47" i="39"/>
  <c r="Z47" i="39"/>
  <c r="S25" i="39"/>
  <c r="U46" i="39"/>
  <c r="G46" i="39"/>
  <c r="O46" i="39"/>
  <c r="K46" i="39"/>
  <c r="I46" i="39"/>
  <c r="Q46" i="39"/>
  <c r="M46" i="39"/>
  <c r="E46" i="39"/>
  <c r="S46" i="39"/>
  <c r="W46" i="39"/>
  <c r="Y45" i="38"/>
  <c r="Z49" i="38"/>
  <c r="S25" i="38"/>
  <c r="O25" i="38"/>
  <c r="E25" i="38"/>
  <c r="W25" i="38"/>
  <c r="Y24" i="38"/>
  <c r="G25" i="38"/>
  <c r="U25" i="38"/>
  <c r="Y23" i="38"/>
  <c r="Y48" i="38"/>
  <c r="Y43" i="38"/>
  <c r="Y44" i="38"/>
  <c r="W46" i="38"/>
  <c r="U46" i="38"/>
  <c r="K46" i="38"/>
  <c r="M46" i="38"/>
  <c r="O46" i="38"/>
  <c r="Q46" i="38"/>
  <c r="Z47" i="38"/>
  <c r="Z43" i="38"/>
  <c r="E46" i="38"/>
  <c r="G46" i="38"/>
  <c r="S46" i="38"/>
  <c r="I46" i="38"/>
  <c r="W25" i="37"/>
  <c r="M25" i="37"/>
  <c r="K25" i="37"/>
  <c r="Y25" i="37" s="1"/>
  <c r="Q46" i="37"/>
  <c r="W46" i="37"/>
  <c r="K46" i="37"/>
  <c r="U46" i="37"/>
  <c r="S46" i="37"/>
  <c r="M46" i="37"/>
  <c r="I46" i="37"/>
  <c r="G46" i="37"/>
  <c r="E46" i="37"/>
  <c r="O46" i="37"/>
  <c r="Y48" i="35"/>
  <c r="M25" i="35"/>
  <c r="Q25" i="35"/>
  <c r="Z47" i="35"/>
  <c r="W46" i="36"/>
  <c r="W34" i="36"/>
  <c r="I46" i="36"/>
  <c r="I34" i="36"/>
  <c r="E34" i="36"/>
  <c r="E46" i="36"/>
  <c r="O46" i="36"/>
  <c r="O34" i="36"/>
  <c r="K34" i="36"/>
  <c r="K46" i="36"/>
  <c r="M34" i="36"/>
  <c r="M46" i="36"/>
  <c r="Q46" i="36"/>
  <c r="Q34" i="36"/>
  <c r="Y34" i="36"/>
  <c r="U34" i="36"/>
  <c r="U46" i="36"/>
  <c r="G46" i="36"/>
  <c r="G34" i="36"/>
  <c r="S46" i="36"/>
  <c r="S34" i="36"/>
  <c r="Y25" i="36"/>
  <c r="Y44" i="36"/>
  <c r="Y48" i="36"/>
  <c r="I25" i="35"/>
  <c r="W25" i="35"/>
  <c r="O25" i="35"/>
  <c r="K25" i="35"/>
  <c r="S25" i="35"/>
  <c r="Y45" i="35"/>
  <c r="U25" i="35"/>
  <c r="Y23" i="35"/>
  <c r="Y24" i="35"/>
  <c r="W46" i="35"/>
  <c r="W34" i="35"/>
  <c r="E34" i="35"/>
  <c r="E46" i="35"/>
  <c r="I46" i="35"/>
  <c r="I34" i="35"/>
  <c r="U46" i="35"/>
  <c r="U34" i="35"/>
  <c r="K46" i="35"/>
  <c r="K34" i="35"/>
  <c r="S34" i="35"/>
  <c r="S46" i="35"/>
  <c r="G34" i="35"/>
  <c r="G46" i="35"/>
  <c r="O34" i="35"/>
  <c r="O46" i="35"/>
  <c r="M46" i="35"/>
  <c r="M34" i="35"/>
  <c r="Q34" i="35"/>
  <c r="Q46" i="35"/>
  <c r="I25" i="34"/>
  <c r="M25" i="34"/>
  <c r="Y47" i="34"/>
  <c r="Q25" i="34"/>
  <c r="Z44" i="34"/>
  <c r="E25" i="34"/>
  <c r="K34" i="34"/>
  <c r="Q34" i="34"/>
  <c r="Q46" i="34"/>
  <c r="E34" i="34"/>
  <c r="E46" i="34"/>
  <c r="U46" i="34"/>
  <c r="U34" i="34"/>
  <c r="S34" i="34"/>
  <c r="S46" i="34"/>
  <c r="O34" i="34"/>
  <c r="O46" i="34"/>
  <c r="I46" i="34"/>
  <c r="I34" i="34"/>
  <c r="Y34" i="34"/>
  <c r="G34" i="34"/>
  <c r="G46" i="34"/>
  <c r="M46" i="34"/>
  <c r="M34" i="34"/>
  <c r="L44" i="33"/>
  <c r="L48" i="33"/>
  <c r="J49" i="33"/>
  <c r="J45" i="33"/>
  <c r="N43" i="33"/>
  <c r="N47" i="33"/>
  <c r="F48" i="33"/>
  <c r="F44" i="33"/>
  <c r="P49" i="33"/>
  <c r="P45" i="33"/>
  <c r="H43" i="33"/>
  <c r="H47" i="33"/>
  <c r="T47" i="33"/>
  <c r="T43" i="33"/>
  <c r="X48" i="33"/>
  <c r="X44" i="33"/>
  <c r="L43" i="33"/>
  <c r="L47" i="33"/>
  <c r="X43" i="33"/>
  <c r="X47" i="33"/>
  <c r="P48" i="33"/>
  <c r="P44" i="33"/>
  <c r="T49" i="33"/>
  <c r="T45" i="33"/>
  <c r="R44" i="33"/>
  <c r="V45" i="33"/>
  <c r="V49" i="33"/>
  <c r="F47" i="33"/>
  <c r="F43" i="33"/>
  <c r="R47" i="33"/>
  <c r="R43" i="33"/>
  <c r="J44" i="33"/>
  <c r="J48" i="33"/>
  <c r="V48" i="33"/>
  <c r="V44" i="33"/>
  <c r="H49" i="33"/>
  <c r="N49" i="33"/>
  <c r="N45" i="33"/>
  <c r="G43" i="30"/>
  <c r="G39" i="31"/>
  <c r="Y39" i="31"/>
  <c r="I44" i="30"/>
  <c r="I40" i="31"/>
  <c r="U23" i="30"/>
  <c r="U30" i="39" s="1"/>
  <c r="U34" i="39" s="1"/>
  <c r="U40" i="31"/>
  <c r="M49" i="30"/>
  <c r="M41" i="31"/>
  <c r="I47" i="33"/>
  <c r="I43" i="33"/>
  <c r="O43" i="33"/>
  <c r="O47" i="33"/>
  <c r="U47" i="33"/>
  <c r="U43" i="33"/>
  <c r="G44" i="33"/>
  <c r="G48" i="33"/>
  <c r="M48" i="33"/>
  <c r="M44" i="33"/>
  <c r="S44" i="33"/>
  <c r="S48" i="33"/>
  <c r="E49" i="33"/>
  <c r="E45" i="33"/>
  <c r="E23" i="33"/>
  <c r="E30" i="45" s="1"/>
  <c r="E34" i="45" s="1"/>
  <c r="K49" i="33"/>
  <c r="K23" i="33"/>
  <c r="K30" i="45" s="1"/>
  <c r="Q23" i="33"/>
  <c r="Q34" i="33" s="1"/>
  <c r="Q49" i="33"/>
  <c r="Q45" i="33"/>
  <c r="W23" i="33"/>
  <c r="W30" i="45" s="1"/>
  <c r="W34" i="45" s="1"/>
  <c r="W45" i="33"/>
  <c r="W49" i="33"/>
  <c r="Z21" i="30"/>
  <c r="H43" i="30"/>
  <c r="H39" i="31"/>
  <c r="N43" i="30"/>
  <c r="N39" i="31"/>
  <c r="N47" i="30"/>
  <c r="T43" i="30"/>
  <c r="T39" i="31"/>
  <c r="T47" i="30"/>
  <c r="Z39" i="31"/>
  <c r="J44" i="30"/>
  <c r="J40" i="31"/>
  <c r="P44" i="30"/>
  <c r="P40" i="31"/>
  <c r="P48" i="30"/>
  <c r="V44" i="30"/>
  <c r="V40" i="31"/>
  <c r="H37" i="30"/>
  <c r="H41" i="31"/>
  <c r="H33" i="30"/>
  <c r="H49" i="30"/>
  <c r="N37" i="30"/>
  <c r="N41" i="31"/>
  <c r="N49" i="30"/>
  <c r="T37" i="30"/>
  <c r="T41" i="31"/>
  <c r="T49" i="30"/>
  <c r="T33" i="30"/>
  <c r="N33" i="30"/>
  <c r="J48" i="30"/>
  <c r="V43" i="32"/>
  <c r="V47" i="32"/>
  <c r="W44" i="33"/>
  <c r="Y41" i="29"/>
  <c r="Y37" i="31"/>
  <c r="G25" i="31"/>
  <c r="M25" i="31"/>
  <c r="O25" i="31"/>
  <c r="I25" i="31"/>
  <c r="K25" i="31"/>
  <c r="E25" i="31"/>
  <c r="U25" i="31"/>
  <c r="W25" i="31"/>
  <c r="Y33" i="31"/>
  <c r="S25" i="31"/>
  <c r="Y21" i="30"/>
  <c r="Y36" i="30" s="1"/>
  <c r="M43" i="30"/>
  <c r="M39" i="31"/>
  <c r="S43" i="30"/>
  <c r="S39" i="31"/>
  <c r="O44" i="30"/>
  <c r="O40" i="31"/>
  <c r="G49" i="30"/>
  <c r="G41" i="31"/>
  <c r="S49" i="30"/>
  <c r="S41" i="31"/>
  <c r="J47" i="33"/>
  <c r="J43" i="33"/>
  <c r="P43" i="33"/>
  <c r="P47" i="33"/>
  <c r="V47" i="33"/>
  <c r="V43" i="33"/>
  <c r="H48" i="33"/>
  <c r="H44" i="33"/>
  <c r="N48" i="33"/>
  <c r="N44" i="33"/>
  <c r="T48" i="33"/>
  <c r="T44" i="33"/>
  <c r="F49" i="33"/>
  <c r="F45" i="33"/>
  <c r="L45" i="33"/>
  <c r="L49" i="33"/>
  <c r="X45" i="33"/>
  <c r="X49" i="33"/>
  <c r="K45" i="33"/>
  <c r="P45" i="32"/>
  <c r="P49" i="32"/>
  <c r="E43" i="33"/>
  <c r="E47" i="33"/>
  <c r="W47" i="33"/>
  <c r="W43" i="33"/>
  <c r="I44" i="33"/>
  <c r="I48" i="33"/>
  <c r="G45" i="33"/>
  <c r="G23" i="33"/>
  <c r="G49" i="33"/>
  <c r="M49" i="33"/>
  <c r="M45" i="33"/>
  <c r="S23" i="33"/>
  <c r="S49" i="33"/>
  <c r="S45" i="33"/>
  <c r="V48" i="30"/>
  <c r="S43" i="33"/>
  <c r="N49" i="32"/>
  <c r="N45" i="32"/>
  <c r="Z41" i="29"/>
  <c r="Z33" i="31"/>
  <c r="Z37" i="31"/>
  <c r="G47" i="33"/>
  <c r="G43" i="33"/>
  <c r="M47" i="33"/>
  <c r="M43" i="33"/>
  <c r="E44" i="33"/>
  <c r="E48" i="33"/>
  <c r="K44" i="33"/>
  <c r="K48" i="33"/>
  <c r="I23" i="33"/>
  <c r="I49" i="33"/>
  <c r="I45" i="33"/>
  <c r="O45" i="33"/>
  <c r="O23" i="33"/>
  <c r="O49" i="33"/>
  <c r="U49" i="33"/>
  <c r="U45" i="33"/>
  <c r="U23" i="33"/>
  <c r="U34" i="33" s="1"/>
  <c r="F43" i="30"/>
  <c r="F39" i="31"/>
  <c r="F35" i="30"/>
  <c r="F31" i="30"/>
  <c r="L43" i="30"/>
  <c r="L39" i="31"/>
  <c r="L35" i="30"/>
  <c r="R43" i="30"/>
  <c r="R39" i="31"/>
  <c r="R31" i="30"/>
  <c r="X43" i="30"/>
  <c r="X39" i="31"/>
  <c r="X35" i="30"/>
  <c r="H44" i="30"/>
  <c r="H40" i="31"/>
  <c r="H36" i="30"/>
  <c r="H32" i="30"/>
  <c r="N44" i="30"/>
  <c r="N40" i="31"/>
  <c r="T44" i="30"/>
  <c r="T40" i="31"/>
  <c r="T36" i="30"/>
  <c r="T32" i="30"/>
  <c r="F45" i="30"/>
  <c r="F41" i="31"/>
  <c r="F49" i="30"/>
  <c r="L45" i="30"/>
  <c r="L41" i="31"/>
  <c r="L49" i="30"/>
  <c r="R45" i="30"/>
  <c r="R41" i="31"/>
  <c r="R49" i="30"/>
  <c r="X45" i="30"/>
  <c r="X41" i="31"/>
  <c r="X31" i="30"/>
  <c r="Q48" i="33"/>
  <c r="U48" i="33"/>
  <c r="Q47" i="33"/>
  <c r="Y22" i="30"/>
  <c r="I47" i="30"/>
  <c r="I39" i="31"/>
  <c r="O47" i="30"/>
  <c r="O39" i="31"/>
  <c r="U47" i="30"/>
  <c r="U39" i="31"/>
  <c r="E48" i="30"/>
  <c r="E40" i="31"/>
  <c r="K48" i="30"/>
  <c r="K40" i="31"/>
  <c r="Q48" i="30"/>
  <c r="Q40" i="31"/>
  <c r="W48" i="30"/>
  <c r="W40" i="31"/>
  <c r="I45" i="30"/>
  <c r="I41" i="31"/>
  <c r="O45" i="30"/>
  <c r="O41" i="31"/>
  <c r="U45" i="30"/>
  <c r="U41" i="31"/>
  <c r="O33" i="30"/>
  <c r="R47" i="32"/>
  <c r="R43" i="32"/>
  <c r="Z22" i="30"/>
  <c r="J35" i="30"/>
  <c r="J39" i="31"/>
  <c r="J47" i="30"/>
  <c r="P35" i="30"/>
  <c r="P39" i="31"/>
  <c r="V35" i="30"/>
  <c r="V39" i="31"/>
  <c r="V47" i="30"/>
  <c r="F36" i="30"/>
  <c r="F40" i="31"/>
  <c r="F48" i="30"/>
  <c r="L36" i="30"/>
  <c r="L40" i="31"/>
  <c r="R36" i="30"/>
  <c r="R40" i="31"/>
  <c r="R48" i="30"/>
  <c r="X36" i="30"/>
  <c r="X40" i="31"/>
  <c r="X48" i="30"/>
  <c r="J45" i="30"/>
  <c r="J41" i="31"/>
  <c r="P45" i="30"/>
  <c r="P41" i="31"/>
  <c r="V45" i="30"/>
  <c r="V41" i="31"/>
  <c r="J31" i="30"/>
  <c r="V31" i="30"/>
  <c r="L32" i="30"/>
  <c r="X32" i="30"/>
  <c r="P33" i="30"/>
  <c r="I37" i="30"/>
  <c r="P47" i="30"/>
  <c r="E43" i="30"/>
  <c r="E39" i="31"/>
  <c r="K43" i="30"/>
  <c r="K39" i="31"/>
  <c r="Q43" i="30"/>
  <c r="Q39" i="31"/>
  <c r="W43" i="30"/>
  <c r="W39" i="31"/>
  <c r="G44" i="30"/>
  <c r="G40" i="31"/>
  <c r="M44" i="30"/>
  <c r="M40" i="31"/>
  <c r="S44" i="30"/>
  <c r="S40" i="31"/>
  <c r="E45" i="30"/>
  <c r="E41" i="31"/>
  <c r="K45" i="30"/>
  <c r="K41" i="31"/>
  <c r="Q45" i="30"/>
  <c r="Q41" i="31"/>
  <c r="W45" i="30"/>
  <c r="W41" i="31"/>
  <c r="K31" i="30"/>
  <c r="W31" i="30"/>
  <c r="M32" i="30"/>
  <c r="J37" i="30"/>
  <c r="T49" i="32"/>
  <c r="Q47" i="32"/>
  <c r="Q43" i="32"/>
  <c r="P48" i="32"/>
  <c r="Y36" i="33"/>
  <c r="H44" i="32"/>
  <c r="Y32" i="33"/>
  <c r="Z32" i="33"/>
  <c r="Y43" i="32"/>
  <c r="Z44" i="32"/>
  <c r="Y25" i="33"/>
  <c r="I34" i="33"/>
  <c r="M34" i="33"/>
  <c r="S25" i="32"/>
  <c r="Y24" i="32"/>
  <c r="Y49" i="32"/>
  <c r="Z43" i="32"/>
  <c r="O25" i="32"/>
  <c r="K25" i="32"/>
  <c r="G25" i="32"/>
  <c r="Y45" i="32"/>
  <c r="Q25" i="32"/>
  <c r="U25" i="32"/>
  <c r="W25" i="32"/>
  <c r="M25" i="32"/>
  <c r="I25" i="32"/>
  <c r="Z49" i="32"/>
  <c r="Z45" i="32"/>
  <c r="Z48" i="32"/>
  <c r="Y23" i="32"/>
  <c r="Y25" i="31"/>
  <c r="S33" i="29"/>
  <c r="S49" i="29"/>
  <c r="S45" i="29"/>
  <c r="S37" i="29"/>
  <c r="K31" i="29"/>
  <c r="K47" i="29"/>
  <c r="K43" i="29"/>
  <c r="K35" i="29"/>
  <c r="Q31" i="29"/>
  <c r="Q47" i="29"/>
  <c r="Q35" i="29"/>
  <c r="Q43" i="29"/>
  <c r="I32" i="29"/>
  <c r="I48" i="29"/>
  <c r="I36" i="29"/>
  <c r="I44" i="29"/>
  <c r="O32" i="29"/>
  <c r="O48" i="29"/>
  <c r="O44" i="29"/>
  <c r="O36" i="29"/>
  <c r="U32" i="29"/>
  <c r="U48" i="29"/>
  <c r="U36" i="29"/>
  <c r="U44" i="29"/>
  <c r="G33" i="29"/>
  <c r="G49" i="29"/>
  <c r="G45" i="29"/>
  <c r="G37" i="29"/>
  <c r="M33" i="29"/>
  <c r="M49" i="29"/>
  <c r="M37" i="29"/>
  <c r="M45" i="29"/>
  <c r="F31" i="29"/>
  <c r="F35" i="29"/>
  <c r="F47" i="29"/>
  <c r="F43" i="29"/>
  <c r="L43" i="29"/>
  <c r="L31" i="29"/>
  <c r="L47" i="29"/>
  <c r="L35" i="29"/>
  <c r="R43" i="29"/>
  <c r="R31" i="29"/>
  <c r="R35" i="29"/>
  <c r="R47" i="29"/>
  <c r="X43" i="29"/>
  <c r="X31" i="29"/>
  <c r="X47" i="29"/>
  <c r="X35" i="29"/>
  <c r="J44" i="29"/>
  <c r="J32" i="29"/>
  <c r="J36" i="29"/>
  <c r="J48" i="29"/>
  <c r="P44" i="29"/>
  <c r="P32" i="29"/>
  <c r="P48" i="29"/>
  <c r="P36" i="29"/>
  <c r="V44" i="29"/>
  <c r="V32" i="29"/>
  <c r="V48" i="29"/>
  <c r="V36" i="29"/>
  <c r="H45" i="29"/>
  <c r="H33" i="29"/>
  <c r="H37" i="29"/>
  <c r="H49" i="29"/>
  <c r="N45" i="29"/>
  <c r="N33" i="29"/>
  <c r="N49" i="29"/>
  <c r="N37" i="29"/>
  <c r="T45" i="29"/>
  <c r="T33" i="29"/>
  <c r="T37" i="29"/>
  <c r="T49" i="29"/>
  <c r="J35" i="29"/>
  <c r="J31" i="29"/>
  <c r="J43" i="29"/>
  <c r="J47" i="29"/>
  <c r="V35" i="29"/>
  <c r="V31" i="29"/>
  <c r="V43" i="29"/>
  <c r="V47" i="29"/>
  <c r="N36" i="29"/>
  <c r="N32" i="29"/>
  <c r="N44" i="29"/>
  <c r="N48" i="29"/>
  <c r="F45" i="29"/>
  <c r="F49" i="29"/>
  <c r="F37" i="29"/>
  <c r="F33" i="29"/>
  <c r="L37" i="29"/>
  <c r="L33" i="29"/>
  <c r="L45" i="29"/>
  <c r="L49" i="29"/>
  <c r="U37" i="29"/>
  <c r="U49" i="29"/>
  <c r="U45" i="29"/>
  <c r="U33" i="29"/>
  <c r="P35" i="29"/>
  <c r="P31" i="29"/>
  <c r="P43" i="29"/>
  <c r="P47" i="29"/>
  <c r="H36" i="29"/>
  <c r="H32" i="29"/>
  <c r="H44" i="29"/>
  <c r="H48" i="29"/>
  <c r="T36" i="29"/>
  <c r="T44" i="29"/>
  <c r="T32" i="29"/>
  <c r="T48" i="29"/>
  <c r="R37" i="29"/>
  <c r="R45" i="29"/>
  <c r="R33" i="29"/>
  <c r="R49" i="29"/>
  <c r="E35" i="29"/>
  <c r="E43" i="29"/>
  <c r="E31" i="29"/>
  <c r="E47" i="29"/>
  <c r="W31" i="29"/>
  <c r="W47" i="29"/>
  <c r="W43" i="29"/>
  <c r="W35" i="29"/>
  <c r="G35" i="29"/>
  <c r="G43" i="29"/>
  <c r="G47" i="29"/>
  <c r="G31" i="29"/>
  <c r="M35" i="29"/>
  <c r="M43" i="29"/>
  <c r="M47" i="29"/>
  <c r="M31" i="29"/>
  <c r="S35" i="29"/>
  <c r="S43" i="29"/>
  <c r="S47" i="29"/>
  <c r="S31" i="29"/>
  <c r="E32" i="29"/>
  <c r="E44" i="29"/>
  <c r="E48" i="29"/>
  <c r="E36" i="29"/>
  <c r="K36" i="29"/>
  <c r="K44" i="29"/>
  <c r="K48" i="29"/>
  <c r="K32" i="29"/>
  <c r="Q36" i="29"/>
  <c r="Q44" i="29"/>
  <c r="Q48" i="29"/>
  <c r="Q32" i="29"/>
  <c r="W36" i="29"/>
  <c r="W44" i="29"/>
  <c r="W48" i="29"/>
  <c r="W32" i="29"/>
  <c r="I37" i="29"/>
  <c r="I45" i="29"/>
  <c r="I49" i="29"/>
  <c r="I33" i="29"/>
  <c r="O37" i="29"/>
  <c r="O45" i="29"/>
  <c r="O49" i="29"/>
  <c r="O33" i="29"/>
  <c r="H47" i="29"/>
  <c r="H35" i="29"/>
  <c r="H31" i="29"/>
  <c r="H43" i="29"/>
  <c r="N47" i="29"/>
  <c r="N35" i="29"/>
  <c r="N31" i="29"/>
  <c r="N43" i="29"/>
  <c r="T47" i="29"/>
  <c r="T35" i="29"/>
  <c r="T31" i="29"/>
  <c r="T43" i="29"/>
  <c r="F32" i="29"/>
  <c r="F36" i="29"/>
  <c r="F48" i="29"/>
  <c r="F44" i="29"/>
  <c r="L48" i="29"/>
  <c r="L36" i="29"/>
  <c r="L32" i="29"/>
  <c r="L44" i="29"/>
  <c r="R48" i="29"/>
  <c r="R36" i="29"/>
  <c r="R32" i="29"/>
  <c r="R44" i="29"/>
  <c r="X48" i="29"/>
  <c r="X36" i="29"/>
  <c r="X32" i="29"/>
  <c r="X44" i="29"/>
  <c r="J49" i="29"/>
  <c r="J37" i="29"/>
  <c r="J33" i="29"/>
  <c r="J45" i="29"/>
  <c r="P49" i="29"/>
  <c r="P37" i="29"/>
  <c r="P33" i="29"/>
  <c r="P45" i="29"/>
  <c r="V49" i="29"/>
  <c r="V37" i="29"/>
  <c r="V33" i="29"/>
  <c r="V45" i="29"/>
  <c r="I47" i="29"/>
  <c r="I43" i="29"/>
  <c r="I31" i="29"/>
  <c r="I35" i="29"/>
  <c r="O43" i="29"/>
  <c r="O47" i="29"/>
  <c r="O31" i="29"/>
  <c r="O35" i="29"/>
  <c r="U43" i="29"/>
  <c r="U31" i="29"/>
  <c r="U47" i="29"/>
  <c r="U35" i="29"/>
  <c r="G48" i="29"/>
  <c r="G44" i="29"/>
  <c r="G32" i="29"/>
  <c r="G36" i="29"/>
  <c r="M44" i="29"/>
  <c r="M48" i="29"/>
  <c r="M32" i="29"/>
  <c r="M36" i="29"/>
  <c r="S44" i="29"/>
  <c r="S32" i="29"/>
  <c r="S48" i="29"/>
  <c r="S36" i="29"/>
  <c r="E49" i="29"/>
  <c r="E33" i="29"/>
  <c r="E45" i="29"/>
  <c r="E37" i="29"/>
  <c r="K45" i="29"/>
  <c r="K49" i="29"/>
  <c r="K33" i="29"/>
  <c r="K37" i="29"/>
  <c r="Q45" i="29"/>
  <c r="Q33" i="29"/>
  <c r="Q49" i="29"/>
  <c r="Q37" i="29"/>
  <c r="W45" i="29"/>
  <c r="W33" i="29"/>
  <c r="W37" i="29"/>
  <c r="W49" i="29"/>
  <c r="X37" i="29"/>
  <c r="X33" i="29"/>
  <c r="X45" i="29"/>
  <c r="X49" i="29"/>
  <c r="Y20" i="29"/>
  <c r="Y32" i="30"/>
  <c r="Z36" i="30"/>
  <c r="Z32" i="30"/>
  <c r="O25" i="30"/>
  <c r="M25" i="30"/>
  <c r="Y33" i="30"/>
  <c r="Y37" i="30"/>
  <c r="Y24" i="30"/>
  <c r="Z33" i="30"/>
  <c r="Z37" i="30"/>
  <c r="W24" i="30"/>
  <c r="M23" i="30"/>
  <c r="E25" i="30"/>
  <c r="M35" i="30"/>
  <c r="S35" i="30"/>
  <c r="I36" i="30"/>
  <c r="U36" i="30"/>
  <c r="E37" i="30"/>
  <c r="Q37" i="30"/>
  <c r="I43" i="30"/>
  <c r="O43" i="30"/>
  <c r="U43" i="30"/>
  <c r="E44" i="30"/>
  <c r="K44" i="30"/>
  <c r="Q44" i="30"/>
  <c r="W44" i="30"/>
  <c r="G45" i="30"/>
  <c r="M45" i="30"/>
  <c r="S45" i="30"/>
  <c r="O23" i="30"/>
  <c r="E24" i="30"/>
  <c r="Q24" i="30"/>
  <c r="G25" i="30"/>
  <c r="S25" i="30"/>
  <c r="G31" i="30"/>
  <c r="M31" i="30"/>
  <c r="S31" i="30"/>
  <c r="Y31" i="30"/>
  <c r="I32" i="30"/>
  <c r="O32" i="30"/>
  <c r="U32" i="30"/>
  <c r="E33" i="30"/>
  <c r="K33" i="30"/>
  <c r="Q33" i="30"/>
  <c r="W33" i="30"/>
  <c r="H35" i="30"/>
  <c r="N35" i="30"/>
  <c r="T35" i="30"/>
  <c r="Z35" i="30"/>
  <c r="J36" i="30"/>
  <c r="P36" i="30"/>
  <c r="V36" i="30"/>
  <c r="F37" i="30"/>
  <c r="L37" i="30"/>
  <c r="R37" i="30"/>
  <c r="X37" i="30"/>
  <c r="J43" i="30"/>
  <c r="P43" i="30"/>
  <c r="V43" i="30"/>
  <c r="F44" i="30"/>
  <c r="L44" i="30"/>
  <c r="R44" i="30"/>
  <c r="X44" i="30"/>
  <c r="H45" i="30"/>
  <c r="N45" i="30"/>
  <c r="T45" i="30"/>
  <c r="E47" i="30"/>
  <c r="K47" i="30"/>
  <c r="Q47" i="30"/>
  <c r="W47" i="30"/>
  <c r="G48" i="30"/>
  <c r="M48" i="30"/>
  <c r="S48" i="30"/>
  <c r="I49" i="30"/>
  <c r="O49" i="30"/>
  <c r="U49" i="30"/>
  <c r="K24" i="30"/>
  <c r="Q25" i="30"/>
  <c r="G35" i="30"/>
  <c r="Y35" i="30"/>
  <c r="O36" i="30"/>
  <c r="K37" i="30"/>
  <c r="W37" i="30"/>
  <c r="E23" i="30"/>
  <c r="G24" i="30"/>
  <c r="S24" i="30"/>
  <c r="I25" i="30"/>
  <c r="U25" i="30"/>
  <c r="H31" i="30"/>
  <c r="N31" i="30"/>
  <c r="T31" i="30"/>
  <c r="Z31" i="30"/>
  <c r="J32" i="30"/>
  <c r="P32" i="30"/>
  <c r="V32" i="30"/>
  <c r="F33" i="30"/>
  <c r="L33" i="30"/>
  <c r="R33" i="30"/>
  <c r="X33" i="30"/>
  <c r="I35" i="30"/>
  <c r="O35" i="30"/>
  <c r="U35" i="30"/>
  <c r="E36" i="30"/>
  <c r="K36" i="30"/>
  <c r="Q36" i="30"/>
  <c r="W36" i="30"/>
  <c r="G37" i="30"/>
  <c r="M37" i="30"/>
  <c r="S37" i="30"/>
  <c r="F47" i="30"/>
  <c r="L47" i="30"/>
  <c r="R47" i="30"/>
  <c r="V49" i="30"/>
  <c r="G23" i="30"/>
  <c r="S23" i="30"/>
  <c r="I24" i="30"/>
  <c r="U24" i="30"/>
  <c r="K25" i="30"/>
  <c r="W25" i="30"/>
  <c r="I31" i="30"/>
  <c r="O31" i="30"/>
  <c r="U31" i="30"/>
  <c r="E32" i="30"/>
  <c r="K32" i="30"/>
  <c r="Q32" i="30"/>
  <c r="W32" i="30"/>
  <c r="G33" i="30"/>
  <c r="M33" i="30"/>
  <c r="S33" i="30"/>
  <c r="G47" i="30"/>
  <c r="M47" i="30"/>
  <c r="S47" i="30"/>
  <c r="I48" i="30"/>
  <c r="O48" i="30"/>
  <c r="U48" i="30"/>
  <c r="E49" i="30"/>
  <c r="K49" i="30"/>
  <c r="Q49" i="30"/>
  <c r="W49" i="30"/>
  <c r="I23" i="30"/>
  <c r="U44" i="30"/>
  <c r="K23" i="30"/>
  <c r="W23" i="30"/>
  <c r="M24" i="30"/>
  <c r="Z21" i="29"/>
  <c r="Z20" i="29"/>
  <c r="Y22" i="29"/>
  <c r="Y29" i="44" s="1"/>
  <c r="Y21" i="29"/>
  <c r="G23" i="29"/>
  <c r="S23" i="29"/>
  <c r="Z22" i="29"/>
  <c r="I24" i="29"/>
  <c r="K24" i="29"/>
  <c r="E23" i="29"/>
  <c r="Q23" i="29"/>
  <c r="G24" i="29"/>
  <c r="S24" i="29"/>
  <c r="I23" i="29"/>
  <c r="W24" i="29"/>
  <c r="K23" i="29"/>
  <c r="W23" i="29"/>
  <c r="M24" i="29"/>
  <c r="U24" i="29"/>
  <c r="U23" i="29"/>
  <c r="M23" i="29"/>
  <c r="O24" i="29"/>
  <c r="O23" i="29"/>
  <c r="E24" i="29"/>
  <c r="Q24" i="29"/>
  <c r="X41" i="26"/>
  <c r="W41" i="26"/>
  <c r="V41" i="26"/>
  <c r="U41" i="26"/>
  <c r="T41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X40" i="26"/>
  <c r="W40" i="26"/>
  <c r="V40" i="26"/>
  <c r="U40" i="26"/>
  <c r="T40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X39" i="26"/>
  <c r="W39" i="26"/>
  <c r="V39" i="26"/>
  <c r="U39" i="26"/>
  <c r="T39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X37" i="28"/>
  <c r="W37" i="28"/>
  <c r="V37" i="28"/>
  <c r="U37" i="28"/>
  <c r="T37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X36" i="28"/>
  <c r="W36" i="28"/>
  <c r="V36" i="28"/>
  <c r="U36" i="28"/>
  <c r="T36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X32" i="28"/>
  <c r="W32" i="28"/>
  <c r="V32" i="28"/>
  <c r="U32" i="28"/>
  <c r="T32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W24" i="28"/>
  <c r="U24" i="28"/>
  <c r="S24" i="28"/>
  <c r="Q24" i="28"/>
  <c r="O24" i="28"/>
  <c r="M24" i="28"/>
  <c r="K24" i="28"/>
  <c r="I24" i="28"/>
  <c r="G24" i="28"/>
  <c r="E24" i="28"/>
  <c r="Z19" i="28"/>
  <c r="Y19" i="28"/>
  <c r="Z18" i="28"/>
  <c r="Y18" i="28"/>
  <c r="Z17" i="28"/>
  <c r="Y17" i="28"/>
  <c r="Z16" i="28"/>
  <c r="Y16" i="28"/>
  <c r="Z15" i="28"/>
  <c r="Y15" i="28"/>
  <c r="Z14" i="28"/>
  <c r="Y14" i="28"/>
  <c r="Z13" i="28"/>
  <c r="Y13" i="28"/>
  <c r="Z12" i="28"/>
  <c r="Y12" i="28"/>
  <c r="Z11" i="28"/>
  <c r="Y11" i="28"/>
  <c r="Z10" i="28"/>
  <c r="Y10" i="28"/>
  <c r="Z9" i="28"/>
  <c r="Y9" i="28"/>
  <c r="Z8" i="28"/>
  <c r="Y8" i="28"/>
  <c r="Z7" i="28"/>
  <c r="Y7" i="28"/>
  <c r="Z6" i="28"/>
  <c r="Y6" i="28"/>
  <c r="Z5" i="28"/>
  <c r="Y5" i="28"/>
  <c r="X37" i="26"/>
  <c r="W33" i="26"/>
  <c r="V33" i="26"/>
  <c r="R33" i="26"/>
  <c r="Q33" i="26"/>
  <c r="P33" i="26"/>
  <c r="L37" i="26"/>
  <c r="K33" i="26"/>
  <c r="J33" i="26"/>
  <c r="F33" i="26"/>
  <c r="E33" i="26"/>
  <c r="X32" i="26"/>
  <c r="U32" i="26"/>
  <c r="T36" i="26"/>
  <c r="R32" i="26"/>
  <c r="O32" i="26"/>
  <c r="N32" i="26"/>
  <c r="L32" i="26"/>
  <c r="I32" i="26"/>
  <c r="H32" i="26"/>
  <c r="F32" i="26"/>
  <c r="X31" i="26"/>
  <c r="U31" i="26"/>
  <c r="T31" i="26"/>
  <c r="S35" i="26"/>
  <c r="R31" i="26"/>
  <c r="O31" i="26"/>
  <c r="N31" i="26"/>
  <c r="M31" i="26"/>
  <c r="L35" i="26"/>
  <c r="I31" i="26"/>
  <c r="H31" i="26"/>
  <c r="G35" i="26"/>
  <c r="F31" i="26"/>
  <c r="X22" i="27"/>
  <c r="X29" i="38" s="1"/>
  <c r="W22" i="27"/>
  <c r="W29" i="38" s="1"/>
  <c r="V22" i="27"/>
  <c r="V29" i="38" s="1"/>
  <c r="U22" i="27"/>
  <c r="T22" i="27"/>
  <c r="T29" i="38" s="1"/>
  <c r="S22" i="27"/>
  <c r="S29" i="38" s="1"/>
  <c r="R22" i="27"/>
  <c r="R29" i="38" s="1"/>
  <c r="Q22" i="27"/>
  <c r="Q29" i="38" s="1"/>
  <c r="P22" i="27"/>
  <c r="P29" i="38" s="1"/>
  <c r="O22" i="27"/>
  <c r="O37" i="27" s="1"/>
  <c r="N22" i="27"/>
  <c r="N29" i="38" s="1"/>
  <c r="M22" i="27"/>
  <c r="M29" i="38" s="1"/>
  <c r="L22" i="27"/>
  <c r="L29" i="38" s="1"/>
  <c r="K22" i="27"/>
  <c r="K29" i="38" s="1"/>
  <c r="J22" i="27"/>
  <c r="J29" i="38" s="1"/>
  <c r="I22" i="27"/>
  <c r="H22" i="27"/>
  <c r="H29" i="38" s="1"/>
  <c r="G22" i="27"/>
  <c r="G29" i="38" s="1"/>
  <c r="F22" i="27"/>
  <c r="F29" i="38" s="1"/>
  <c r="E22" i="27"/>
  <c r="E29" i="38" s="1"/>
  <c r="X21" i="27"/>
  <c r="X28" i="38" s="1"/>
  <c r="W21" i="27"/>
  <c r="W28" i="38" s="1"/>
  <c r="V21" i="27"/>
  <c r="U21" i="27"/>
  <c r="T21" i="27"/>
  <c r="T28" i="38" s="1"/>
  <c r="S21" i="27"/>
  <c r="R21" i="27"/>
  <c r="R28" i="38" s="1"/>
  <c r="Q21" i="27"/>
  <c r="Q28" i="38" s="1"/>
  <c r="P21" i="27"/>
  <c r="P32" i="27" s="1"/>
  <c r="O21" i="27"/>
  <c r="O28" i="38" s="1"/>
  <c r="N21" i="27"/>
  <c r="N28" i="38" s="1"/>
  <c r="M21" i="27"/>
  <c r="M36" i="27" s="1"/>
  <c r="L21" i="27"/>
  <c r="L28" i="38" s="1"/>
  <c r="K21" i="27"/>
  <c r="K28" i="38" s="1"/>
  <c r="J21" i="27"/>
  <c r="I21" i="27"/>
  <c r="H21" i="27"/>
  <c r="H28" i="38" s="1"/>
  <c r="G21" i="27"/>
  <c r="F21" i="27"/>
  <c r="F28" i="38" s="1"/>
  <c r="E21" i="27"/>
  <c r="E28" i="38" s="1"/>
  <c r="Y20" i="27"/>
  <c r="X20" i="27"/>
  <c r="X27" i="38" s="1"/>
  <c r="W20" i="27"/>
  <c r="V20" i="27"/>
  <c r="V27" i="38" s="1"/>
  <c r="U20" i="27"/>
  <c r="U27" i="38" s="1"/>
  <c r="T20" i="27"/>
  <c r="T27" i="38" s="1"/>
  <c r="S20" i="27"/>
  <c r="S27" i="38" s="1"/>
  <c r="R20" i="27"/>
  <c r="R27" i="38" s="1"/>
  <c r="Q20" i="27"/>
  <c r="P20" i="27"/>
  <c r="P27" i="38" s="1"/>
  <c r="O20" i="27"/>
  <c r="O27" i="38" s="1"/>
  <c r="N20" i="27"/>
  <c r="N27" i="38" s="1"/>
  <c r="M20" i="27"/>
  <c r="M27" i="38" s="1"/>
  <c r="L20" i="27"/>
  <c r="L27" i="38" s="1"/>
  <c r="K20" i="27"/>
  <c r="J20" i="27"/>
  <c r="J27" i="38" s="1"/>
  <c r="I20" i="27"/>
  <c r="I27" i="38" s="1"/>
  <c r="H20" i="27"/>
  <c r="H27" i="38" s="1"/>
  <c r="G20" i="27"/>
  <c r="G27" i="38" s="1"/>
  <c r="F20" i="27"/>
  <c r="F27" i="38" s="1"/>
  <c r="E20" i="27"/>
  <c r="X22" i="25"/>
  <c r="W22" i="25"/>
  <c r="V22" i="25"/>
  <c r="U22" i="25"/>
  <c r="T22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X21" i="25"/>
  <c r="W21" i="25"/>
  <c r="V21" i="25"/>
  <c r="U21" i="25"/>
  <c r="T21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X20" i="25"/>
  <c r="W20" i="25"/>
  <c r="V20" i="25"/>
  <c r="U20" i="25"/>
  <c r="T20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X37" i="27"/>
  <c r="W37" i="27"/>
  <c r="U37" i="27"/>
  <c r="M37" i="27"/>
  <c r="L37" i="27"/>
  <c r="V36" i="27"/>
  <c r="S36" i="27"/>
  <c r="P36" i="27"/>
  <c r="J36" i="27"/>
  <c r="I36" i="27"/>
  <c r="Q35" i="27"/>
  <c r="P35" i="27"/>
  <c r="O35" i="27"/>
  <c r="K35" i="27"/>
  <c r="I35" i="27"/>
  <c r="E35" i="27"/>
  <c r="X33" i="27"/>
  <c r="O33" i="27"/>
  <c r="M33" i="27"/>
  <c r="L33" i="27"/>
  <c r="I33" i="27"/>
  <c r="G33" i="27"/>
  <c r="V32" i="27"/>
  <c r="J32" i="27"/>
  <c r="I32" i="27"/>
  <c r="G32" i="27"/>
  <c r="U31" i="27"/>
  <c r="Q31" i="27"/>
  <c r="P31" i="27"/>
  <c r="O31" i="27"/>
  <c r="E31" i="27"/>
  <c r="W24" i="27"/>
  <c r="M24" i="27"/>
  <c r="K24" i="27"/>
  <c r="I24" i="27"/>
  <c r="E24" i="27"/>
  <c r="Z19" i="27"/>
  <c r="Y19" i="27"/>
  <c r="Z18" i="27"/>
  <c r="Y18" i="27"/>
  <c r="Z17" i="27"/>
  <c r="Y17" i="27"/>
  <c r="Z16" i="27"/>
  <c r="Z22" i="27" s="1"/>
  <c r="Y16" i="27"/>
  <c r="Z15" i="27"/>
  <c r="Y15" i="27"/>
  <c r="Z14" i="27"/>
  <c r="Y14" i="27"/>
  <c r="Z13" i="27"/>
  <c r="Y13" i="27"/>
  <c r="Z12" i="27"/>
  <c r="Y12" i="27"/>
  <c r="Z11" i="27"/>
  <c r="Y11" i="27"/>
  <c r="Z10" i="27"/>
  <c r="Y10" i="27"/>
  <c r="Z9" i="27"/>
  <c r="Y9" i="27"/>
  <c r="Z8" i="27"/>
  <c r="Y8" i="27"/>
  <c r="Z7" i="27"/>
  <c r="Y7" i="27"/>
  <c r="Z6" i="27"/>
  <c r="Y6" i="27"/>
  <c r="Z5" i="27"/>
  <c r="Y5" i="27"/>
  <c r="E31" i="26"/>
  <c r="G31" i="26"/>
  <c r="J31" i="26"/>
  <c r="K31" i="26"/>
  <c r="P31" i="26"/>
  <c r="Q31" i="26"/>
  <c r="S31" i="26"/>
  <c r="V31" i="26"/>
  <c r="W31" i="26"/>
  <c r="E32" i="26"/>
  <c r="G32" i="26"/>
  <c r="J32" i="26"/>
  <c r="K32" i="26"/>
  <c r="M32" i="26"/>
  <c r="P32" i="26"/>
  <c r="Q32" i="26"/>
  <c r="S32" i="26"/>
  <c r="V32" i="26"/>
  <c r="W32" i="26"/>
  <c r="G33" i="26"/>
  <c r="H33" i="26"/>
  <c r="I33" i="26"/>
  <c r="M33" i="26"/>
  <c r="N33" i="26"/>
  <c r="O33" i="26"/>
  <c r="S33" i="26"/>
  <c r="T33" i="26"/>
  <c r="U33" i="26"/>
  <c r="E35" i="26"/>
  <c r="J35" i="26"/>
  <c r="K35" i="26"/>
  <c r="P35" i="26"/>
  <c r="Q35" i="26"/>
  <c r="V35" i="26"/>
  <c r="W35" i="26"/>
  <c r="E36" i="26"/>
  <c r="G36" i="26"/>
  <c r="J36" i="26"/>
  <c r="K36" i="26"/>
  <c r="M36" i="26"/>
  <c r="P36" i="26"/>
  <c r="Q36" i="26"/>
  <c r="S36" i="26"/>
  <c r="V36" i="26"/>
  <c r="W36" i="26"/>
  <c r="G37" i="26"/>
  <c r="H37" i="26"/>
  <c r="I37" i="26"/>
  <c r="M37" i="26"/>
  <c r="N37" i="26"/>
  <c r="O37" i="26"/>
  <c r="S37" i="26"/>
  <c r="T37" i="26"/>
  <c r="U37" i="26"/>
  <c r="Z41" i="28" l="1"/>
  <c r="Z29" i="38"/>
  <c r="Q42" i="31"/>
  <c r="Q30" i="39"/>
  <c r="Q34" i="39" s="1"/>
  <c r="Y37" i="52"/>
  <c r="Y33" i="52"/>
  <c r="Z48" i="39"/>
  <c r="R32" i="44"/>
  <c r="R36" i="44"/>
  <c r="T31" i="41"/>
  <c r="T35" i="41"/>
  <c r="K31" i="44"/>
  <c r="K35" i="44"/>
  <c r="Z45" i="43"/>
  <c r="Z49" i="43"/>
  <c r="Z31" i="50"/>
  <c r="Z35" i="50"/>
  <c r="Y31" i="46"/>
  <c r="Y35" i="46"/>
  <c r="H33" i="44"/>
  <c r="H37" i="44"/>
  <c r="J36" i="41"/>
  <c r="J32" i="41"/>
  <c r="Y44" i="41"/>
  <c r="Y48" i="41"/>
  <c r="Z33" i="55"/>
  <c r="Z37" i="55"/>
  <c r="U36" i="44"/>
  <c r="U32" i="44"/>
  <c r="O36" i="41"/>
  <c r="O32" i="41"/>
  <c r="T32" i="44"/>
  <c r="T36" i="44"/>
  <c r="Z45" i="44"/>
  <c r="Z49" i="44"/>
  <c r="Y37" i="49"/>
  <c r="Y33" i="49"/>
  <c r="J35" i="44"/>
  <c r="J31" i="44"/>
  <c r="O35" i="41"/>
  <c r="O31" i="41"/>
  <c r="Y36" i="49"/>
  <c r="Y32" i="49"/>
  <c r="Q37" i="44"/>
  <c r="Q33" i="44"/>
  <c r="Y36" i="48"/>
  <c r="Y32" i="48"/>
  <c r="E37" i="44"/>
  <c r="E33" i="44"/>
  <c r="W31" i="27"/>
  <c r="P40" i="27"/>
  <c r="P28" i="37"/>
  <c r="S37" i="38"/>
  <c r="S33" i="38"/>
  <c r="Y35" i="53"/>
  <c r="Y31" i="53"/>
  <c r="Q33" i="41"/>
  <c r="Q37" i="41"/>
  <c r="Y36" i="46"/>
  <c r="Y32" i="46"/>
  <c r="Y37" i="48"/>
  <c r="Y33" i="48"/>
  <c r="Z37" i="57"/>
  <c r="Z33" i="57"/>
  <c r="E36" i="44"/>
  <c r="E32" i="44"/>
  <c r="S33" i="44"/>
  <c r="S37" i="44"/>
  <c r="Y43" i="40"/>
  <c r="Y47" i="40"/>
  <c r="Y30" i="46"/>
  <c r="Y42" i="36"/>
  <c r="Y46" i="36" s="1"/>
  <c r="Y36" i="52"/>
  <c r="Y32" i="52"/>
  <c r="Z45" i="46"/>
  <c r="Z49" i="46"/>
  <c r="R31" i="44"/>
  <c r="R35" i="44"/>
  <c r="L31" i="41"/>
  <c r="L35" i="41"/>
  <c r="Z44" i="38"/>
  <c r="Z35" i="53"/>
  <c r="Z31" i="53"/>
  <c r="S42" i="47"/>
  <c r="S46" i="47" s="1"/>
  <c r="S30" i="59"/>
  <c r="S34" i="59" s="1"/>
  <c r="S34" i="46"/>
  <c r="S46" i="46"/>
  <c r="Z37" i="54"/>
  <c r="Z33" i="54"/>
  <c r="Y47" i="42"/>
  <c r="Z45" i="40"/>
  <c r="Z49" i="40"/>
  <c r="L33" i="41"/>
  <c r="L37" i="41"/>
  <c r="K32" i="44"/>
  <c r="K36" i="44"/>
  <c r="Z33" i="53"/>
  <c r="Z37" i="53"/>
  <c r="Y49" i="36"/>
  <c r="Y45" i="36"/>
  <c r="S31" i="44"/>
  <c r="S35" i="44"/>
  <c r="N36" i="41"/>
  <c r="N32" i="41"/>
  <c r="O42" i="32"/>
  <c r="O46" i="32" s="1"/>
  <c r="O30" i="45"/>
  <c r="O34" i="45" s="1"/>
  <c r="U41" i="28"/>
  <c r="U45" i="28" s="1"/>
  <c r="U29" i="38"/>
  <c r="Y37" i="57"/>
  <c r="Y33" i="57"/>
  <c r="F32" i="44"/>
  <c r="F36" i="44"/>
  <c r="H31" i="41"/>
  <c r="H35" i="41"/>
  <c r="U32" i="41"/>
  <c r="U36" i="41"/>
  <c r="Y31" i="49"/>
  <c r="Y35" i="49"/>
  <c r="P36" i="44"/>
  <c r="P32" i="44"/>
  <c r="R31" i="41"/>
  <c r="R35" i="41"/>
  <c r="Y48" i="45"/>
  <c r="Y44" i="45"/>
  <c r="Z33" i="56"/>
  <c r="Z37" i="56"/>
  <c r="I36" i="44"/>
  <c r="I32" i="44"/>
  <c r="W31" i="41"/>
  <c r="W35" i="41"/>
  <c r="H32" i="44"/>
  <c r="H36" i="44"/>
  <c r="Z33" i="43"/>
  <c r="Z37" i="43"/>
  <c r="X33" i="41"/>
  <c r="X37" i="41"/>
  <c r="Z33" i="49"/>
  <c r="Z37" i="49"/>
  <c r="X32" i="44"/>
  <c r="X36" i="44"/>
  <c r="I35" i="44"/>
  <c r="I31" i="44"/>
  <c r="Y37" i="46"/>
  <c r="Y33" i="46"/>
  <c r="Z33" i="47"/>
  <c r="Z37" i="47"/>
  <c r="V41" i="27"/>
  <c r="V29" i="37"/>
  <c r="U35" i="27"/>
  <c r="K41" i="27"/>
  <c r="K49" i="27" s="1"/>
  <c r="K29" i="37"/>
  <c r="R36" i="38"/>
  <c r="R32" i="38"/>
  <c r="Y25" i="34"/>
  <c r="K42" i="47"/>
  <c r="K46" i="47" s="1"/>
  <c r="K30" i="59"/>
  <c r="K34" i="59" s="1"/>
  <c r="K46" i="46"/>
  <c r="K34" i="46"/>
  <c r="Y35" i="51"/>
  <c r="Y31" i="51"/>
  <c r="Y49" i="45"/>
  <c r="Y23" i="45"/>
  <c r="Y45" i="45"/>
  <c r="I42" i="47"/>
  <c r="I46" i="47" s="1"/>
  <c r="I30" i="59"/>
  <c r="I34" i="59" s="1"/>
  <c r="I46" i="46"/>
  <c r="I34" i="46"/>
  <c r="W33" i="44"/>
  <c r="W37" i="44"/>
  <c r="E33" i="41"/>
  <c r="E37" i="41"/>
  <c r="M31" i="44"/>
  <c r="M35" i="44"/>
  <c r="Q42" i="47"/>
  <c r="Q46" i="47" s="1"/>
  <c r="Q30" i="59"/>
  <c r="Q34" i="59" s="1"/>
  <c r="Q34" i="46"/>
  <c r="Q46" i="46"/>
  <c r="Y32" i="55"/>
  <c r="Y36" i="55"/>
  <c r="G42" i="47"/>
  <c r="G46" i="47" s="1"/>
  <c r="G30" i="59"/>
  <c r="G34" i="59" s="1"/>
  <c r="G34" i="46"/>
  <c r="G46" i="46"/>
  <c r="F35" i="44"/>
  <c r="F31" i="44"/>
  <c r="Z44" i="40"/>
  <c r="Z48" i="40"/>
  <c r="Y23" i="37"/>
  <c r="H32" i="41"/>
  <c r="H36" i="41"/>
  <c r="P33" i="44"/>
  <c r="P37" i="44"/>
  <c r="U35" i="44"/>
  <c r="U31" i="44"/>
  <c r="G31" i="44"/>
  <c r="G35" i="44"/>
  <c r="J31" i="41"/>
  <c r="J35" i="41"/>
  <c r="Q36" i="38"/>
  <c r="Q32" i="38"/>
  <c r="S42" i="33"/>
  <c r="S30" i="44"/>
  <c r="S34" i="44" s="1"/>
  <c r="Z32" i="51"/>
  <c r="Z36" i="51"/>
  <c r="O31" i="38"/>
  <c r="O35" i="38"/>
  <c r="M32" i="27"/>
  <c r="R33" i="27"/>
  <c r="W35" i="27"/>
  <c r="H40" i="27"/>
  <c r="H44" i="27" s="1"/>
  <c r="H28" i="37"/>
  <c r="T40" i="27"/>
  <c r="T28" i="37"/>
  <c r="L41" i="27"/>
  <c r="L45" i="27" s="1"/>
  <c r="L29" i="37"/>
  <c r="P31" i="38"/>
  <c r="P35" i="38"/>
  <c r="G40" i="28"/>
  <c r="G28" i="38"/>
  <c r="S40" i="28"/>
  <c r="S28" i="38"/>
  <c r="K42" i="33"/>
  <c r="K30" i="44"/>
  <c r="K34" i="44" s="1"/>
  <c r="Y40" i="33"/>
  <c r="Y28" i="44"/>
  <c r="G42" i="32"/>
  <c r="G46" i="32" s="1"/>
  <c r="G30" i="45"/>
  <c r="G34" i="45" s="1"/>
  <c r="Z37" i="51"/>
  <c r="Z33" i="51"/>
  <c r="Y37" i="55"/>
  <c r="Y33" i="55"/>
  <c r="Z32" i="50"/>
  <c r="Z36" i="50"/>
  <c r="N35" i="44"/>
  <c r="N31" i="44"/>
  <c r="I36" i="41"/>
  <c r="I32" i="41"/>
  <c r="Y32" i="53"/>
  <c r="Y36" i="53"/>
  <c r="Y31" i="42"/>
  <c r="Y35" i="42"/>
  <c r="X35" i="44"/>
  <c r="X31" i="44"/>
  <c r="F31" i="41"/>
  <c r="F35" i="41"/>
  <c r="Z32" i="49"/>
  <c r="Z36" i="49"/>
  <c r="Q35" i="44"/>
  <c r="Q31" i="44"/>
  <c r="K31" i="41"/>
  <c r="K35" i="41"/>
  <c r="P35" i="44"/>
  <c r="P31" i="44"/>
  <c r="Y47" i="46"/>
  <c r="Y43" i="46"/>
  <c r="Z48" i="37"/>
  <c r="Z44" i="37"/>
  <c r="Y43" i="44"/>
  <c r="Y47" i="44"/>
  <c r="J33" i="41"/>
  <c r="J37" i="41"/>
  <c r="K33" i="41"/>
  <c r="K37" i="41"/>
  <c r="S41" i="27"/>
  <c r="S29" i="37"/>
  <c r="R33" i="38"/>
  <c r="R37" i="38"/>
  <c r="M42" i="33"/>
  <c r="M46" i="33" s="1"/>
  <c r="M30" i="44"/>
  <c r="M34" i="44" s="1"/>
  <c r="T41" i="27"/>
  <c r="T45" i="27" s="1"/>
  <c r="T29" i="37"/>
  <c r="X31" i="38"/>
  <c r="X35" i="38"/>
  <c r="S42" i="32"/>
  <c r="S46" i="32" s="1"/>
  <c r="S30" i="45"/>
  <c r="S34" i="45" s="1"/>
  <c r="I41" i="27"/>
  <c r="I49" i="27" s="1"/>
  <c r="I29" i="37"/>
  <c r="T33" i="38"/>
  <c r="T37" i="38"/>
  <c r="Z41" i="33"/>
  <c r="Z29" i="44"/>
  <c r="W37" i="38"/>
  <c r="W33" i="38"/>
  <c r="Z21" i="27"/>
  <c r="S33" i="27"/>
  <c r="G36" i="27"/>
  <c r="I40" i="27"/>
  <c r="I28" i="37"/>
  <c r="T32" i="38"/>
  <c r="T36" i="38"/>
  <c r="I42" i="32"/>
  <c r="I46" i="32" s="1"/>
  <c r="I30" i="45"/>
  <c r="I34" i="45" s="1"/>
  <c r="Y25" i="38"/>
  <c r="W42" i="47"/>
  <c r="W46" i="47" s="1"/>
  <c r="W30" i="59"/>
  <c r="W34" i="59" s="1"/>
  <c r="W34" i="46"/>
  <c r="W46" i="46"/>
  <c r="Y37" i="47"/>
  <c r="Y33" i="47"/>
  <c r="Z48" i="46"/>
  <c r="Z44" i="46"/>
  <c r="K33" i="44"/>
  <c r="K37" i="44"/>
  <c r="M32" i="41"/>
  <c r="M36" i="41"/>
  <c r="Z48" i="36"/>
  <c r="Z44" i="36"/>
  <c r="Y42" i="62"/>
  <c r="Y46" i="62" s="1"/>
  <c r="Y46" i="65"/>
  <c r="Y34" i="65"/>
  <c r="O33" i="41"/>
  <c r="O37" i="41"/>
  <c r="Z35" i="48"/>
  <c r="Z31" i="48"/>
  <c r="K31" i="39"/>
  <c r="K35" i="39"/>
  <c r="T33" i="41"/>
  <c r="T37" i="41"/>
  <c r="Y32" i="45"/>
  <c r="Y36" i="45"/>
  <c r="O37" i="39"/>
  <c r="O33" i="39"/>
  <c r="Y31" i="56"/>
  <c r="Y35" i="56"/>
  <c r="Z32" i="48"/>
  <c r="Z36" i="48"/>
  <c r="U33" i="39"/>
  <c r="U37" i="39"/>
  <c r="Y31" i="54"/>
  <c r="Y35" i="54"/>
  <c r="P31" i="41"/>
  <c r="P35" i="41"/>
  <c r="H35" i="44"/>
  <c r="H31" i="44"/>
  <c r="S32" i="41"/>
  <c r="S36" i="41"/>
  <c r="N32" i="44"/>
  <c r="N36" i="44"/>
  <c r="Z43" i="46"/>
  <c r="Z47" i="46"/>
  <c r="U33" i="41"/>
  <c r="U37" i="41"/>
  <c r="Z45" i="34"/>
  <c r="K39" i="27"/>
  <c r="K47" i="27" s="1"/>
  <c r="K27" i="37"/>
  <c r="O40" i="27"/>
  <c r="O28" i="37"/>
  <c r="G41" i="27"/>
  <c r="G29" i="37"/>
  <c r="F37" i="38"/>
  <c r="F33" i="38"/>
  <c r="E37" i="27"/>
  <c r="H41" i="27"/>
  <c r="H29" i="37"/>
  <c r="O36" i="38"/>
  <c r="O32" i="38"/>
  <c r="Q42" i="32"/>
  <c r="Q46" i="32" s="1"/>
  <c r="Q30" i="45"/>
  <c r="Q34" i="45" s="1"/>
  <c r="Y30" i="53"/>
  <c r="Y34" i="53" s="1"/>
  <c r="Y42" i="42"/>
  <c r="F37" i="27"/>
  <c r="M39" i="27"/>
  <c r="M27" i="37"/>
  <c r="E40" i="27"/>
  <c r="E44" i="27" s="1"/>
  <c r="E28" i="37"/>
  <c r="Q40" i="27"/>
  <c r="Q28" i="37"/>
  <c r="U41" i="27"/>
  <c r="U49" i="27" s="1"/>
  <c r="U29" i="37"/>
  <c r="H37" i="38"/>
  <c r="H33" i="38"/>
  <c r="J41" i="27"/>
  <c r="J29" i="37"/>
  <c r="N31" i="38"/>
  <c r="N35" i="38"/>
  <c r="I41" i="28"/>
  <c r="I45" i="28" s="1"/>
  <c r="I29" i="38"/>
  <c r="U24" i="27"/>
  <c r="Q33" i="27"/>
  <c r="I37" i="27"/>
  <c r="O39" i="27"/>
  <c r="O47" i="27" s="1"/>
  <c r="O27" i="37"/>
  <c r="G40" i="27"/>
  <c r="G28" i="37"/>
  <c r="S40" i="27"/>
  <c r="S28" i="37"/>
  <c r="J33" i="38"/>
  <c r="J37" i="38"/>
  <c r="O42" i="31"/>
  <c r="O30" i="39"/>
  <c r="O34" i="39" s="1"/>
  <c r="E39" i="27"/>
  <c r="E27" i="37"/>
  <c r="M41" i="27"/>
  <c r="M45" i="27" s="1"/>
  <c r="M29" i="37"/>
  <c r="E39" i="28"/>
  <c r="E27" i="38"/>
  <c r="Q39" i="28"/>
  <c r="Q27" i="38"/>
  <c r="L33" i="38"/>
  <c r="L37" i="38"/>
  <c r="S32" i="27"/>
  <c r="Q44" i="27"/>
  <c r="E47" i="27"/>
  <c r="F39" i="27"/>
  <c r="F27" i="37"/>
  <c r="R39" i="27"/>
  <c r="R47" i="27" s="1"/>
  <c r="R27" i="37"/>
  <c r="J40" i="27"/>
  <c r="J28" i="37"/>
  <c r="V40" i="27"/>
  <c r="V28" i="37"/>
  <c r="N41" i="27"/>
  <c r="N45" i="27" s="1"/>
  <c r="N29" i="37"/>
  <c r="F31" i="38"/>
  <c r="F35" i="38"/>
  <c r="R35" i="38"/>
  <c r="R31" i="38"/>
  <c r="I23" i="27"/>
  <c r="I30" i="38" s="1"/>
  <c r="I34" i="38" s="1"/>
  <c r="I28" i="38"/>
  <c r="I42" i="33"/>
  <c r="I46" i="33" s="1"/>
  <c r="I30" i="44"/>
  <c r="I34" i="44" s="1"/>
  <c r="Z39" i="33"/>
  <c r="Z27" i="44"/>
  <c r="G34" i="33"/>
  <c r="Z41" i="31"/>
  <c r="Z49" i="31" s="1"/>
  <c r="Z29" i="39"/>
  <c r="Y41" i="31"/>
  <c r="Y45" i="31" s="1"/>
  <c r="Y29" i="39"/>
  <c r="O44" i="33"/>
  <c r="Z40" i="31"/>
  <c r="Z28" i="39"/>
  <c r="Y45" i="43"/>
  <c r="Z37" i="52"/>
  <c r="Z33" i="52"/>
  <c r="Y42" i="56"/>
  <c r="Y46" i="56" s="1"/>
  <c r="Y46" i="57"/>
  <c r="Y32" i="57"/>
  <c r="Y36" i="57"/>
  <c r="U42" i="47"/>
  <c r="U46" i="47" s="1"/>
  <c r="U30" i="59"/>
  <c r="U34" i="59" s="1"/>
  <c r="U46" i="46"/>
  <c r="U34" i="46"/>
  <c r="Z32" i="56"/>
  <c r="Z36" i="56"/>
  <c r="Y49" i="46"/>
  <c r="Y23" i="46"/>
  <c r="Y45" i="46"/>
  <c r="Y35" i="50"/>
  <c r="Y31" i="50"/>
  <c r="P33" i="41"/>
  <c r="P37" i="41"/>
  <c r="Z36" i="46"/>
  <c r="Z32" i="46"/>
  <c r="G33" i="44"/>
  <c r="G37" i="44"/>
  <c r="Q35" i="41"/>
  <c r="Q31" i="41"/>
  <c r="Y42" i="58"/>
  <c r="Y46" i="58" s="1"/>
  <c r="Y46" i="59"/>
  <c r="L31" i="44"/>
  <c r="L35" i="44"/>
  <c r="Y43" i="37"/>
  <c r="Y47" i="37"/>
  <c r="Y30" i="47"/>
  <c r="Y34" i="47" s="1"/>
  <c r="Y42" i="35"/>
  <c r="Y46" i="35" s="1"/>
  <c r="E31" i="44"/>
  <c r="E35" i="44"/>
  <c r="Y48" i="42"/>
  <c r="Z48" i="35"/>
  <c r="Y33" i="45"/>
  <c r="Y37" i="45"/>
  <c r="Z33" i="50"/>
  <c r="Z37" i="50"/>
  <c r="M32" i="44"/>
  <c r="M36" i="44"/>
  <c r="F36" i="41"/>
  <c r="F32" i="41"/>
  <c r="Z43" i="44"/>
  <c r="Z47" i="44"/>
  <c r="Z35" i="56"/>
  <c r="Z31" i="56"/>
  <c r="W39" i="28"/>
  <c r="W27" i="38"/>
  <c r="X39" i="27"/>
  <c r="X47" i="27" s="1"/>
  <c r="X27" i="37"/>
  <c r="U42" i="33"/>
  <c r="U46" i="33" s="1"/>
  <c r="U30" i="44"/>
  <c r="U34" i="44" s="1"/>
  <c r="M35" i="38"/>
  <c r="M31" i="38"/>
  <c r="Y39" i="28"/>
  <c r="Y47" i="28" s="1"/>
  <c r="Y27" i="38"/>
  <c r="S42" i="31"/>
  <c r="S30" i="39"/>
  <c r="S34" i="39" s="1"/>
  <c r="Z32" i="47"/>
  <c r="Z36" i="47"/>
  <c r="G37" i="27"/>
  <c r="S45" i="27"/>
  <c r="N39" i="27"/>
  <c r="N47" i="27" s="1"/>
  <c r="N27" i="37"/>
  <c r="F40" i="27"/>
  <c r="F44" i="27" s="1"/>
  <c r="F28" i="37"/>
  <c r="R40" i="27"/>
  <c r="R44" i="27" s="1"/>
  <c r="R28" i="37"/>
  <c r="E32" i="38"/>
  <c r="E36" i="38"/>
  <c r="G42" i="31"/>
  <c r="G30" i="39"/>
  <c r="G34" i="39" s="1"/>
  <c r="Y46" i="42"/>
  <c r="Y30" i="54"/>
  <c r="Y34" i="54" s="1"/>
  <c r="Y42" i="44"/>
  <c r="W41" i="27"/>
  <c r="W49" i="27" s="1"/>
  <c r="W29" i="37"/>
  <c r="F32" i="38"/>
  <c r="F36" i="38"/>
  <c r="V37" i="38"/>
  <c r="V33" i="38"/>
  <c r="W42" i="33"/>
  <c r="W46" i="33" s="1"/>
  <c r="W30" i="44"/>
  <c r="W34" i="44" s="1"/>
  <c r="G42" i="33"/>
  <c r="G46" i="33" s="1"/>
  <c r="G30" i="44"/>
  <c r="G34" i="44" s="1"/>
  <c r="P39" i="27"/>
  <c r="P43" i="27" s="1"/>
  <c r="P27" i="37"/>
  <c r="X41" i="27"/>
  <c r="X45" i="27" s="1"/>
  <c r="X29" i="37"/>
  <c r="K37" i="38"/>
  <c r="K33" i="38"/>
  <c r="U47" i="27"/>
  <c r="Q39" i="27"/>
  <c r="Q27" i="37"/>
  <c r="U40" i="27"/>
  <c r="U44" i="27" s="1"/>
  <c r="U28" i="37"/>
  <c r="H32" i="38"/>
  <c r="H36" i="38"/>
  <c r="X33" i="38"/>
  <c r="X37" i="38"/>
  <c r="Y37" i="44"/>
  <c r="Y33" i="44"/>
  <c r="I31" i="27"/>
  <c r="U33" i="27"/>
  <c r="U36" i="27"/>
  <c r="U28" i="38"/>
  <c r="M33" i="38"/>
  <c r="M37" i="38"/>
  <c r="K31" i="27"/>
  <c r="W33" i="27"/>
  <c r="Q37" i="27"/>
  <c r="T44" i="27"/>
  <c r="F47" i="27"/>
  <c r="G39" i="27"/>
  <c r="G47" i="27" s="1"/>
  <c r="G27" i="37"/>
  <c r="S39" i="27"/>
  <c r="S43" i="27" s="1"/>
  <c r="S27" i="37"/>
  <c r="K40" i="27"/>
  <c r="K48" i="27" s="1"/>
  <c r="K28" i="37"/>
  <c r="W40" i="27"/>
  <c r="W44" i="27" s="1"/>
  <c r="W28" i="37"/>
  <c r="O41" i="27"/>
  <c r="O29" i="37"/>
  <c r="G35" i="38"/>
  <c r="G31" i="38"/>
  <c r="S31" i="38"/>
  <c r="S35" i="38"/>
  <c r="J40" i="28"/>
  <c r="J28" i="38"/>
  <c r="V40" i="28"/>
  <c r="V28" i="38"/>
  <c r="N33" i="38"/>
  <c r="N37" i="38"/>
  <c r="Z40" i="33"/>
  <c r="Z48" i="33" s="1"/>
  <c r="Z28" i="44"/>
  <c r="Y42" i="34"/>
  <c r="Y46" i="34" s="1"/>
  <c r="Y30" i="43"/>
  <c r="O34" i="33"/>
  <c r="K43" i="33"/>
  <c r="Y23" i="43"/>
  <c r="Y47" i="41"/>
  <c r="Y43" i="41"/>
  <c r="E42" i="47"/>
  <c r="E46" i="47" s="1"/>
  <c r="E30" i="59"/>
  <c r="E34" i="59" s="1"/>
  <c r="E46" i="46"/>
  <c r="E34" i="46"/>
  <c r="S32" i="44"/>
  <c r="S36" i="44"/>
  <c r="S31" i="41"/>
  <c r="S35" i="41"/>
  <c r="Y37" i="56"/>
  <c r="Y33" i="56"/>
  <c r="Z44" i="44"/>
  <c r="Z48" i="44"/>
  <c r="Y33" i="53"/>
  <c r="Y37" i="53"/>
  <c r="U33" i="44"/>
  <c r="U37" i="44"/>
  <c r="G31" i="41"/>
  <c r="G35" i="41"/>
  <c r="Y42" i="64"/>
  <c r="Y46" i="64" s="1"/>
  <c r="Y46" i="63"/>
  <c r="Y34" i="63"/>
  <c r="Y44" i="46"/>
  <c r="Y48" i="46"/>
  <c r="Y35" i="48"/>
  <c r="Y31" i="48"/>
  <c r="N33" i="44"/>
  <c r="N37" i="44"/>
  <c r="H33" i="41"/>
  <c r="H37" i="41"/>
  <c r="Y49" i="37"/>
  <c r="Z35" i="54"/>
  <c r="Z31" i="54"/>
  <c r="V33" i="41"/>
  <c r="V37" i="41"/>
  <c r="T32" i="41"/>
  <c r="T36" i="41"/>
  <c r="Q32" i="41"/>
  <c r="Q36" i="41"/>
  <c r="Y30" i="48"/>
  <c r="Y34" i="48" s="1"/>
  <c r="Y42" i="37"/>
  <c r="P40" i="28"/>
  <c r="P28" i="38"/>
  <c r="E33" i="27"/>
  <c r="R37" i="27"/>
  <c r="H39" i="27"/>
  <c r="H47" i="27" s="1"/>
  <c r="H27" i="37"/>
  <c r="T39" i="27"/>
  <c r="T47" i="27" s="1"/>
  <c r="T27" i="37"/>
  <c r="L40" i="27"/>
  <c r="L44" i="27" s="1"/>
  <c r="L28" i="37"/>
  <c r="X40" i="27"/>
  <c r="X44" i="27" s="1"/>
  <c r="X28" i="37"/>
  <c r="P41" i="27"/>
  <c r="P29" i="37"/>
  <c r="H31" i="38"/>
  <c r="H35" i="38"/>
  <c r="T35" i="38"/>
  <c r="T31" i="38"/>
  <c r="K32" i="38"/>
  <c r="K36" i="38"/>
  <c r="W36" i="38"/>
  <c r="W32" i="38"/>
  <c r="O41" i="28"/>
  <c r="O45" i="28" s="1"/>
  <c r="O29" i="38"/>
  <c r="S46" i="33"/>
  <c r="Z36" i="57"/>
  <c r="Z32" i="57"/>
  <c r="Y35" i="52"/>
  <c r="Y31" i="52"/>
  <c r="Z43" i="36"/>
  <c r="Z47" i="36"/>
  <c r="Z43" i="45"/>
  <c r="Z47" i="45"/>
  <c r="Y49" i="44"/>
  <c r="Y45" i="44"/>
  <c r="Y23" i="44"/>
  <c r="Z32" i="54"/>
  <c r="Z36" i="54"/>
  <c r="V33" i="44"/>
  <c r="V37" i="44"/>
  <c r="X36" i="41"/>
  <c r="X32" i="41"/>
  <c r="O36" i="44"/>
  <c r="O32" i="44"/>
  <c r="Z48" i="45"/>
  <c r="Z44" i="45"/>
  <c r="Y32" i="56"/>
  <c r="Y36" i="56"/>
  <c r="G32" i="39"/>
  <c r="G36" i="39"/>
  <c r="N37" i="41"/>
  <c r="N33" i="41"/>
  <c r="O42" i="47"/>
  <c r="O46" i="47" s="1"/>
  <c r="O30" i="59"/>
  <c r="O34" i="59" s="1"/>
  <c r="O34" i="46"/>
  <c r="O46" i="46"/>
  <c r="Y36" i="47"/>
  <c r="Y32" i="47"/>
  <c r="S33" i="41"/>
  <c r="S37" i="41"/>
  <c r="X33" i="44"/>
  <c r="X37" i="44"/>
  <c r="Y36" i="42"/>
  <c r="Z32" i="45"/>
  <c r="Z36" i="45"/>
  <c r="T35" i="44"/>
  <c r="T31" i="44"/>
  <c r="W33" i="41"/>
  <c r="W37" i="41"/>
  <c r="Y44" i="44"/>
  <c r="Y48" i="44"/>
  <c r="W32" i="44"/>
  <c r="W36" i="44"/>
  <c r="W39" i="27"/>
  <c r="W43" i="27" s="1"/>
  <c r="W27" i="37"/>
  <c r="N36" i="38"/>
  <c r="N32" i="38"/>
  <c r="L39" i="27"/>
  <c r="L47" i="27" s="1"/>
  <c r="L27" i="37"/>
  <c r="L35" i="38"/>
  <c r="L31" i="38"/>
  <c r="G33" i="38"/>
  <c r="G37" i="38"/>
  <c r="I42" i="31"/>
  <c r="I30" i="39"/>
  <c r="I34" i="39" s="1"/>
  <c r="S23" i="27"/>
  <c r="S30" i="38" s="1"/>
  <c r="S34" i="38" s="1"/>
  <c r="F33" i="27"/>
  <c r="S37" i="27"/>
  <c r="G45" i="27"/>
  <c r="I39" i="27"/>
  <c r="I47" i="27" s="1"/>
  <c r="I27" i="37"/>
  <c r="U39" i="27"/>
  <c r="U27" i="37"/>
  <c r="M40" i="27"/>
  <c r="M28" i="37"/>
  <c r="E41" i="27"/>
  <c r="E49" i="27" s="1"/>
  <c r="E29" i="37"/>
  <c r="Q41" i="27"/>
  <c r="Q49" i="27" s="1"/>
  <c r="Q29" i="37"/>
  <c r="I35" i="38"/>
  <c r="I31" i="38"/>
  <c r="U31" i="38"/>
  <c r="U35" i="38"/>
  <c r="L32" i="38"/>
  <c r="L36" i="38"/>
  <c r="X32" i="38"/>
  <c r="X36" i="38"/>
  <c r="P37" i="38"/>
  <c r="P33" i="38"/>
  <c r="O42" i="33"/>
  <c r="O46" i="33" s="1"/>
  <c r="O30" i="44"/>
  <c r="O34" i="44" s="1"/>
  <c r="Q42" i="33"/>
  <c r="Q46" i="33" s="1"/>
  <c r="Q30" i="44"/>
  <c r="Q34" i="44" s="1"/>
  <c r="W42" i="31"/>
  <c r="W30" i="39"/>
  <c r="W34" i="39" s="1"/>
  <c r="E42" i="31"/>
  <c r="E30" i="39"/>
  <c r="E34" i="39" s="1"/>
  <c r="M42" i="31"/>
  <c r="M30" i="39"/>
  <c r="M34" i="39" s="1"/>
  <c r="S34" i="33"/>
  <c r="U42" i="32"/>
  <c r="U46" i="32" s="1"/>
  <c r="U30" i="45"/>
  <c r="U34" i="45" s="1"/>
  <c r="Y40" i="31"/>
  <c r="Y28" i="39"/>
  <c r="Y37" i="51"/>
  <c r="Y33" i="51"/>
  <c r="Z35" i="46"/>
  <c r="Z31" i="46"/>
  <c r="Z31" i="55"/>
  <c r="Z35" i="55"/>
  <c r="Y37" i="54"/>
  <c r="Y33" i="54"/>
  <c r="G36" i="44"/>
  <c r="G32" i="44"/>
  <c r="E31" i="41"/>
  <c r="E35" i="41"/>
  <c r="Y30" i="64"/>
  <c r="Y34" i="64" s="1"/>
  <c r="Y42" i="51"/>
  <c r="Y46" i="51" s="1"/>
  <c r="Y46" i="52"/>
  <c r="I33" i="44"/>
  <c r="I37" i="44"/>
  <c r="Z36" i="55"/>
  <c r="Z32" i="55"/>
  <c r="Z43" i="40"/>
  <c r="Z47" i="40"/>
  <c r="V36" i="44"/>
  <c r="V32" i="44"/>
  <c r="P32" i="41"/>
  <c r="P36" i="41"/>
  <c r="P37" i="39"/>
  <c r="P33" i="39"/>
  <c r="Z49" i="36"/>
  <c r="Z45" i="36"/>
  <c r="Y37" i="50"/>
  <c r="Y33" i="50"/>
  <c r="Y32" i="54"/>
  <c r="Y36" i="54"/>
  <c r="Z33" i="48"/>
  <c r="Z37" i="48"/>
  <c r="F37" i="44"/>
  <c r="F33" i="44"/>
  <c r="N31" i="41"/>
  <c r="N35" i="41"/>
  <c r="R36" i="41"/>
  <c r="R32" i="41"/>
  <c r="Y45" i="42"/>
  <c r="E36" i="41"/>
  <c r="E32" i="41"/>
  <c r="W23" i="27"/>
  <c r="W30" i="38" s="1"/>
  <c r="W34" i="38" s="1"/>
  <c r="J39" i="27"/>
  <c r="J27" i="37"/>
  <c r="V39" i="27"/>
  <c r="V43" i="27" s="1"/>
  <c r="V27" i="37"/>
  <c r="N40" i="27"/>
  <c r="N44" i="27" s="1"/>
  <c r="N28" i="37"/>
  <c r="F41" i="27"/>
  <c r="F45" i="27" s="1"/>
  <c r="F29" i="37"/>
  <c r="R41" i="27"/>
  <c r="R45" i="27" s="1"/>
  <c r="R29" i="37"/>
  <c r="J35" i="38"/>
  <c r="J31" i="38"/>
  <c r="V31" i="38"/>
  <c r="V35" i="38"/>
  <c r="M40" i="28"/>
  <c r="M28" i="38"/>
  <c r="E33" i="38"/>
  <c r="E37" i="38"/>
  <c r="Q37" i="38"/>
  <c r="Q33" i="38"/>
  <c r="E42" i="33"/>
  <c r="E46" i="33" s="1"/>
  <c r="E30" i="44"/>
  <c r="E34" i="44" s="1"/>
  <c r="K42" i="31"/>
  <c r="K30" i="39"/>
  <c r="K34" i="39" s="1"/>
  <c r="Y39" i="33"/>
  <c r="Y27" i="44"/>
  <c r="M42" i="47"/>
  <c r="M46" i="47" s="1"/>
  <c r="M30" i="59"/>
  <c r="M34" i="59" s="1"/>
  <c r="M46" i="46"/>
  <c r="M34" i="46"/>
  <c r="J33" i="44"/>
  <c r="J37" i="44"/>
  <c r="L36" i="41"/>
  <c r="L32" i="41"/>
  <c r="Z33" i="45"/>
  <c r="Z37" i="45"/>
  <c r="W35" i="44"/>
  <c r="W31" i="44"/>
  <c r="T33" i="44"/>
  <c r="T37" i="44"/>
  <c r="V32" i="41"/>
  <c r="V36" i="41"/>
  <c r="Z31" i="49"/>
  <c r="Z35" i="49"/>
  <c r="M33" i="44"/>
  <c r="M37" i="44"/>
  <c r="G33" i="41"/>
  <c r="G37" i="41"/>
  <c r="Z33" i="46"/>
  <c r="Z37" i="46"/>
  <c r="L33" i="44"/>
  <c r="L37" i="44"/>
  <c r="I33" i="41"/>
  <c r="I37" i="41"/>
  <c r="I33" i="39"/>
  <c r="I37" i="39"/>
  <c r="R33" i="44"/>
  <c r="R37" i="44"/>
  <c r="G32" i="41"/>
  <c r="G36" i="41"/>
  <c r="Z49" i="35"/>
  <c r="M30" i="57"/>
  <c r="M34" i="57" s="1"/>
  <c r="M42" i="43"/>
  <c r="M46" i="43" s="1"/>
  <c r="L32" i="44"/>
  <c r="L36" i="44"/>
  <c r="K39" i="28"/>
  <c r="K27" i="38"/>
  <c r="Y30" i="49"/>
  <c r="Y34" i="49" s="1"/>
  <c r="Y42" i="40"/>
  <c r="Y45" i="41"/>
  <c r="Y23" i="41"/>
  <c r="Y49" i="41"/>
  <c r="O35" i="44"/>
  <c r="O31" i="44"/>
  <c r="Z32" i="53"/>
  <c r="Z36" i="53"/>
  <c r="Q36" i="44"/>
  <c r="Q32" i="44"/>
  <c r="V33" i="39"/>
  <c r="V37" i="39"/>
  <c r="Y47" i="36"/>
  <c r="Y43" i="36"/>
  <c r="Z49" i="45"/>
  <c r="Z45" i="45"/>
  <c r="Y36" i="51"/>
  <c r="Y32" i="51"/>
  <c r="J36" i="44"/>
  <c r="J32" i="44"/>
  <c r="X31" i="41"/>
  <c r="X35" i="41"/>
  <c r="M42" i="32"/>
  <c r="M46" i="32" s="1"/>
  <c r="M30" i="45"/>
  <c r="M34" i="45" s="1"/>
  <c r="Y31" i="45"/>
  <c r="Y35" i="45"/>
  <c r="Y45" i="40"/>
  <c r="Y23" i="40"/>
  <c r="Y49" i="40"/>
  <c r="R45" i="33"/>
  <c r="R49" i="33"/>
  <c r="Y48" i="40"/>
  <c r="Y44" i="40"/>
  <c r="V31" i="44"/>
  <c r="V35" i="44"/>
  <c r="Y48" i="37"/>
  <c r="Y44" i="37"/>
  <c r="Z45" i="41"/>
  <c r="V31" i="41"/>
  <c r="V35" i="41"/>
  <c r="O33" i="44"/>
  <c r="O37" i="44"/>
  <c r="M35" i="41"/>
  <c r="M31" i="41"/>
  <c r="Y34" i="43"/>
  <c r="Y25" i="43"/>
  <c r="Y25" i="39"/>
  <c r="Y25" i="35"/>
  <c r="Y34" i="35"/>
  <c r="I42" i="28"/>
  <c r="I46" i="28" s="1"/>
  <c r="Z20" i="27"/>
  <c r="U32" i="27"/>
  <c r="G25" i="29"/>
  <c r="Y41" i="33"/>
  <c r="Q45" i="31"/>
  <c r="Q49" i="31"/>
  <c r="Q23" i="31"/>
  <c r="Q30" i="42" s="1"/>
  <c r="Q34" i="42" s="1"/>
  <c r="S48" i="31"/>
  <c r="S44" i="31"/>
  <c r="W47" i="31"/>
  <c r="W43" i="31"/>
  <c r="E47" i="31"/>
  <c r="E43" i="31"/>
  <c r="F44" i="31"/>
  <c r="F48" i="31"/>
  <c r="I45" i="31"/>
  <c r="I49" i="31"/>
  <c r="I23" i="31"/>
  <c r="I30" i="42" s="1"/>
  <c r="I34" i="42" s="1"/>
  <c r="K44" i="31"/>
  <c r="K48" i="31"/>
  <c r="O43" i="31"/>
  <c r="O47" i="31"/>
  <c r="I48" i="27"/>
  <c r="I40" i="28"/>
  <c r="I44" i="27"/>
  <c r="Z20" i="28"/>
  <c r="M31" i="27"/>
  <c r="M39" i="28"/>
  <c r="M47" i="27"/>
  <c r="W42" i="32"/>
  <c r="W46" i="32" s="1"/>
  <c r="W34" i="33"/>
  <c r="E42" i="32"/>
  <c r="E46" i="32" s="1"/>
  <c r="U42" i="31"/>
  <c r="U34" i="30"/>
  <c r="G35" i="27"/>
  <c r="G39" i="28"/>
  <c r="S35" i="27"/>
  <c r="S39" i="28"/>
  <c r="S24" i="27"/>
  <c r="T41" i="28"/>
  <c r="T49" i="27"/>
  <c r="T37" i="27"/>
  <c r="T33" i="27"/>
  <c r="Y22" i="27"/>
  <c r="K25" i="27" s="1"/>
  <c r="E34" i="33"/>
  <c r="V49" i="31"/>
  <c r="V45" i="31"/>
  <c r="L48" i="31"/>
  <c r="L44" i="31"/>
  <c r="V47" i="31"/>
  <c r="V43" i="31"/>
  <c r="T49" i="31"/>
  <c r="T45" i="31"/>
  <c r="P48" i="31"/>
  <c r="P44" i="31"/>
  <c r="Y21" i="27"/>
  <c r="U48" i="27"/>
  <c r="U40" i="28"/>
  <c r="U23" i="27"/>
  <c r="U30" i="38" s="1"/>
  <c r="U34" i="38" s="1"/>
  <c r="G24" i="27"/>
  <c r="H41" i="28"/>
  <c r="H49" i="27"/>
  <c r="H45" i="27"/>
  <c r="G43" i="27"/>
  <c r="O48" i="27"/>
  <c r="O40" i="28"/>
  <c r="O44" i="27"/>
  <c r="O36" i="27"/>
  <c r="O32" i="27"/>
  <c r="N41" i="28"/>
  <c r="N37" i="27"/>
  <c r="N33" i="27"/>
  <c r="W42" i="28"/>
  <c r="F36" i="27"/>
  <c r="F40" i="28"/>
  <c r="F48" i="27"/>
  <c r="L36" i="27"/>
  <c r="L40" i="28"/>
  <c r="L48" i="27"/>
  <c r="R36" i="27"/>
  <c r="R40" i="28"/>
  <c r="X36" i="27"/>
  <c r="X40" i="28"/>
  <c r="X48" i="27"/>
  <c r="Y22" i="28"/>
  <c r="S25" i="28" s="1"/>
  <c r="G23" i="27"/>
  <c r="G30" i="38" s="1"/>
  <c r="G34" i="38" s="1"/>
  <c r="H33" i="27"/>
  <c r="H37" i="27"/>
  <c r="M43" i="27"/>
  <c r="J39" i="28"/>
  <c r="J47" i="27"/>
  <c r="J43" i="27"/>
  <c r="J35" i="27"/>
  <c r="J31" i="27"/>
  <c r="P39" i="28"/>
  <c r="P47" i="27"/>
  <c r="V39" i="28"/>
  <c r="V35" i="27"/>
  <c r="V47" i="27"/>
  <c r="V31" i="27"/>
  <c r="E41" i="28"/>
  <c r="E42" i="26" s="1"/>
  <c r="E23" i="27"/>
  <c r="E30" i="38" s="1"/>
  <c r="E34" i="38" s="1"/>
  <c r="K45" i="27"/>
  <c r="K41" i="28"/>
  <c r="K42" i="26" s="1"/>
  <c r="K37" i="27"/>
  <c r="K33" i="27"/>
  <c r="K23" i="27"/>
  <c r="K30" i="38" s="1"/>
  <c r="K34" i="38" s="1"/>
  <c r="Q45" i="27"/>
  <c r="Q41" i="28"/>
  <c r="Q42" i="26" s="1"/>
  <c r="Q24" i="27"/>
  <c r="W41" i="28"/>
  <c r="W42" i="26" s="1"/>
  <c r="K43" i="27"/>
  <c r="I45" i="27"/>
  <c r="I39" i="28"/>
  <c r="O43" i="27"/>
  <c r="O39" i="28"/>
  <c r="U43" i="27"/>
  <c r="U39" i="28"/>
  <c r="E48" i="27"/>
  <c r="E40" i="28"/>
  <c r="K40" i="28"/>
  <c r="Q48" i="27"/>
  <c r="Q40" i="28"/>
  <c r="W48" i="27"/>
  <c r="W40" i="28"/>
  <c r="G49" i="27"/>
  <c r="G41" i="28"/>
  <c r="G42" i="26" s="1"/>
  <c r="M49" i="27"/>
  <c r="M41" i="28"/>
  <c r="S49" i="27"/>
  <c r="S41" i="28"/>
  <c r="Y20" i="28"/>
  <c r="Z45" i="33"/>
  <c r="Z49" i="33"/>
  <c r="Z44" i="33"/>
  <c r="K45" i="31"/>
  <c r="K23" i="31"/>
  <c r="K30" i="42" s="1"/>
  <c r="K34" i="42" s="1"/>
  <c r="K49" i="31"/>
  <c r="M44" i="31"/>
  <c r="M48" i="31"/>
  <c r="Q43" i="31"/>
  <c r="Q47" i="31"/>
  <c r="J47" i="31"/>
  <c r="J43" i="31"/>
  <c r="U49" i="31"/>
  <c r="U23" i="31"/>
  <c r="U30" i="42" s="1"/>
  <c r="U34" i="42" s="1"/>
  <c r="U45" i="31"/>
  <c r="W48" i="31"/>
  <c r="W44" i="31"/>
  <c r="E48" i="31"/>
  <c r="E44" i="31"/>
  <c r="I47" i="31"/>
  <c r="I43" i="31"/>
  <c r="Z45" i="31"/>
  <c r="X43" i="31"/>
  <c r="X47" i="31"/>
  <c r="L43" i="31"/>
  <c r="L47" i="31"/>
  <c r="G45" i="31"/>
  <c r="G49" i="31"/>
  <c r="G23" i="31"/>
  <c r="G30" i="42" s="1"/>
  <c r="G34" i="42" s="1"/>
  <c r="M43" i="31"/>
  <c r="M47" i="31"/>
  <c r="Y49" i="31"/>
  <c r="Z47" i="31"/>
  <c r="Z43" i="31"/>
  <c r="N43" i="31"/>
  <c r="N47" i="31"/>
  <c r="U44" i="31"/>
  <c r="U48" i="31"/>
  <c r="G47" i="31"/>
  <c r="G43" i="31"/>
  <c r="I42" i="26"/>
  <c r="U42" i="26"/>
  <c r="Y21" i="28"/>
  <c r="Y36" i="28" s="1"/>
  <c r="I23" i="28"/>
  <c r="U23" i="28"/>
  <c r="I49" i="28"/>
  <c r="O49" i="28"/>
  <c r="U49" i="28"/>
  <c r="W23" i="31"/>
  <c r="W30" i="42" s="1"/>
  <c r="W34" i="42" s="1"/>
  <c r="W49" i="31"/>
  <c r="W45" i="31"/>
  <c r="E49" i="31"/>
  <c r="E45" i="31"/>
  <c r="E23" i="31"/>
  <c r="E30" i="42" s="1"/>
  <c r="E34" i="42" s="1"/>
  <c r="G44" i="31"/>
  <c r="G48" i="31"/>
  <c r="K43" i="31"/>
  <c r="K47" i="31"/>
  <c r="X48" i="31"/>
  <c r="X44" i="31"/>
  <c r="O45" i="31"/>
  <c r="O23" i="31"/>
  <c r="O30" i="42" s="1"/>
  <c r="O34" i="42" s="1"/>
  <c r="O49" i="31"/>
  <c r="Q44" i="31"/>
  <c r="Q48" i="31"/>
  <c r="U43" i="31"/>
  <c r="U47" i="31"/>
  <c r="X45" i="31"/>
  <c r="X49" i="31"/>
  <c r="L45" i="31"/>
  <c r="L49" i="31"/>
  <c r="O44" i="31"/>
  <c r="O48" i="31"/>
  <c r="Y44" i="31"/>
  <c r="Y48" i="31"/>
  <c r="H49" i="31"/>
  <c r="H45" i="31"/>
  <c r="H43" i="31"/>
  <c r="H47" i="31"/>
  <c r="I44" i="31"/>
  <c r="I48" i="31"/>
  <c r="E43" i="27"/>
  <c r="F35" i="27"/>
  <c r="F39" i="28"/>
  <c r="L43" i="27"/>
  <c r="L39" i="28"/>
  <c r="R35" i="27"/>
  <c r="R39" i="28"/>
  <c r="X43" i="27"/>
  <c r="X39" i="28"/>
  <c r="H48" i="27"/>
  <c r="H40" i="28"/>
  <c r="N36" i="27"/>
  <c r="N40" i="28"/>
  <c r="T36" i="27"/>
  <c r="T40" i="28"/>
  <c r="J49" i="27"/>
  <c r="J41" i="28"/>
  <c r="O24" i="27"/>
  <c r="P41" i="28"/>
  <c r="V49" i="27"/>
  <c r="V41" i="28"/>
  <c r="Z21" i="28"/>
  <c r="Y44" i="33"/>
  <c r="Y48" i="33"/>
  <c r="Y47" i="33"/>
  <c r="Y43" i="33"/>
  <c r="P45" i="31"/>
  <c r="P49" i="31"/>
  <c r="P43" i="31"/>
  <c r="P47" i="31"/>
  <c r="T44" i="31"/>
  <c r="T48" i="31"/>
  <c r="H48" i="31"/>
  <c r="H44" i="31"/>
  <c r="R43" i="31"/>
  <c r="R47" i="31"/>
  <c r="J44" i="31"/>
  <c r="J48" i="31"/>
  <c r="T47" i="31"/>
  <c r="T43" i="31"/>
  <c r="F47" i="31"/>
  <c r="F43" i="31"/>
  <c r="S49" i="31"/>
  <c r="S45" i="31"/>
  <c r="S23" i="31"/>
  <c r="S30" i="42" s="1"/>
  <c r="S34" i="42" s="1"/>
  <c r="S47" i="31"/>
  <c r="S43" i="31"/>
  <c r="N49" i="31"/>
  <c r="N45" i="31"/>
  <c r="V48" i="31"/>
  <c r="V44" i="31"/>
  <c r="Z48" i="31"/>
  <c r="Z44" i="31"/>
  <c r="M45" i="31"/>
  <c r="M49" i="31"/>
  <c r="M23" i="31"/>
  <c r="M30" i="42" s="1"/>
  <c r="M34" i="42" s="1"/>
  <c r="Y43" i="31"/>
  <c r="Y47" i="31"/>
  <c r="H35" i="27"/>
  <c r="H39" i="28"/>
  <c r="N35" i="27"/>
  <c r="N39" i="28"/>
  <c r="T35" i="27"/>
  <c r="T39" i="28"/>
  <c r="F49" i="27"/>
  <c r="F41" i="28"/>
  <c r="L49" i="27"/>
  <c r="L41" i="28"/>
  <c r="R41" i="28"/>
  <c r="X41" i="28"/>
  <c r="Z22" i="28"/>
  <c r="Z43" i="33"/>
  <c r="Z47" i="33"/>
  <c r="J49" i="31"/>
  <c r="J45" i="31"/>
  <c r="R48" i="31"/>
  <c r="R44" i="31"/>
  <c r="R49" i="31"/>
  <c r="R45" i="31"/>
  <c r="F45" i="31"/>
  <c r="F49" i="31"/>
  <c r="N44" i="31"/>
  <c r="N48" i="31"/>
  <c r="K46" i="33"/>
  <c r="K42" i="32"/>
  <c r="K46" i="32" s="1"/>
  <c r="K34" i="33"/>
  <c r="Y25" i="32"/>
  <c r="I25" i="29"/>
  <c r="Q25" i="29"/>
  <c r="I34" i="29"/>
  <c r="K34" i="29"/>
  <c r="Z45" i="29"/>
  <c r="Z33" i="29"/>
  <c r="Z49" i="29"/>
  <c r="Z37" i="29"/>
  <c r="Z36" i="29"/>
  <c r="Z32" i="29"/>
  <c r="Z44" i="29"/>
  <c r="Z48" i="29"/>
  <c r="U34" i="29"/>
  <c r="E34" i="29"/>
  <c r="K25" i="29"/>
  <c r="Y33" i="29"/>
  <c r="Y49" i="29"/>
  <c r="Y37" i="29"/>
  <c r="Y45" i="29"/>
  <c r="S25" i="29"/>
  <c r="E25" i="29"/>
  <c r="W34" i="29"/>
  <c r="W25" i="29"/>
  <c r="Z47" i="29"/>
  <c r="Z35" i="29"/>
  <c r="Z31" i="29"/>
  <c r="Z43" i="29"/>
  <c r="M34" i="29"/>
  <c r="Q34" i="29"/>
  <c r="S34" i="29"/>
  <c r="G34" i="29"/>
  <c r="O34" i="29"/>
  <c r="U25" i="29"/>
  <c r="Y48" i="29"/>
  <c r="Y44" i="29"/>
  <c r="Y32" i="29"/>
  <c r="Y36" i="29"/>
  <c r="Y35" i="29"/>
  <c r="Y43" i="29"/>
  <c r="Y47" i="29"/>
  <c r="Y31" i="29"/>
  <c r="Y24" i="29"/>
  <c r="M34" i="30"/>
  <c r="W34" i="30"/>
  <c r="G34" i="30"/>
  <c r="Q34" i="30"/>
  <c r="K34" i="30"/>
  <c r="E34" i="30"/>
  <c r="Y25" i="30"/>
  <c r="I34" i="30"/>
  <c r="S34" i="30"/>
  <c r="O34" i="30"/>
  <c r="U34" i="27"/>
  <c r="M25" i="29"/>
  <c r="O25" i="29"/>
  <c r="Y23" i="29"/>
  <c r="Q25" i="28"/>
  <c r="E25" i="28"/>
  <c r="Y33" i="28"/>
  <c r="W25" i="28"/>
  <c r="K25" i="28"/>
  <c r="O25" i="28"/>
  <c r="M25" i="28"/>
  <c r="Y37" i="28"/>
  <c r="U25" i="28"/>
  <c r="Z33" i="28"/>
  <c r="Y31" i="28"/>
  <c r="Y35" i="28"/>
  <c r="M35" i="26"/>
  <c r="F35" i="26"/>
  <c r="L31" i="26"/>
  <c r="U36" i="26"/>
  <c r="R37" i="26"/>
  <c r="F37" i="26"/>
  <c r="H36" i="26"/>
  <c r="X33" i="26"/>
  <c r="L33" i="26"/>
  <c r="T32" i="26"/>
  <c r="W37" i="26"/>
  <c r="Q37" i="26"/>
  <c r="K37" i="26"/>
  <c r="E37" i="26"/>
  <c r="U35" i="26"/>
  <c r="O35" i="26"/>
  <c r="I35" i="26"/>
  <c r="V37" i="26"/>
  <c r="P37" i="26"/>
  <c r="J37" i="26"/>
  <c r="X36" i="26"/>
  <c r="R36" i="26"/>
  <c r="L36" i="26"/>
  <c r="F36" i="26"/>
  <c r="T35" i="26"/>
  <c r="N35" i="26"/>
  <c r="H35" i="26"/>
  <c r="R35" i="26"/>
  <c r="I36" i="26"/>
  <c r="X35" i="26"/>
  <c r="O36" i="26"/>
  <c r="N36" i="26"/>
  <c r="F31" i="27"/>
  <c r="L31" i="27"/>
  <c r="X31" i="27"/>
  <c r="I34" i="27"/>
  <c r="L35" i="27"/>
  <c r="X35" i="27"/>
  <c r="M23" i="27"/>
  <c r="M30" i="38" s="1"/>
  <c r="M34" i="38" s="1"/>
  <c r="G31" i="27"/>
  <c r="S31" i="27"/>
  <c r="E32" i="27"/>
  <c r="K32" i="27"/>
  <c r="Q32" i="27"/>
  <c r="W32" i="27"/>
  <c r="M35" i="27"/>
  <c r="E36" i="27"/>
  <c r="K36" i="27"/>
  <c r="Q36" i="27"/>
  <c r="W36" i="27"/>
  <c r="H43" i="27"/>
  <c r="N43" i="27"/>
  <c r="J45" i="27"/>
  <c r="P45" i="27"/>
  <c r="V45" i="27"/>
  <c r="T48" i="27"/>
  <c r="O23" i="27"/>
  <c r="O30" i="38" s="1"/>
  <c r="O34" i="38" s="1"/>
  <c r="H31" i="27"/>
  <c r="N31" i="27"/>
  <c r="T31" i="27"/>
  <c r="F32" i="27"/>
  <c r="L32" i="27"/>
  <c r="R32" i="27"/>
  <c r="X32" i="27"/>
  <c r="J33" i="27"/>
  <c r="P33" i="27"/>
  <c r="V33" i="27"/>
  <c r="S34" i="27"/>
  <c r="J37" i="27"/>
  <c r="P37" i="27"/>
  <c r="V37" i="27"/>
  <c r="H32" i="27"/>
  <c r="N32" i="27"/>
  <c r="T32" i="27"/>
  <c r="H36" i="27"/>
  <c r="F43" i="27"/>
  <c r="R43" i="27"/>
  <c r="P49" i="27"/>
  <c r="R31" i="27"/>
  <c r="Y24" i="27"/>
  <c r="Z33" i="27"/>
  <c r="Z37" i="27"/>
  <c r="Z31" i="27"/>
  <c r="Y31" i="27"/>
  <c r="Y35" i="27"/>
  <c r="Y32" i="27"/>
  <c r="Y36" i="27"/>
  <c r="Z36" i="27"/>
  <c r="Z32" i="27"/>
  <c r="O25" i="27"/>
  <c r="M25" i="27"/>
  <c r="S25" i="27"/>
  <c r="Q25" i="27"/>
  <c r="Y33" i="27"/>
  <c r="W25" i="27"/>
  <c r="U25" i="27"/>
  <c r="I25" i="27"/>
  <c r="G25" i="27"/>
  <c r="E25" i="27"/>
  <c r="E23" i="26"/>
  <c r="E30" i="41" s="1"/>
  <c r="E34" i="41" s="1"/>
  <c r="X49" i="26"/>
  <c r="W49" i="26"/>
  <c r="V49" i="26"/>
  <c r="U49" i="26"/>
  <c r="T49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X45" i="26"/>
  <c r="W45" i="26"/>
  <c r="V45" i="26"/>
  <c r="U45" i="26"/>
  <c r="T45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X44" i="26"/>
  <c r="W44" i="26"/>
  <c r="V44" i="26"/>
  <c r="U44" i="26"/>
  <c r="T44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X43" i="26"/>
  <c r="W43" i="26"/>
  <c r="V43" i="26"/>
  <c r="U43" i="26"/>
  <c r="T43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W24" i="26"/>
  <c r="U24" i="26"/>
  <c r="S24" i="26"/>
  <c r="Q24" i="26"/>
  <c r="O24" i="26"/>
  <c r="M24" i="26"/>
  <c r="K24" i="26"/>
  <c r="I24" i="26"/>
  <c r="G24" i="26"/>
  <c r="E24" i="26"/>
  <c r="W23" i="26"/>
  <c r="W30" i="41" s="1"/>
  <c r="W34" i="41" s="1"/>
  <c r="U23" i="26"/>
  <c r="U30" i="41" s="1"/>
  <c r="U34" i="41" s="1"/>
  <c r="S23" i="26"/>
  <c r="S30" i="41" s="1"/>
  <c r="S34" i="41" s="1"/>
  <c r="Q23" i="26"/>
  <c r="O23" i="26"/>
  <c r="M23" i="26"/>
  <c r="M30" i="41" s="1"/>
  <c r="M34" i="41" s="1"/>
  <c r="K23" i="26"/>
  <c r="K30" i="41" s="1"/>
  <c r="K34" i="41" s="1"/>
  <c r="I23" i="26"/>
  <c r="I30" i="41" s="1"/>
  <c r="I34" i="41" s="1"/>
  <c r="G23" i="26"/>
  <c r="G30" i="41" s="1"/>
  <c r="G34" i="41" s="1"/>
  <c r="Z19" i="26"/>
  <c r="Y19" i="26"/>
  <c r="Z18" i="26"/>
  <c r="Y18" i="26"/>
  <c r="Z17" i="26"/>
  <c r="Y17" i="26"/>
  <c r="Z16" i="26"/>
  <c r="Y16" i="26"/>
  <c r="Z15" i="26"/>
  <c r="Y15" i="26"/>
  <c r="Z14" i="26"/>
  <c r="Y14" i="26"/>
  <c r="Z13" i="26"/>
  <c r="Y13" i="26"/>
  <c r="Z12" i="26"/>
  <c r="Y12" i="26"/>
  <c r="Z11" i="26"/>
  <c r="Y11" i="26"/>
  <c r="Z10" i="26"/>
  <c r="Y10" i="26"/>
  <c r="Z9" i="26"/>
  <c r="Y9" i="26"/>
  <c r="Z8" i="26"/>
  <c r="Y8" i="26"/>
  <c r="Z7" i="26"/>
  <c r="Y7" i="26"/>
  <c r="Z6" i="26"/>
  <c r="Y6" i="26"/>
  <c r="Z5" i="26"/>
  <c r="Y5" i="26"/>
  <c r="Y32" i="28" l="1"/>
  <c r="Y32" i="44"/>
  <c r="Y36" i="44"/>
  <c r="T36" i="37"/>
  <c r="T32" i="37"/>
  <c r="N48" i="27"/>
  <c r="W34" i="27"/>
  <c r="Q33" i="37"/>
  <c r="Q37" i="37"/>
  <c r="W31" i="37"/>
  <c r="W35" i="37"/>
  <c r="G31" i="37"/>
  <c r="G35" i="37"/>
  <c r="Y30" i="59"/>
  <c r="Y34" i="59" s="1"/>
  <c r="Y34" i="46"/>
  <c r="Y42" i="47"/>
  <c r="Y46" i="47" s="1"/>
  <c r="Z31" i="44"/>
  <c r="Z35" i="44"/>
  <c r="V36" i="37"/>
  <c r="V32" i="37"/>
  <c r="Y35" i="44"/>
  <c r="Y31" i="44"/>
  <c r="J44" i="28"/>
  <c r="J48" i="28"/>
  <c r="H33" i="37"/>
  <c r="H37" i="37"/>
  <c r="V44" i="27"/>
  <c r="V48" i="27"/>
  <c r="Q35" i="38"/>
  <c r="Q31" i="38"/>
  <c r="S32" i="37"/>
  <c r="S36" i="37"/>
  <c r="M35" i="37"/>
  <c r="M31" i="37"/>
  <c r="K44" i="27"/>
  <c r="T33" i="37"/>
  <c r="T37" i="37"/>
  <c r="H36" i="37"/>
  <c r="H32" i="37"/>
  <c r="Y30" i="50"/>
  <c r="Y34" i="50" s="1"/>
  <c r="Y42" i="38"/>
  <c r="Y46" i="38" s="1"/>
  <c r="Y46" i="37"/>
  <c r="Z39" i="26"/>
  <c r="Z27" i="40"/>
  <c r="Z35" i="28"/>
  <c r="Y30" i="56"/>
  <c r="Y34" i="56" s="1"/>
  <c r="Y42" i="46"/>
  <c r="Y46" i="46" s="1"/>
  <c r="W47" i="28"/>
  <c r="W43" i="28"/>
  <c r="I37" i="38"/>
  <c r="I33" i="38"/>
  <c r="E36" i="37"/>
  <c r="E32" i="37"/>
  <c r="Y42" i="33"/>
  <c r="Y30" i="44"/>
  <c r="Y30" i="52"/>
  <c r="Y34" i="52" s="1"/>
  <c r="Y42" i="41"/>
  <c r="Y46" i="41" s="1"/>
  <c r="Y46" i="40"/>
  <c r="P33" i="37"/>
  <c r="P37" i="37"/>
  <c r="Q23" i="27"/>
  <c r="O23" i="28"/>
  <c r="O30" i="40" s="1"/>
  <c r="O34" i="40" s="1"/>
  <c r="I43" i="27"/>
  <c r="R48" i="27"/>
  <c r="Y30" i="51"/>
  <c r="Y34" i="51" s="1"/>
  <c r="Y42" i="39"/>
  <c r="Y46" i="39" s="1"/>
  <c r="E37" i="37"/>
  <c r="E33" i="37"/>
  <c r="P36" i="38"/>
  <c r="P32" i="38"/>
  <c r="R36" i="37"/>
  <c r="R32" i="37"/>
  <c r="Y31" i="38"/>
  <c r="Y35" i="38"/>
  <c r="J36" i="37"/>
  <c r="J32" i="37"/>
  <c r="Q47" i="28"/>
  <c r="Q43" i="28"/>
  <c r="S44" i="27"/>
  <c r="S48" i="27"/>
  <c r="Z37" i="44"/>
  <c r="Z33" i="44"/>
  <c r="K33" i="37"/>
  <c r="K37" i="37"/>
  <c r="J44" i="27"/>
  <c r="J48" i="27"/>
  <c r="E35" i="38"/>
  <c r="E31" i="38"/>
  <c r="G32" i="37"/>
  <c r="G36" i="37"/>
  <c r="J33" i="37"/>
  <c r="J37" i="37"/>
  <c r="S36" i="38"/>
  <c r="S32" i="38"/>
  <c r="U45" i="27"/>
  <c r="Y30" i="57"/>
  <c r="Y34" i="57" s="1"/>
  <c r="Y42" i="43"/>
  <c r="Y46" i="43" s="1"/>
  <c r="Y46" i="45"/>
  <c r="Y40" i="26"/>
  <c r="Y28" i="40"/>
  <c r="Q42" i="30"/>
  <c r="Q46" i="30" s="1"/>
  <c r="Q30" i="41"/>
  <c r="Q34" i="41" s="1"/>
  <c r="N49" i="27"/>
  <c r="R37" i="37"/>
  <c r="R33" i="37"/>
  <c r="Y30" i="55"/>
  <c r="Y34" i="55" s="1"/>
  <c r="Y42" i="45"/>
  <c r="Y46" i="44"/>
  <c r="Y34" i="44"/>
  <c r="X36" i="37"/>
  <c r="X32" i="37"/>
  <c r="P44" i="28"/>
  <c r="P48" i="28"/>
  <c r="X33" i="37"/>
  <c r="X37" i="37"/>
  <c r="Y23" i="31"/>
  <c r="Y30" i="42" s="1"/>
  <c r="Y34" i="42" s="1"/>
  <c r="S47" i="27"/>
  <c r="Z36" i="44"/>
  <c r="Z32" i="44"/>
  <c r="W33" i="37"/>
  <c r="W37" i="37"/>
  <c r="I36" i="38"/>
  <c r="I32" i="38"/>
  <c r="E47" i="28"/>
  <c r="E43" i="28"/>
  <c r="G33" i="37"/>
  <c r="G37" i="37"/>
  <c r="X49" i="27"/>
  <c r="M44" i="27"/>
  <c r="M48" i="27"/>
  <c r="L32" i="37"/>
  <c r="L36" i="37"/>
  <c r="P31" i="37"/>
  <c r="P35" i="37"/>
  <c r="M33" i="37"/>
  <c r="M37" i="37"/>
  <c r="O31" i="37"/>
  <c r="O35" i="37"/>
  <c r="I32" i="37"/>
  <c r="I36" i="37"/>
  <c r="G36" i="38"/>
  <c r="G32" i="38"/>
  <c r="V37" i="37"/>
  <c r="V33" i="37"/>
  <c r="P36" i="37"/>
  <c r="P32" i="37"/>
  <c r="J35" i="37"/>
  <c r="J31" i="37"/>
  <c r="Y36" i="39"/>
  <c r="Y32" i="39"/>
  <c r="Q43" i="27"/>
  <c r="Q47" i="27"/>
  <c r="Z41" i="26"/>
  <c r="Z29" i="40"/>
  <c r="O37" i="38"/>
  <c r="O33" i="38"/>
  <c r="T43" i="27"/>
  <c r="Z45" i="28"/>
  <c r="O33" i="37"/>
  <c r="O37" i="37"/>
  <c r="F36" i="37"/>
  <c r="F32" i="37"/>
  <c r="Z32" i="39"/>
  <c r="Z36" i="39"/>
  <c r="R31" i="37"/>
  <c r="R35" i="37"/>
  <c r="G44" i="27"/>
  <c r="G48" i="27"/>
  <c r="S44" i="28"/>
  <c r="S48" i="28"/>
  <c r="E45" i="27"/>
  <c r="O49" i="27"/>
  <c r="O45" i="27"/>
  <c r="Y37" i="27"/>
  <c r="Z49" i="28"/>
  <c r="G25" i="28"/>
  <c r="U34" i="28"/>
  <c r="U30" i="40"/>
  <c r="U34" i="40" s="1"/>
  <c r="Y39" i="26"/>
  <c r="Y42" i="26" s="1"/>
  <c r="Y27" i="40"/>
  <c r="W45" i="27"/>
  <c r="K35" i="38"/>
  <c r="K31" i="38"/>
  <c r="U31" i="37"/>
  <c r="U35" i="37"/>
  <c r="W36" i="37"/>
  <c r="W32" i="37"/>
  <c r="N31" i="37"/>
  <c r="N35" i="37"/>
  <c r="F31" i="37"/>
  <c r="F35" i="37"/>
  <c r="O36" i="37"/>
  <c r="O32" i="37"/>
  <c r="I33" i="37"/>
  <c r="I37" i="37"/>
  <c r="G44" i="28"/>
  <c r="G48" i="28"/>
  <c r="P44" i="27"/>
  <c r="P48" i="27"/>
  <c r="M36" i="37"/>
  <c r="M32" i="37"/>
  <c r="Z37" i="28"/>
  <c r="F37" i="37"/>
  <c r="F33" i="37"/>
  <c r="I25" i="28"/>
  <c r="Y25" i="28" s="1"/>
  <c r="R49" i="27"/>
  <c r="Z40" i="26"/>
  <c r="Z28" i="40"/>
  <c r="I34" i="28"/>
  <c r="I30" i="40"/>
  <c r="I34" i="40" s="1"/>
  <c r="K47" i="28"/>
  <c r="K43" i="28"/>
  <c r="N32" i="37"/>
  <c r="N36" i="37"/>
  <c r="T35" i="37"/>
  <c r="T31" i="37"/>
  <c r="Y37" i="39"/>
  <c r="Y33" i="39"/>
  <c r="E31" i="37"/>
  <c r="E35" i="37"/>
  <c r="U33" i="37"/>
  <c r="U37" i="37"/>
  <c r="S37" i="37"/>
  <c r="S33" i="37"/>
  <c r="W47" i="27"/>
  <c r="K31" i="37"/>
  <c r="K35" i="37"/>
  <c r="Q36" i="37"/>
  <c r="Q32" i="37"/>
  <c r="L37" i="37"/>
  <c r="L33" i="37"/>
  <c r="U37" i="38"/>
  <c r="U33" i="38"/>
  <c r="Z33" i="38"/>
  <c r="Z37" i="38"/>
  <c r="I31" i="37"/>
  <c r="I35" i="37"/>
  <c r="L35" i="37"/>
  <c r="L31" i="37"/>
  <c r="V32" i="38"/>
  <c r="V36" i="38"/>
  <c r="K32" i="37"/>
  <c r="K36" i="37"/>
  <c r="U36" i="37"/>
  <c r="U32" i="37"/>
  <c r="X31" i="37"/>
  <c r="X35" i="37"/>
  <c r="Z39" i="28"/>
  <c r="Z43" i="28" s="1"/>
  <c r="Z27" i="38"/>
  <c r="M36" i="38"/>
  <c r="M32" i="38"/>
  <c r="V35" i="37"/>
  <c r="V31" i="37"/>
  <c r="H31" i="37"/>
  <c r="H35" i="37"/>
  <c r="V44" i="28"/>
  <c r="V48" i="28"/>
  <c r="Z37" i="39"/>
  <c r="Z33" i="39"/>
  <c r="O42" i="30"/>
  <c r="O46" i="30" s="1"/>
  <c r="O30" i="41"/>
  <c r="O34" i="41" s="1"/>
  <c r="Z31" i="28"/>
  <c r="Y48" i="28"/>
  <c r="O42" i="26"/>
  <c r="O46" i="26" s="1"/>
  <c r="Y41" i="26"/>
  <c r="Y29" i="40"/>
  <c r="Y40" i="28"/>
  <c r="Y28" i="38"/>
  <c r="Y41" i="28"/>
  <c r="Y29" i="38"/>
  <c r="S42" i="28"/>
  <c r="M44" i="28"/>
  <c r="M48" i="28"/>
  <c r="J32" i="38"/>
  <c r="J36" i="38"/>
  <c r="S31" i="37"/>
  <c r="S35" i="37"/>
  <c r="U36" i="38"/>
  <c r="U32" i="38"/>
  <c r="Q31" i="37"/>
  <c r="Q35" i="37"/>
  <c r="W31" i="38"/>
  <c r="W35" i="38"/>
  <c r="N33" i="37"/>
  <c r="N37" i="37"/>
  <c r="Z40" i="28"/>
  <c r="Z48" i="28" s="1"/>
  <c r="Z28" i="38"/>
  <c r="I34" i="26"/>
  <c r="I42" i="30"/>
  <c r="I46" i="30" s="1"/>
  <c r="U34" i="26"/>
  <c r="U42" i="30"/>
  <c r="U46" i="30" s="1"/>
  <c r="E34" i="26"/>
  <c r="E42" i="30"/>
  <c r="E46" i="30" s="1"/>
  <c r="S49" i="28"/>
  <c r="S23" i="28"/>
  <c r="S30" i="40" s="1"/>
  <c r="S34" i="40" s="1"/>
  <c r="S45" i="28"/>
  <c r="E48" i="28"/>
  <c r="E44" i="28"/>
  <c r="I43" i="28"/>
  <c r="I47" i="28"/>
  <c r="K34" i="26"/>
  <c r="K42" i="30"/>
  <c r="K46" i="30" s="1"/>
  <c r="W34" i="26"/>
  <c r="W42" i="30"/>
  <c r="W46" i="30" s="1"/>
  <c r="Z35" i="27"/>
  <c r="M34" i="27"/>
  <c r="M42" i="28"/>
  <c r="Y43" i="28"/>
  <c r="Y24" i="28"/>
  <c r="Z44" i="28"/>
  <c r="Y44" i="28"/>
  <c r="R49" i="28"/>
  <c r="R45" i="28"/>
  <c r="T47" i="28"/>
  <c r="T43" i="28"/>
  <c r="J49" i="28"/>
  <c r="J45" i="28"/>
  <c r="H48" i="28"/>
  <c r="H44" i="28"/>
  <c r="L43" i="28"/>
  <c r="L47" i="28"/>
  <c r="O42" i="29"/>
  <c r="O46" i="29" s="1"/>
  <c r="O34" i="31"/>
  <c r="O46" i="31"/>
  <c r="Q45" i="28"/>
  <c r="Q23" i="28"/>
  <c r="Q30" i="40" s="1"/>
  <c r="Q34" i="40" s="1"/>
  <c r="Q49" i="28"/>
  <c r="U48" i="28"/>
  <c r="U44" i="28"/>
  <c r="T45" i="28"/>
  <c r="T49" i="28"/>
  <c r="G47" i="28"/>
  <c r="G43" i="28"/>
  <c r="W42" i="29"/>
  <c r="W46" i="29" s="1"/>
  <c r="W34" i="31"/>
  <c r="W46" i="31"/>
  <c r="G42" i="29"/>
  <c r="G46" i="29" s="1"/>
  <c r="G34" i="31"/>
  <c r="G46" i="31"/>
  <c r="K42" i="29"/>
  <c r="K46" i="29" s="1"/>
  <c r="K34" i="31"/>
  <c r="K46" i="31"/>
  <c r="G34" i="27"/>
  <c r="G42" i="28"/>
  <c r="R48" i="28"/>
  <c r="R44" i="28"/>
  <c r="O48" i="28"/>
  <c r="O44" i="28"/>
  <c r="Q42" i="29"/>
  <c r="Q46" i="29" s="1"/>
  <c r="Q46" i="31"/>
  <c r="Q34" i="31"/>
  <c r="Z36" i="28"/>
  <c r="L49" i="28"/>
  <c r="L45" i="28"/>
  <c r="N47" i="28"/>
  <c r="N43" i="28"/>
  <c r="M42" i="29"/>
  <c r="M46" i="29" s="1"/>
  <c r="M46" i="31"/>
  <c r="M34" i="31"/>
  <c r="V49" i="28"/>
  <c r="V45" i="28"/>
  <c r="T48" i="28"/>
  <c r="T44" i="28"/>
  <c r="X43" i="28"/>
  <c r="X47" i="28"/>
  <c r="F43" i="28"/>
  <c r="F47" i="28"/>
  <c r="E42" i="29"/>
  <c r="E46" i="29" s="1"/>
  <c r="E46" i="31"/>
  <c r="E34" i="31"/>
  <c r="S42" i="26"/>
  <c r="S46" i="26" s="1"/>
  <c r="K34" i="27"/>
  <c r="K42" i="28"/>
  <c r="E45" i="28"/>
  <c r="E23" i="28"/>
  <c r="E30" i="40" s="1"/>
  <c r="E34" i="40" s="1"/>
  <c r="E49" i="28"/>
  <c r="V47" i="28"/>
  <c r="V43" i="28"/>
  <c r="H45" i="28"/>
  <c r="H49" i="28"/>
  <c r="I48" i="28"/>
  <c r="I44" i="28"/>
  <c r="I42" i="29"/>
  <c r="I46" i="29" s="1"/>
  <c r="I34" i="31"/>
  <c r="I46" i="31"/>
  <c r="S42" i="29"/>
  <c r="S46" i="29" s="1"/>
  <c r="S46" i="31"/>
  <c r="S34" i="31"/>
  <c r="M49" i="28"/>
  <c r="M45" i="28"/>
  <c r="M23" i="28"/>
  <c r="M30" i="40" s="1"/>
  <c r="M34" i="40" s="1"/>
  <c r="Q48" i="28"/>
  <c r="Q44" i="28"/>
  <c r="U43" i="28"/>
  <c r="U47" i="28"/>
  <c r="E34" i="27"/>
  <c r="E42" i="28"/>
  <c r="F48" i="28"/>
  <c r="F44" i="28"/>
  <c r="O34" i="27"/>
  <c r="O42" i="28"/>
  <c r="Z47" i="28"/>
  <c r="Z32" i="28"/>
  <c r="M42" i="26"/>
  <c r="M46" i="26" s="1"/>
  <c r="G49" i="28"/>
  <c r="G45" i="28"/>
  <c r="G23" i="28"/>
  <c r="G30" i="40" s="1"/>
  <c r="G34" i="40" s="1"/>
  <c r="K48" i="28"/>
  <c r="K44" i="28"/>
  <c r="O43" i="28"/>
  <c r="O47" i="28"/>
  <c r="W23" i="28"/>
  <c r="W30" i="40" s="1"/>
  <c r="W34" i="40" s="1"/>
  <c r="W45" i="28"/>
  <c r="W49" i="28"/>
  <c r="J47" i="28"/>
  <c r="J43" i="28"/>
  <c r="N45" i="28"/>
  <c r="N49" i="28"/>
  <c r="S47" i="28"/>
  <c r="S43" i="28"/>
  <c r="M34" i="26"/>
  <c r="M42" i="30"/>
  <c r="M46" i="30" s="1"/>
  <c r="G34" i="26"/>
  <c r="G42" i="30"/>
  <c r="G46" i="30" s="1"/>
  <c r="S34" i="26"/>
  <c r="S42" i="30"/>
  <c r="S46" i="30" s="1"/>
  <c r="X49" i="28"/>
  <c r="X45" i="28"/>
  <c r="F49" i="28"/>
  <c r="F45" i="28"/>
  <c r="H47" i="28"/>
  <c r="H43" i="28"/>
  <c r="Y42" i="29"/>
  <c r="Y46" i="29" s="1"/>
  <c r="Y34" i="31"/>
  <c r="P49" i="28"/>
  <c r="P45" i="28"/>
  <c r="N48" i="28"/>
  <c r="N44" i="28"/>
  <c r="R43" i="28"/>
  <c r="R47" i="28"/>
  <c r="U42" i="29"/>
  <c r="U46" i="29" s="1"/>
  <c r="U34" i="31"/>
  <c r="U46" i="31"/>
  <c r="P47" i="28"/>
  <c r="P43" i="28"/>
  <c r="X48" i="28"/>
  <c r="X44" i="28"/>
  <c r="L48" i="28"/>
  <c r="L44" i="28"/>
  <c r="M47" i="28"/>
  <c r="M43" i="28"/>
  <c r="Y23" i="33"/>
  <c r="Y30" i="45" s="1"/>
  <c r="Y34" i="45" s="1"/>
  <c r="Y45" i="33"/>
  <c r="Y49" i="33"/>
  <c r="W48" i="28"/>
  <c r="W44" i="28"/>
  <c r="K23" i="28"/>
  <c r="K30" i="40" s="1"/>
  <c r="K34" i="40" s="1"/>
  <c r="K45" i="28"/>
  <c r="K49" i="28"/>
  <c r="U42" i="28"/>
  <c r="U46" i="28" s="1"/>
  <c r="Y25" i="29"/>
  <c r="Y34" i="29"/>
  <c r="Z22" i="26"/>
  <c r="Z29" i="41" s="1"/>
  <c r="Y20" i="26"/>
  <c r="Y27" i="41" s="1"/>
  <c r="Z20" i="26"/>
  <c r="Z27" i="41" s="1"/>
  <c r="Y21" i="26"/>
  <c r="Y28" i="41" s="1"/>
  <c r="Z21" i="26"/>
  <c r="Z28" i="41" s="1"/>
  <c r="Y22" i="26"/>
  <c r="Y29" i="41" s="1"/>
  <c r="Y25" i="27"/>
  <c r="O34" i="26"/>
  <c r="Q46" i="26"/>
  <c r="Q34" i="26"/>
  <c r="K46" i="26"/>
  <c r="W46" i="26"/>
  <c r="E46" i="26"/>
  <c r="Z47" i="26"/>
  <c r="Z31" i="26"/>
  <c r="G46" i="26"/>
  <c r="I46" i="26"/>
  <c r="U46" i="26"/>
  <c r="X31" i="25"/>
  <c r="V31" i="25"/>
  <c r="T35" i="25"/>
  <c r="R31" i="25"/>
  <c r="P31" i="25"/>
  <c r="L31" i="25"/>
  <c r="J31" i="25"/>
  <c r="F31" i="25"/>
  <c r="Z19" i="25"/>
  <c r="Y19" i="25"/>
  <c r="Z18" i="25"/>
  <c r="Y18" i="25"/>
  <c r="Z17" i="25"/>
  <c r="Y17" i="25"/>
  <c r="Z16" i="25"/>
  <c r="Y16" i="25"/>
  <c r="Z15" i="25"/>
  <c r="Y15" i="25"/>
  <c r="Z14" i="25"/>
  <c r="Y14" i="25"/>
  <c r="Z13" i="25"/>
  <c r="Y13" i="25"/>
  <c r="Z12" i="25"/>
  <c r="Y12" i="25"/>
  <c r="Z11" i="25"/>
  <c r="Y11" i="25"/>
  <c r="Z10" i="25"/>
  <c r="Y10" i="25"/>
  <c r="Z9" i="25"/>
  <c r="Y9" i="25"/>
  <c r="Z8" i="25"/>
  <c r="Y8" i="25"/>
  <c r="Z7" i="25"/>
  <c r="Y7" i="25"/>
  <c r="Z6" i="25"/>
  <c r="Y6" i="25"/>
  <c r="Z5" i="25"/>
  <c r="Y5" i="25"/>
  <c r="H33" i="24"/>
  <c r="X22" i="24"/>
  <c r="X29" i="35" s="1"/>
  <c r="W22" i="24"/>
  <c r="W29" i="35" s="1"/>
  <c r="V22" i="24"/>
  <c r="U22" i="24"/>
  <c r="U29" i="35" s="1"/>
  <c r="T22" i="24"/>
  <c r="T29" i="35" s="1"/>
  <c r="S22" i="24"/>
  <c r="S29" i="35" s="1"/>
  <c r="R22" i="24"/>
  <c r="R29" i="35" s="1"/>
  <c r="Q22" i="24"/>
  <c r="Q29" i="35" s="1"/>
  <c r="P22" i="24"/>
  <c r="O22" i="24"/>
  <c r="O29" i="35" s="1"/>
  <c r="N22" i="24"/>
  <c r="N29" i="35" s="1"/>
  <c r="M22" i="24"/>
  <c r="M29" i="35" s="1"/>
  <c r="L22" i="24"/>
  <c r="L29" i="35" s="1"/>
  <c r="K22" i="24"/>
  <c r="K29" i="35" s="1"/>
  <c r="J22" i="24"/>
  <c r="I22" i="24"/>
  <c r="I29" i="35" s="1"/>
  <c r="H22" i="24"/>
  <c r="H29" i="35" s="1"/>
  <c r="G22" i="24"/>
  <c r="G29" i="35" s="1"/>
  <c r="F22" i="24"/>
  <c r="F29" i="35" s="1"/>
  <c r="E22" i="24"/>
  <c r="E29" i="35" s="1"/>
  <c r="X21" i="24"/>
  <c r="X28" i="35" s="1"/>
  <c r="W21" i="24"/>
  <c r="W28" i="35" s="1"/>
  <c r="V21" i="24"/>
  <c r="V28" i="35" s="1"/>
  <c r="U21" i="24"/>
  <c r="U28" i="35" s="1"/>
  <c r="T21" i="24"/>
  <c r="S21" i="24"/>
  <c r="S28" i="35" s="1"/>
  <c r="R21" i="24"/>
  <c r="R28" i="35" s="1"/>
  <c r="Q21" i="24"/>
  <c r="Q28" i="35" s="1"/>
  <c r="P21" i="24"/>
  <c r="P28" i="35" s="1"/>
  <c r="O21" i="24"/>
  <c r="O28" i="35" s="1"/>
  <c r="N21" i="24"/>
  <c r="M21" i="24"/>
  <c r="M28" i="35" s="1"/>
  <c r="L21" i="24"/>
  <c r="L28" i="35" s="1"/>
  <c r="K21" i="24"/>
  <c r="K28" i="35" s="1"/>
  <c r="J21" i="24"/>
  <c r="J28" i="35" s="1"/>
  <c r="I21" i="24"/>
  <c r="I28" i="35" s="1"/>
  <c r="H21" i="24"/>
  <c r="G21" i="24"/>
  <c r="G28" i="35" s="1"/>
  <c r="F21" i="24"/>
  <c r="F28" i="35" s="1"/>
  <c r="E21" i="24"/>
  <c r="E28" i="35" s="1"/>
  <c r="X20" i="24"/>
  <c r="W20" i="24"/>
  <c r="W27" i="35" s="1"/>
  <c r="V20" i="24"/>
  <c r="V27" i="35" s="1"/>
  <c r="U20" i="24"/>
  <c r="U27" i="35" s="1"/>
  <c r="T20" i="24"/>
  <c r="T27" i="35" s="1"/>
  <c r="S20" i="24"/>
  <c r="S27" i="35" s="1"/>
  <c r="R20" i="24"/>
  <c r="Q20" i="24"/>
  <c r="Q27" i="35" s="1"/>
  <c r="P20" i="24"/>
  <c r="P27" i="35" s="1"/>
  <c r="O20" i="24"/>
  <c r="O27" i="35" s="1"/>
  <c r="N20" i="24"/>
  <c r="N27" i="35" s="1"/>
  <c r="M20" i="24"/>
  <c r="M27" i="35" s="1"/>
  <c r="L20" i="24"/>
  <c r="K20" i="24"/>
  <c r="K27" i="35" s="1"/>
  <c r="J20" i="24"/>
  <c r="J27" i="35" s="1"/>
  <c r="I20" i="24"/>
  <c r="I27" i="35" s="1"/>
  <c r="H20" i="24"/>
  <c r="H27" i="35" s="1"/>
  <c r="G20" i="24"/>
  <c r="G27" i="35" s="1"/>
  <c r="F20" i="24"/>
  <c r="E20" i="24"/>
  <c r="E27" i="35" s="1"/>
  <c r="Z19" i="24"/>
  <c r="Y19" i="24"/>
  <c r="Z18" i="24"/>
  <c r="Y18" i="24"/>
  <c r="Z17" i="24"/>
  <c r="Y17" i="24"/>
  <c r="Z16" i="24"/>
  <c r="Y16" i="24"/>
  <c r="Z15" i="24"/>
  <c r="Y15" i="24"/>
  <c r="Z14" i="24"/>
  <c r="Y14" i="24"/>
  <c r="Z13" i="24"/>
  <c r="Y13" i="24"/>
  <c r="Z12" i="24"/>
  <c r="Y12" i="24"/>
  <c r="Z11" i="24"/>
  <c r="Y11" i="24"/>
  <c r="Z10" i="24"/>
  <c r="Y10" i="24"/>
  <c r="Z9" i="24"/>
  <c r="Y9" i="24"/>
  <c r="Z8" i="24"/>
  <c r="Y8" i="24"/>
  <c r="Z7" i="24"/>
  <c r="Y7" i="24"/>
  <c r="Z6" i="24"/>
  <c r="Y6" i="24"/>
  <c r="Z5" i="24"/>
  <c r="Y5" i="24"/>
  <c r="H41" i="23"/>
  <c r="X39" i="23"/>
  <c r="R39" i="23"/>
  <c r="L39" i="23"/>
  <c r="J39" i="23"/>
  <c r="G39" i="23"/>
  <c r="F39" i="23"/>
  <c r="E36" i="23"/>
  <c r="R33" i="23"/>
  <c r="F33" i="23"/>
  <c r="J32" i="23"/>
  <c r="F32" i="23"/>
  <c r="V31" i="23"/>
  <c r="J31" i="23"/>
  <c r="X22" i="23"/>
  <c r="X29" i="34" s="1"/>
  <c r="W22" i="23"/>
  <c r="W29" i="34" s="1"/>
  <c r="V22" i="23"/>
  <c r="V29" i="34" s="1"/>
  <c r="U22" i="23"/>
  <c r="U29" i="34" s="1"/>
  <c r="T22" i="23"/>
  <c r="S22" i="23"/>
  <c r="S29" i="34" s="1"/>
  <c r="R22" i="23"/>
  <c r="R29" i="34" s="1"/>
  <c r="Q22" i="23"/>
  <c r="Q29" i="34" s="1"/>
  <c r="P22" i="23"/>
  <c r="P29" i="34" s="1"/>
  <c r="O22" i="23"/>
  <c r="O29" i="34" s="1"/>
  <c r="N22" i="23"/>
  <c r="N29" i="34" s="1"/>
  <c r="M22" i="23"/>
  <c r="M29" i="34" s="1"/>
  <c r="L22" i="23"/>
  <c r="L29" i="34" s="1"/>
  <c r="K22" i="23"/>
  <c r="K29" i="34" s="1"/>
  <c r="J22" i="23"/>
  <c r="J29" i="34" s="1"/>
  <c r="I22" i="23"/>
  <c r="I29" i="34" s="1"/>
  <c r="H22" i="23"/>
  <c r="H29" i="34" s="1"/>
  <c r="G22" i="23"/>
  <c r="G29" i="34" s="1"/>
  <c r="F22" i="23"/>
  <c r="F29" i="34" s="1"/>
  <c r="E22" i="23"/>
  <c r="E29" i="34" s="1"/>
  <c r="X21" i="23"/>
  <c r="X28" i="34" s="1"/>
  <c r="W21" i="23"/>
  <c r="W28" i="34" s="1"/>
  <c r="V21" i="23"/>
  <c r="V28" i="34" s="1"/>
  <c r="U21" i="23"/>
  <c r="U28" i="34" s="1"/>
  <c r="T21" i="23"/>
  <c r="T28" i="34" s="1"/>
  <c r="S21" i="23"/>
  <c r="S28" i="34" s="1"/>
  <c r="R21" i="23"/>
  <c r="R28" i="34" s="1"/>
  <c r="Q21" i="23"/>
  <c r="Q28" i="34" s="1"/>
  <c r="P21" i="23"/>
  <c r="P28" i="34" s="1"/>
  <c r="O21" i="23"/>
  <c r="O28" i="34" s="1"/>
  <c r="N21" i="23"/>
  <c r="N28" i="34" s="1"/>
  <c r="M21" i="23"/>
  <c r="M28" i="34" s="1"/>
  <c r="L21" i="23"/>
  <c r="L28" i="34" s="1"/>
  <c r="K21" i="23"/>
  <c r="K28" i="34" s="1"/>
  <c r="J21" i="23"/>
  <c r="J28" i="34" s="1"/>
  <c r="I21" i="23"/>
  <c r="I28" i="34" s="1"/>
  <c r="H21" i="23"/>
  <c r="H28" i="34" s="1"/>
  <c r="G21" i="23"/>
  <c r="G28" i="34" s="1"/>
  <c r="F21" i="23"/>
  <c r="F28" i="34" s="1"/>
  <c r="E21" i="23"/>
  <c r="E28" i="34" s="1"/>
  <c r="X20" i="23"/>
  <c r="X27" i="34" s="1"/>
  <c r="W20" i="23"/>
  <c r="W27" i="34" s="1"/>
  <c r="V20" i="23"/>
  <c r="V27" i="34" s="1"/>
  <c r="U20" i="23"/>
  <c r="T20" i="23"/>
  <c r="T27" i="34" s="1"/>
  <c r="S20" i="23"/>
  <c r="S27" i="34" s="1"/>
  <c r="R20" i="23"/>
  <c r="R27" i="34" s="1"/>
  <c r="Q20" i="23"/>
  <c r="Q27" i="34" s="1"/>
  <c r="P20" i="23"/>
  <c r="P27" i="34" s="1"/>
  <c r="O20" i="23"/>
  <c r="O27" i="34" s="1"/>
  <c r="N20" i="23"/>
  <c r="N27" i="34" s="1"/>
  <c r="M20" i="23"/>
  <c r="M27" i="34" s="1"/>
  <c r="L20" i="23"/>
  <c r="L27" i="34" s="1"/>
  <c r="K20" i="23"/>
  <c r="K27" i="34" s="1"/>
  <c r="J20" i="23"/>
  <c r="J27" i="34" s="1"/>
  <c r="I20" i="23"/>
  <c r="I27" i="34" s="1"/>
  <c r="H20" i="23"/>
  <c r="H27" i="34" s="1"/>
  <c r="G20" i="23"/>
  <c r="G27" i="34" s="1"/>
  <c r="F20" i="23"/>
  <c r="F27" i="34" s="1"/>
  <c r="E20" i="23"/>
  <c r="E27" i="34" s="1"/>
  <c r="Z19" i="23"/>
  <c r="Y19" i="23"/>
  <c r="Z18" i="23"/>
  <c r="Y18" i="23"/>
  <c r="Z17" i="23"/>
  <c r="Y17" i="23"/>
  <c r="Z16" i="23"/>
  <c r="Y16" i="23"/>
  <c r="Z15" i="23"/>
  <c r="Y15" i="23"/>
  <c r="Z14" i="23"/>
  <c r="Y14" i="23"/>
  <c r="Z13" i="23"/>
  <c r="Y13" i="23"/>
  <c r="Z12" i="23"/>
  <c r="Y12" i="23"/>
  <c r="Z11" i="23"/>
  <c r="Y11" i="23"/>
  <c r="Z10" i="23"/>
  <c r="Y10" i="23"/>
  <c r="Z9" i="23"/>
  <c r="Y9" i="23"/>
  <c r="Z8" i="23"/>
  <c r="Y8" i="23"/>
  <c r="Z7" i="23"/>
  <c r="Y7" i="23"/>
  <c r="Z6" i="23"/>
  <c r="Y6" i="23"/>
  <c r="Z5" i="23"/>
  <c r="Y5" i="23"/>
  <c r="W40" i="21"/>
  <c r="S39" i="21"/>
  <c r="X22" i="22"/>
  <c r="X29" i="36" s="1"/>
  <c r="W22" i="22"/>
  <c r="V22" i="22"/>
  <c r="U22" i="22"/>
  <c r="U29" i="36" s="1"/>
  <c r="T22" i="22"/>
  <c r="S22" i="22"/>
  <c r="S29" i="36" s="1"/>
  <c r="R22" i="22"/>
  <c r="R29" i="36" s="1"/>
  <c r="Q22" i="22"/>
  <c r="Q29" i="36" s="1"/>
  <c r="P22" i="22"/>
  <c r="O22" i="22"/>
  <c r="O29" i="36" s="1"/>
  <c r="N22" i="22"/>
  <c r="N29" i="36" s="1"/>
  <c r="M22" i="22"/>
  <c r="L22" i="22"/>
  <c r="L29" i="36" s="1"/>
  <c r="K22" i="22"/>
  <c r="J22" i="22"/>
  <c r="I22" i="22"/>
  <c r="I29" i="36" s="1"/>
  <c r="H22" i="22"/>
  <c r="H29" i="36" s="1"/>
  <c r="G22" i="22"/>
  <c r="G29" i="36" s="1"/>
  <c r="F22" i="22"/>
  <c r="F29" i="36" s="1"/>
  <c r="E22" i="22"/>
  <c r="X21" i="22"/>
  <c r="X28" i="36" s="1"/>
  <c r="W21" i="22"/>
  <c r="W28" i="36" s="1"/>
  <c r="V21" i="22"/>
  <c r="V28" i="36" s="1"/>
  <c r="U21" i="22"/>
  <c r="U28" i="36" s="1"/>
  <c r="T21" i="22"/>
  <c r="S21" i="22"/>
  <c r="S28" i="36" s="1"/>
  <c r="R21" i="22"/>
  <c r="R28" i="36" s="1"/>
  <c r="Q21" i="22"/>
  <c r="Q28" i="36" s="1"/>
  <c r="P21" i="22"/>
  <c r="P28" i="36" s="1"/>
  <c r="O21" i="22"/>
  <c r="N21" i="22"/>
  <c r="M21" i="22"/>
  <c r="M28" i="36" s="1"/>
  <c r="L21" i="22"/>
  <c r="L28" i="36" s="1"/>
  <c r="K21" i="22"/>
  <c r="K28" i="36" s="1"/>
  <c r="J21" i="22"/>
  <c r="J28" i="36" s="1"/>
  <c r="I21" i="22"/>
  <c r="I28" i="36" s="1"/>
  <c r="H21" i="22"/>
  <c r="G21" i="22"/>
  <c r="G28" i="36" s="1"/>
  <c r="F21" i="22"/>
  <c r="F28" i="36" s="1"/>
  <c r="E21" i="22"/>
  <c r="E28" i="36" s="1"/>
  <c r="X20" i="22"/>
  <c r="W20" i="22"/>
  <c r="V20" i="22"/>
  <c r="V27" i="36" s="1"/>
  <c r="U20" i="22"/>
  <c r="U27" i="36" s="1"/>
  <c r="T20" i="22"/>
  <c r="T27" i="36" s="1"/>
  <c r="S20" i="22"/>
  <c r="R20" i="22"/>
  <c r="Q20" i="22"/>
  <c r="P20" i="22"/>
  <c r="P27" i="36" s="1"/>
  <c r="O20" i="22"/>
  <c r="O27" i="36" s="1"/>
  <c r="N20" i="22"/>
  <c r="N27" i="36" s="1"/>
  <c r="M20" i="22"/>
  <c r="L20" i="22"/>
  <c r="K20" i="22"/>
  <c r="K27" i="36" s="1"/>
  <c r="J20" i="22"/>
  <c r="J27" i="36" s="1"/>
  <c r="I20" i="22"/>
  <c r="I27" i="36" s="1"/>
  <c r="H20" i="22"/>
  <c r="H27" i="36" s="1"/>
  <c r="G20" i="22"/>
  <c r="F20" i="22"/>
  <c r="E20" i="22"/>
  <c r="E27" i="36" s="1"/>
  <c r="Z19" i="22"/>
  <c r="Y19" i="22"/>
  <c r="Z18" i="22"/>
  <c r="Y18" i="22"/>
  <c r="Z17" i="22"/>
  <c r="Y17" i="22"/>
  <c r="Z16" i="22"/>
  <c r="Y16" i="22"/>
  <c r="Z15" i="22"/>
  <c r="Y15" i="22"/>
  <c r="Z14" i="22"/>
  <c r="Y14" i="22"/>
  <c r="Z13" i="22"/>
  <c r="Y13" i="22"/>
  <c r="Z12" i="22"/>
  <c r="Y12" i="22"/>
  <c r="Z11" i="22"/>
  <c r="Y11" i="22"/>
  <c r="Z10" i="22"/>
  <c r="Y10" i="22"/>
  <c r="Z9" i="22"/>
  <c r="Y9" i="22"/>
  <c r="Z8" i="22"/>
  <c r="Y8" i="22"/>
  <c r="Z7" i="22"/>
  <c r="Y7" i="22"/>
  <c r="Z6" i="22"/>
  <c r="Y6" i="22"/>
  <c r="Z5" i="22"/>
  <c r="Y5" i="22"/>
  <c r="X22" i="21"/>
  <c r="W22" i="21"/>
  <c r="V22" i="21"/>
  <c r="U22" i="21"/>
  <c r="U41" i="23" s="1"/>
  <c r="T22" i="21"/>
  <c r="T41" i="21" s="1"/>
  <c r="S22" i="21"/>
  <c r="S41" i="23" s="1"/>
  <c r="R22" i="21"/>
  <c r="Q22" i="21"/>
  <c r="P22" i="21"/>
  <c r="O22" i="21"/>
  <c r="O41" i="21" s="1"/>
  <c r="N22" i="21"/>
  <c r="N41" i="21" s="1"/>
  <c r="M22" i="21"/>
  <c r="M41" i="23" s="1"/>
  <c r="L22" i="21"/>
  <c r="K22" i="21"/>
  <c r="J22" i="21"/>
  <c r="J41" i="21" s="1"/>
  <c r="I22" i="21"/>
  <c r="I41" i="21" s="1"/>
  <c r="H22" i="21"/>
  <c r="H41" i="21" s="1"/>
  <c r="G22" i="21"/>
  <c r="G41" i="23" s="1"/>
  <c r="F22" i="21"/>
  <c r="F41" i="21" s="1"/>
  <c r="E22" i="21"/>
  <c r="X21" i="21"/>
  <c r="X40" i="21" s="1"/>
  <c r="W21" i="21"/>
  <c r="V21" i="21"/>
  <c r="V40" i="21" s="1"/>
  <c r="U21" i="21"/>
  <c r="T21" i="21"/>
  <c r="S21" i="21"/>
  <c r="R21" i="21"/>
  <c r="Q21" i="21"/>
  <c r="Q40" i="21" s="1"/>
  <c r="P21" i="21"/>
  <c r="P40" i="21" s="1"/>
  <c r="O21" i="21"/>
  <c r="N21" i="21"/>
  <c r="N40" i="21" s="1"/>
  <c r="M21" i="21"/>
  <c r="M40" i="23" s="1"/>
  <c r="L21" i="21"/>
  <c r="L40" i="21" s="1"/>
  <c r="K21" i="21"/>
  <c r="K40" i="21" s="1"/>
  <c r="J21" i="21"/>
  <c r="J40" i="21" s="1"/>
  <c r="I21" i="21"/>
  <c r="H21" i="21"/>
  <c r="G21" i="21"/>
  <c r="F21" i="21"/>
  <c r="E21" i="21"/>
  <c r="E40" i="21" s="1"/>
  <c r="X20" i="21"/>
  <c r="X39" i="21" s="1"/>
  <c r="W20" i="21"/>
  <c r="W39" i="23" s="1"/>
  <c r="V20" i="21"/>
  <c r="V39" i="21" s="1"/>
  <c r="U20" i="21"/>
  <c r="T20" i="21"/>
  <c r="T35" i="21" s="1"/>
  <c r="S20" i="21"/>
  <c r="S39" i="23" s="1"/>
  <c r="R20" i="21"/>
  <c r="R27" i="32" s="1"/>
  <c r="Q20" i="21"/>
  <c r="Q39" i="23" s="1"/>
  <c r="P20" i="21"/>
  <c r="P39" i="23" s="1"/>
  <c r="O20" i="21"/>
  <c r="N20" i="21"/>
  <c r="M20" i="21"/>
  <c r="M39" i="21" s="1"/>
  <c r="L20" i="21"/>
  <c r="L39" i="21" s="1"/>
  <c r="K20" i="21"/>
  <c r="K39" i="23" s="1"/>
  <c r="J20" i="21"/>
  <c r="I20" i="21"/>
  <c r="H20" i="21"/>
  <c r="G20" i="21"/>
  <c r="G39" i="21" s="1"/>
  <c r="F20" i="21"/>
  <c r="F39" i="21" s="1"/>
  <c r="E20" i="21"/>
  <c r="E39" i="23" s="1"/>
  <c r="Z19" i="21"/>
  <c r="Y19" i="21"/>
  <c r="Z18" i="21"/>
  <c r="Y18" i="21"/>
  <c r="Z17" i="21"/>
  <c r="Y17" i="21"/>
  <c r="Z16" i="21"/>
  <c r="Y16" i="21"/>
  <c r="Z15" i="21"/>
  <c r="Y15" i="21"/>
  <c r="Z14" i="21"/>
  <c r="Y14" i="21"/>
  <c r="Z13" i="21"/>
  <c r="Y13" i="21"/>
  <c r="Z12" i="21"/>
  <c r="Y12" i="21"/>
  <c r="Z11" i="21"/>
  <c r="Y11" i="21"/>
  <c r="Z10" i="21"/>
  <c r="Y10" i="21"/>
  <c r="Z9" i="21"/>
  <c r="Y9" i="21"/>
  <c r="Z8" i="21"/>
  <c r="Y8" i="21"/>
  <c r="Z7" i="21"/>
  <c r="Y7" i="21"/>
  <c r="Z6" i="21"/>
  <c r="Y6" i="21"/>
  <c r="Z5" i="21"/>
  <c r="Y5" i="21"/>
  <c r="X22" i="20"/>
  <c r="W22" i="20"/>
  <c r="V22" i="20"/>
  <c r="U22" i="20"/>
  <c r="U37" i="20" s="1"/>
  <c r="T22" i="20"/>
  <c r="S22" i="20"/>
  <c r="S45" i="20" s="1"/>
  <c r="R22" i="20"/>
  <c r="R33" i="20" s="1"/>
  <c r="Q22" i="20"/>
  <c r="P22" i="20"/>
  <c r="O22" i="20"/>
  <c r="O37" i="20" s="1"/>
  <c r="N22" i="20"/>
  <c r="M22" i="20"/>
  <c r="M45" i="20" s="1"/>
  <c r="L22" i="20"/>
  <c r="K22" i="20"/>
  <c r="K37" i="20" s="1"/>
  <c r="J22" i="20"/>
  <c r="I22" i="20"/>
  <c r="I37" i="20" s="1"/>
  <c r="H22" i="20"/>
  <c r="H37" i="20" s="1"/>
  <c r="G22" i="20"/>
  <c r="G33" i="20" s="1"/>
  <c r="F22" i="20"/>
  <c r="F37" i="20" s="1"/>
  <c r="E22" i="20"/>
  <c r="E37" i="20" s="1"/>
  <c r="X21" i="20"/>
  <c r="X36" i="20" s="1"/>
  <c r="W21" i="20"/>
  <c r="W36" i="20" s="1"/>
  <c r="V21" i="20"/>
  <c r="V36" i="20" s="1"/>
  <c r="U21" i="20"/>
  <c r="U32" i="20" s="1"/>
  <c r="T21" i="20"/>
  <c r="T32" i="20" s="1"/>
  <c r="S21" i="20"/>
  <c r="S32" i="20" s="1"/>
  <c r="R21" i="20"/>
  <c r="Q21" i="20"/>
  <c r="Q36" i="20" s="1"/>
  <c r="P21" i="20"/>
  <c r="O21" i="20"/>
  <c r="O44" i="20" s="1"/>
  <c r="N21" i="20"/>
  <c r="N36" i="20" s="1"/>
  <c r="M21" i="20"/>
  <c r="L21" i="20"/>
  <c r="K21" i="20"/>
  <c r="K36" i="20" s="1"/>
  <c r="J21" i="20"/>
  <c r="I21" i="20"/>
  <c r="H21" i="20"/>
  <c r="G21" i="20"/>
  <c r="F21" i="20"/>
  <c r="F36" i="20" s="1"/>
  <c r="E21" i="20"/>
  <c r="E36" i="20" s="1"/>
  <c r="X20" i="20"/>
  <c r="W20" i="20"/>
  <c r="W31" i="20" s="1"/>
  <c r="V20" i="20"/>
  <c r="V31" i="20" s="1"/>
  <c r="U20" i="20"/>
  <c r="T20" i="20"/>
  <c r="S20" i="20"/>
  <c r="S35" i="20" s="1"/>
  <c r="R20" i="20"/>
  <c r="R35" i="20" s="1"/>
  <c r="Q20" i="20"/>
  <c r="Q35" i="20" s="1"/>
  <c r="P20" i="20"/>
  <c r="O20" i="20"/>
  <c r="O31" i="20" s="1"/>
  <c r="N20" i="20"/>
  <c r="M20" i="20"/>
  <c r="M35" i="20" s="1"/>
  <c r="L20" i="20"/>
  <c r="L35" i="20" s="1"/>
  <c r="K20" i="20"/>
  <c r="K43" i="20" s="1"/>
  <c r="J20" i="20"/>
  <c r="J35" i="20" s="1"/>
  <c r="I20" i="20"/>
  <c r="I31" i="20" s="1"/>
  <c r="H20" i="20"/>
  <c r="H35" i="20" s="1"/>
  <c r="G20" i="20"/>
  <c r="G35" i="20" s="1"/>
  <c r="F20" i="20"/>
  <c r="F35" i="20" s="1"/>
  <c r="E20" i="20"/>
  <c r="E31" i="20" s="1"/>
  <c r="X41" i="20"/>
  <c r="W41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M49" i="20"/>
  <c r="L45" i="20"/>
  <c r="G49" i="20"/>
  <c r="F45" i="20"/>
  <c r="I44" i="20"/>
  <c r="H44" i="20"/>
  <c r="L37" i="20"/>
  <c r="U36" i="20"/>
  <c r="T36" i="20"/>
  <c r="S36" i="20"/>
  <c r="I36" i="20"/>
  <c r="H36" i="20"/>
  <c r="P35" i="20"/>
  <c r="E35" i="20"/>
  <c r="X33" i="20"/>
  <c r="W33" i="20"/>
  <c r="V33" i="20"/>
  <c r="M33" i="20"/>
  <c r="L33" i="20"/>
  <c r="N32" i="20"/>
  <c r="I32" i="20"/>
  <c r="H32" i="20"/>
  <c r="G32" i="20"/>
  <c r="F32" i="20"/>
  <c r="Q31" i="20"/>
  <c r="P31" i="20"/>
  <c r="Z19" i="20"/>
  <c r="Y19" i="20"/>
  <c r="Z18" i="20"/>
  <c r="Y18" i="20"/>
  <c r="Z17" i="20"/>
  <c r="Y17" i="20"/>
  <c r="Z16" i="20"/>
  <c r="Y16" i="20"/>
  <c r="Z15" i="20"/>
  <c r="Y15" i="20"/>
  <c r="Z14" i="20"/>
  <c r="Y14" i="20"/>
  <c r="Z13" i="20"/>
  <c r="Y13" i="20"/>
  <c r="Z12" i="20"/>
  <c r="Y12" i="20"/>
  <c r="Z11" i="20"/>
  <c r="Y11" i="20"/>
  <c r="Z10" i="20"/>
  <c r="Y10" i="20"/>
  <c r="Z9" i="20"/>
  <c r="Y9" i="20"/>
  <c r="Z8" i="20"/>
  <c r="Y8" i="20"/>
  <c r="Z7" i="20"/>
  <c r="Y7" i="20"/>
  <c r="Z6" i="20"/>
  <c r="Y6" i="20"/>
  <c r="Z5" i="20"/>
  <c r="Y5" i="20"/>
  <c r="J37" i="19"/>
  <c r="I37" i="19"/>
  <c r="G36" i="19"/>
  <c r="E36" i="19"/>
  <c r="W35" i="19"/>
  <c r="R35" i="19"/>
  <c r="Q35" i="19"/>
  <c r="K35" i="19"/>
  <c r="F35" i="19"/>
  <c r="V33" i="19"/>
  <c r="P33" i="19"/>
  <c r="J33" i="19"/>
  <c r="S32" i="19"/>
  <c r="M32" i="19"/>
  <c r="L32" i="19"/>
  <c r="W31" i="19"/>
  <c r="L31" i="19"/>
  <c r="K31" i="19"/>
  <c r="E31" i="19"/>
  <c r="W24" i="19"/>
  <c r="V37" i="19"/>
  <c r="U33" i="19"/>
  <c r="P37" i="19"/>
  <c r="O37" i="19"/>
  <c r="K24" i="19"/>
  <c r="H33" i="19"/>
  <c r="E33" i="19"/>
  <c r="W32" i="19"/>
  <c r="Q32" i="19"/>
  <c r="M36" i="19"/>
  <c r="K32" i="19"/>
  <c r="I36" i="19"/>
  <c r="G32" i="19"/>
  <c r="F32" i="19"/>
  <c r="E32" i="19"/>
  <c r="V31" i="19"/>
  <c r="U31" i="19"/>
  <c r="O31" i="19"/>
  <c r="N31" i="19"/>
  <c r="I31" i="19"/>
  <c r="Z19" i="19"/>
  <c r="Y19" i="19"/>
  <c r="Z18" i="19"/>
  <c r="Y18" i="19"/>
  <c r="Z17" i="19"/>
  <c r="Y17" i="19"/>
  <c r="Z16" i="19"/>
  <c r="Y16" i="19"/>
  <c r="Z15" i="19"/>
  <c r="Y15" i="19"/>
  <c r="Z14" i="19"/>
  <c r="Y14" i="19"/>
  <c r="Z13" i="19"/>
  <c r="Y13" i="19"/>
  <c r="Z12" i="19"/>
  <c r="Y12" i="19"/>
  <c r="Z11" i="19"/>
  <c r="Y11" i="19"/>
  <c r="Z10" i="19"/>
  <c r="Y10" i="19"/>
  <c r="Z9" i="19"/>
  <c r="Y9" i="19"/>
  <c r="Z8" i="19"/>
  <c r="Y8" i="19"/>
  <c r="Z7" i="19"/>
  <c r="Y7" i="19"/>
  <c r="Z6" i="19"/>
  <c r="Y6" i="19"/>
  <c r="Z5" i="19"/>
  <c r="Y5" i="19"/>
  <c r="W32" i="36" l="1"/>
  <c r="W36" i="36"/>
  <c r="K33" i="34"/>
  <c r="K37" i="34"/>
  <c r="Z36" i="41"/>
  <c r="Z32" i="41"/>
  <c r="Y49" i="28"/>
  <c r="Y45" i="28"/>
  <c r="P32" i="35"/>
  <c r="P36" i="35"/>
  <c r="X32" i="36"/>
  <c r="X36" i="36"/>
  <c r="P41" i="24"/>
  <c r="P29" i="36"/>
  <c r="T32" i="34"/>
  <c r="T36" i="34"/>
  <c r="X37" i="34"/>
  <c r="X33" i="34"/>
  <c r="K36" i="23"/>
  <c r="M31" i="35"/>
  <c r="M35" i="35"/>
  <c r="Q36" i="35"/>
  <c r="Q32" i="35"/>
  <c r="U37" i="35"/>
  <c r="U33" i="35"/>
  <c r="Y32" i="41"/>
  <c r="Y36" i="41"/>
  <c r="Y23" i="28"/>
  <c r="Y36" i="38"/>
  <c r="Y32" i="38"/>
  <c r="Z32" i="40"/>
  <c r="Z36" i="40"/>
  <c r="Y32" i="40"/>
  <c r="Y36" i="40"/>
  <c r="X39" i="25"/>
  <c r="X27" i="35"/>
  <c r="T33" i="35"/>
  <c r="T37" i="35"/>
  <c r="L32" i="36"/>
  <c r="L36" i="36"/>
  <c r="P35" i="34"/>
  <c r="P31" i="34"/>
  <c r="H32" i="34"/>
  <c r="H36" i="34"/>
  <c r="L37" i="34"/>
  <c r="L33" i="34"/>
  <c r="E36" i="35"/>
  <c r="E32" i="35"/>
  <c r="I37" i="35"/>
  <c r="I33" i="35"/>
  <c r="O36" i="20"/>
  <c r="U44" i="20"/>
  <c r="I35" i="36"/>
  <c r="I31" i="36"/>
  <c r="U31" i="36"/>
  <c r="U35" i="36"/>
  <c r="M32" i="36"/>
  <c r="M36" i="36"/>
  <c r="E41" i="24"/>
  <c r="E29" i="36"/>
  <c r="Q37" i="36"/>
  <c r="Q33" i="36"/>
  <c r="E31" i="34"/>
  <c r="E35" i="34"/>
  <c r="Q31" i="34"/>
  <c r="Q35" i="34"/>
  <c r="I36" i="34"/>
  <c r="I32" i="34"/>
  <c r="U36" i="34"/>
  <c r="U32" i="34"/>
  <c r="M33" i="34"/>
  <c r="M37" i="34"/>
  <c r="H31" i="23"/>
  <c r="S37" i="23"/>
  <c r="V39" i="23"/>
  <c r="N31" i="35"/>
  <c r="N35" i="35"/>
  <c r="F36" i="35"/>
  <c r="F32" i="35"/>
  <c r="R36" i="35"/>
  <c r="R32" i="35"/>
  <c r="J41" i="25"/>
  <c r="J29" i="35"/>
  <c r="V41" i="25"/>
  <c r="V29" i="35"/>
  <c r="Z31" i="41"/>
  <c r="Z35" i="41"/>
  <c r="Z31" i="40"/>
  <c r="Z35" i="40"/>
  <c r="W33" i="34"/>
  <c r="W37" i="34"/>
  <c r="L39" i="25"/>
  <c r="L27" i="35"/>
  <c r="H37" i="35"/>
  <c r="H33" i="35"/>
  <c r="H31" i="36"/>
  <c r="H35" i="36"/>
  <c r="T35" i="36"/>
  <c r="T31" i="36"/>
  <c r="J31" i="36"/>
  <c r="J35" i="36"/>
  <c r="V31" i="36"/>
  <c r="V35" i="36"/>
  <c r="N40" i="24"/>
  <c r="N28" i="36"/>
  <c r="F33" i="36"/>
  <c r="F37" i="36"/>
  <c r="R33" i="36"/>
  <c r="R37" i="36"/>
  <c r="F31" i="34"/>
  <c r="F35" i="34"/>
  <c r="R35" i="34"/>
  <c r="R31" i="34"/>
  <c r="J36" i="34"/>
  <c r="J32" i="34"/>
  <c r="V36" i="34"/>
  <c r="V32" i="34"/>
  <c r="N33" i="34"/>
  <c r="N37" i="34"/>
  <c r="O31" i="35"/>
  <c r="O35" i="35"/>
  <c r="G32" i="35"/>
  <c r="G36" i="35"/>
  <c r="S32" i="35"/>
  <c r="S36" i="35"/>
  <c r="K37" i="35"/>
  <c r="K33" i="35"/>
  <c r="W37" i="35"/>
  <c r="W33" i="35"/>
  <c r="Y35" i="41"/>
  <c r="Y31" i="41"/>
  <c r="Y33" i="40"/>
  <c r="Y37" i="40"/>
  <c r="O33" i="36"/>
  <c r="O37" i="36"/>
  <c r="S32" i="34"/>
  <c r="S36" i="34"/>
  <c r="G33" i="36"/>
  <c r="G37" i="36"/>
  <c r="W36" i="34"/>
  <c r="W32" i="34"/>
  <c r="X37" i="35"/>
  <c r="X33" i="35"/>
  <c r="Z37" i="41"/>
  <c r="Z33" i="41"/>
  <c r="G39" i="24"/>
  <c r="G27" i="36"/>
  <c r="S39" i="24"/>
  <c r="S27" i="36"/>
  <c r="G32" i="34"/>
  <c r="G36" i="34"/>
  <c r="K36" i="34"/>
  <c r="K32" i="34"/>
  <c r="L37" i="35"/>
  <c r="L33" i="35"/>
  <c r="H35" i="34"/>
  <c r="H31" i="34"/>
  <c r="X32" i="34"/>
  <c r="X36" i="34"/>
  <c r="U36" i="35"/>
  <c r="U32" i="35"/>
  <c r="Y31" i="40"/>
  <c r="Y35" i="40"/>
  <c r="Q32" i="36"/>
  <c r="Q36" i="36"/>
  <c r="M32" i="34"/>
  <c r="M36" i="34"/>
  <c r="Q33" i="34"/>
  <c r="Q37" i="34"/>
  <c r="I41" i="23"/>
  <c r="F39" i="25"/>
  <c r="F27" i="35"/>
  <c r="R39" i="25"/>
  <c r="R27" i="35"/>
  <c r="J36" i="35"/>
  <c r="J32" i="35"/>
  <c r="V32" i="35"/>
  <c r="V36" i="35"/>
  <c r="N37" i="35"/>
  <c r="N33" i="35"/>
  <c r="Z32" i="38"/>
  <c r="Z36" i="38"/>
  <c r="K32" i="36"/>
  <c r="K36" i="36"/>
  <c r="O31" i="34"/>
  <c r="O35" i="34"/>
  <c r="W39" i="24"/>
  <c r="W27" i="36"/>
  <c r="L39" i="24"/>
  <c r="L27" i="36"/>
  <c r="X39" i="24"/>
  <c r="X27" i="36"/>
  <c r="T41" i="24"/>
  <c r="T29" i="36"/>
  <c r="L36" i="34"/>
  <c r="L32" i="34"/>
  <c r="Q35" i="35"/>
  <c r="Q31" i="35"/>
  <c r="M37" i="35"/>
  <c r="M33" i="35"/>
  <c r="K24" i="20"/>
  <c r="O32" i="20"/>
  <c r="O35" i="20"/>
  <c r="O43" i="20"/>
  <c r="I24" i="20"/>
  <c r="N31" i="36"/>
  <c r="N35" i="36"/>
  <c r="F32" i="36"/>
  <c r="F36" i="36"/>
  <c r="R32" i="36"/>
  <c r="R36" i="36"/>
  <c r="J41" i="24"/>
  <c r="J29" i="36"/>
  <c r="V41" i="24"/>
  <c r="V29" i="36"/>
  <c r="U41" i="21"/>
  <c r="J31" i="34"/>
  <c r="J35" i="34"/>
  <c r="V35" i="34"/>
  <c r="V31" i="34"/>
  <c r="N32" i="34"/>
  <c r="N36" i="34"/>
  <c r="F37" i="34"/>
  <c r="F33" i="34"/>
  <c r="R37" i="34"/>
  <c r="R33" i="34"/>
  <c r="V32" i="23"/>
  <c r="N41" i="23"/>
  <c r="G31" i="35"/>
  <c r="G35" i="35"/>
  <c r="S31" i="35"/>
  <c r="S35" i="35"/>
  <c r="K36" i="35"/>
  <c r="K32" i="35"/>
  <c r="W36" i="35"/>
  <c r="W32" i="35"/>
  <c r="O33" i="35"/>
  <c r="O37" i="35"/>
  <c r="Z37" i="40"/>
  <c r="Z33" i="40"/>
  <c r="Q30" i="38"/>
  <c r="Q34" i="38" s="1"/>
  <c r="Q42" i="28"/>
  <c r="Q34" i="27"/>
  <c r="K35" i="20"/>
  <c r="G37" i="20"/>
  <c r="K31" i="34"/>
  <c r="K35" i="34"/>
  <c r="O36" i="34"/>
  <c r="O32" i="34"/>
  <c r="G37" i="34"/>
  <c r="G33" i="34"/>
  <c r="O41" i="23"/>
  <c r="H31" i="35"/>
  <c r="H35" i="35"/>
  <c r="T31" i="35"/>
  <c r="T35" i="35"/>
  <c r="Z31" i="38"/>
  <c r="Z35" i="38"/>
  <c r="S33" i="36"/>
  <c r="S37" i="36"/>
  <c r="S31" i="34"/>
  <c r="S35" i="34"/>
  <c r="T40" i="25"/>
  <c r="T48" i="25" s="1"/>
  <c r="T28" i="35"/>
  <c r="H33" i="36"/>
  <c r="H37" i="36"/>
  <c r="T31" i="34"/>
  <c r="T35" i="34"/>
  <c r="E31" i="35"/>
  <c r="E35" i="35"/>
  <c r="I36" i="35"/>
  <c r="I32" i="35"/>
  <c r="M39" i="24"/>
  <c r="M27" i="36"/>
  <c r="I31" i="34"/>
  <c r="I35" i="34"/>
  <c r="H31" i="20"/>
  <c r="G23" i="20"/>
  <c r="G34" i="20" s="1"/>
  <c r="G32" i="36"/>
  <c r="G36" i="36"/>
  <c r="S32" i="36"/>
  <c r="S36" i="36"/>
  <c r="K41" i="24"/>
  <c r="K29" i="36"/>
  <c r="W41" i="24"/>
  <c r="W29" i="36"/>
  <c r="W31" i="34"/>
  <c r="W35" i="34"/>
  <c r="S37" i="34"/>
  <c r="S33" i="34"/>
  <c r="X32" i="23"/>
  <c r="L36" i="35"/>
  <c r="L32" i="35"/>
  <c r="X32" i="35"/>
  <c r="X36" i="35"/>
  <c r="P41" i="25"/>
  <c r="P29" i="35"/>
  <c r="E33" i="20"/>
  <c r="M37" i="20"/>
  <c r="P31" i="36"/>
  <c r="P35" i="36"/>
  <c r="H40" i="24"/>
  <c r="H44" i="24" s="1"/>
  <c r="H28" i="36"/>
  <c r="T40" i="24"/>
  <c r="T28" i="36"/>
  <c r="L33" i="36"/>
  <c r="L37" i="36"/>
  <c r="X33" i="36"/>
  <c r="X37" i="36"/>
  <c r="L35" i="34"/>
  <c r="L31" i="34"/>
  <c r="X31" i="34"/>
  <c r="X35" i="34"/>
  <c r="P32" i="34"/>
  <c r="P36" i="34"/>
  <c r="H37" i="34"/>
  <c r="H33" i="34"/>
  <c r="S24" i="23"/>
  <c r="T29" i="34"/>
  <c r="M39" i="23"/>
  <c r="T41" i="23"/>
  <c r="T49" i="23" s="1"/>
  <c r="I31" i="35"/>
  <c r="I35" i="35"/>
  <c r="U31" i="35"/>
  <c r="U35" i="35"/>
  <c r="M36" i="35"/>
  <c r="M32" i="35"/>
  <c r="E37" i="35"/>
  <c r="E33" i="35"/>
  <c r="Q37" i="35"/>
  <c r="Q33" i="35"/>
  <c r="K31" i="36"/>
  <c r="K35" i="36"/>
  <c r="G31" i="34"/>
  <c r="G35" i="34"/>
  <c r="P35" i="35"/>
  <c r="P31" i="35"/>
  <c r="P32" i="36"/>
  <c r="P36" i="36"/>
  <c r="P37" i="34"/>
  <c r="P33" i="34"/>
  <c r="I33" i="36"/>
  <c r="I37" i="36"/>
  <c r="U35" i="23"/>
  <c r="U27" i="34"/>
  <c r="X32" i="20"/>
  <c r="M41" i="24"/>
  <c r="M29" i="36"/>
  <c r="O34" i="28"/>
  <c r="O40" i="24"/>
  <c r="O48" i="24" s="1"/>
  <c r="O28" i="36"/>
  <c r="O33" i="34"/>
  <c r="O37" i="34"/>
  <c r="H40" i="25"/>
  <c r="H44" i="25" s="1"/>
  <c r="H28" i="35"/>
  <c r="E36" i="36"/>
  <c r="E32" i="36"/>
  <c r="U33" i="36"/>
  <c r="U37" i="36"/>
  <c r="E37" i="34"/>
  <c r="E33" i="34"/>
  <c r="G45" i="20"/>
  <c r="O31" i="36"/>
  <c r="O35" i="36"/>
  <c r="J31" i="20"/>
  <c r="F33" i="20"/>
  <c r="W35" i="20"/>
  <c r="S37" i="20"/>
  <c r="E31" i="36"/>
  <c r="E35" i="36"/>
  <c r="Q39" i="24"/>
  <c r="Q47" i="24" s="1"/>
  <c r="Q27" i="36"/>
  <c r="I32" i="36"/>
  <c r="I36" i="36"/>
  <c r="U32" i="36"/>
  <c r="U36" i="36"/>
  <c r="M31" i="34"/>
  <c r="M35" i="34"/>
  <c r="E36" i="34"/>
  <c r="E32" i="34"/>
  <c r="Q32" i="34"/>
  <c r="Q36" i="34"/>
  <c r="I33" i="34"/>
  <c r="I37" i="34"/>
  <c r="U33" i="34"/>
  <c r="U37" i="34"/>
  <c r="J31" i="35"/>
  <c r="J35" i="35"/>
  <c r="V35" i="35"/>
  <c r="V31" i="35"/>
  <c r="N40" i="25"/>
  <c r="N48" i="25" s="1"/>
  <c r="N28" i="35"/>
  <c r="F37" i="35"/>
  <c r="F33" i="35"/>
  <c r="R37" i="35"/>
  <c r="R33" i="35"/>
  <c r="K31" i="20"/>
  <c r="G36" i="20"/>
  <c r="W43" i="20"/>
  <c r="F39" i="24"/>
  <c r="F27" i="36"/>
  <c r="R39" i="24"/>
  <c r="R27" i="36"/>
  <c r="J32" i="36"/>
  <c r="J36" i="36"/>
  <c r="V36" i="36"/>
  <c r="V32" i="36"/>
  <c r="N33" i="36"/>
  <c r="N37" i="36"/>
  <c r="N35" i="34"/>
  <c r="N31" i="34"/>
  <c r="F36" i="34"/>
  <c r="F32" i="34"/>
  <c r="R36" i="34"/>
  <c r="R32" i="34"/>
  <c r="J37" i="34"/>
  <c r="J33" i="34"/>
  <c r="V33" i="34"/>
  <c r="V37" i="34"/>
  <c r="X33" i="23"/>
  <c r="K31" i="35"/>
  <c r="K35" i="35"/>
  <c r="W31" i="35"/>
  <c r="W35" i="35"/>
  <c r="O36" i="35"/>
  <c r="O32" i="35"/>
  <c r="G37" i="35"/>
  <c r="G33" i="35"/>
  <c r="S37" i="35"/>
  <c r="S33" i="35"/>
  <c r="Y37" i="41"/>
  <c r="Y33" i="41"/>
  <c r="O46" i="28"/>
  <c r="Y37" i="38"/>
  <c r="Y33" i="38"/>
  <c r="H27" i="32"/>
  <c r="H39" i="23"/>
  <c r="H43" i="23" s="1"/>
  <c r="F28" i="32"/>
  <c r="R28" i="32"/>
  <c r="R32" i="21"/>
  <c r="V45" i="21"/>
  <c r="V29" i="32"/>
  <c r="V41" i="23"/>
  <c r="P39" i="25"/>
  <c r="P47" i="25" s="1"/>
  <c r="M43" i="20"/>
  <c r="I35" i="20"/>
  <c r="I23" i="20"/>
  <c r="I34" i="20" s="1"/>
  <c r="U35" i="20"/>
  <c r="U31" i="20"/>
  <c r="M36" i="20"/>
  <c r="M32" i="20"/>
  <c r="Q37" i="20"/>
  <c r="Q33" i="20"/>
  <c r="Q45" i="20"/>
  <c r="Q24" i="20"/>
  <c r="I43" i="21"/>
  <c r="I27" i="32"/>
  <c r="I39" i="23"/>
  <c r="I39" i="21"/>
  <c r="I47" i="21" s="1"/>
  <c r="U43" i="21"/>
  <c r="U27" i="32"/>
  <c r="U39" i="21"/>
  <c r="U39" i="23"/>
  <c r="G32" i="21"/>
  <c r="G28" i="32"/>
  <c r="G40" i="21"/>
  <c r="G44" i="21" s="1"/>
  <c r="S32" i="21"/>
  <c r="S28" i="32"/>
  <c r="S40" i="21"/>
  <c r="S44" i="21" s="1"/>
  <c r="K33" i="21"/>
  <c r="K29" i="32"/>
  <c r="K41" i="23"/>
  <c r="K41" i="21"/>
  <c r="Q33" i="21"/>
  <c r="Q29" i="32"/>
  <c r="Q41" i="23"/>
  <c r="Q41" i="21"/>
  <c r="G31" i="23"/>
  <c r="G39" i="22"/>
  <c r="G43" i="22" s="1"/>
  <c r="S31" i="23"/>
  <c r="S39" i="22"/>
  <c r="S47" i="22" s="1"/>
  <c r="W40" i="22"/>
  <c r="W36" i="23"/>
  <c r="K39" i="25"/>
  <c r="K47" i="25" s="1"/>
  <c r="W47" i="24"/>
  <c r="W39" i="25"/>
  <c r="W47" i="25" s="1"/>
  <c r="O36" i="24"/>
  <c r="O40" i="25"/>
  <c r="O48" i="25" s="1"/>
  <c r="U36" i="24"/>
  <c r="U40" i="25"/>
  <c r="U48" i="25" s="1"/>
  <c r="M45" i="24"/>
  <c r="M41" i="25"/>
  <c r="M45" i="25" s="1"/>
  <c r="E45" i="20"/>
  <c r="U43" i="20"/>
  <c r="W24" i="20"/>
  <c r="H39" i="21"/>
  <c r="H43" i="21" s="1"/>
  <c r="F40" i="21"/>
  <c r="F48" i="21" s="1"/>
  <c r="V41" i="21"/>
  <c r="Z21" i="23"/>
  <c r="H35" i="23"/>
  <c r="H39" i="22"/>
  <c r="H43" i="22" s="1"/>
  <c r="N35" i="23"/>
  <c r="N39" i="22"/>
  <c r="N47" i="22" s="1"/>
  <c r="N31" i="23"/>
  <c r="T35" i="23"/>
  <c r="T39" i="22"/>
  <c r="T47" i="22" s="1"/>
  <c r="T31" i="23"/>
  <c r="F40" i="22"/>
  <c r="L40" i="22"/>
  <c r="L48" i="22" s="1"/>
  <c r="L32" i="23"/>
  <c r="R40" i="22"/>
  <c r="R48" i="22" s="1"/>
  <c r="R32" i="23"/>
  <c r="X40" i="22"/>
  <c r="X48" i="22" s="1"/>
  <c r="R40" i="23"/>
  <c r="R48" i="23" s="1"/>
  <c r="N35" i="20"/>
  <c r="N31" i="20"/>
  <c r="V45" i="20"/>
  <c r="U24" i="20"/>
  <c r="N43" i="21"/>
  <c r="N27" i="32"/>
  <c r="N39" i="23"/>
  <c r="X48" i="21"/>
  <c r="X28" i="32"/>
  <c r="T39" i="21"/>
  <c r="T43" i="21" s="1"/>
  <c r="H49" i="23"/>
  <c r="H41" i="22"/>
  <c r="H33" i="23"/>
  <c r="G24" i="23"/>
  <c r="L40" i="23"/>
  <c r="L48" i="23" s="1"/>
  <c r="J39" i="25"/>
  <c r="J47" i="25" s="1"/>
  <c r="V37" i="20"/>
  <c r="E36" i="22"/>
  <c r="E40" i="24"/>
  <c r="K36" i="22"/>
  <c r="K40" i="24"/>
  <c r="K44" i="24" s="1"/>
  <c r="Q32" i="22"/>
  <c r="Q40" i="24"/>
  <c r="W32" i="22"/>
  <c r="W40" i="24"/>
  <c r="I37" i="22"/>
  <c r="I41" i="24"/>
  <c r="I49" i="24" s="1"/>
  <c r="O41" i="24"/>
  <c r="O45" i="24" s="1"/>
  <c r="U41" i="24"/>
  <c r="T33" i="23"/>
  <c r="S40" i="23"/>
  <c r="L36" i="21"/>
  <c r="H35" i="22"/>
  <c r="H39" i="24"/>
  <c r="N35" i="22"/>
  <c r="N39" i="24"/>
  <c r="N43" i="24" s="1"/>
  <c r="T35" i="22"/>
  <c r="T39" i="24"/>
  <c r="T47" i="24" s="1"/>
  <c r="F48" i="22"/>
  <c r="F40" i="24"/>
  <c r="F44" i="24" s="1"/>
  <c r="L40" i="24"/>
  <c r="L48" i="24" s="1"/>
  <c r="R40" i="24"/>
  <c r="X40" i="24"/>
  <c r="X48" i="24" s="1"/>
  <c r="N39" i="21"/>
  <c r="F40" i="23"/>
  <c r="F48" i="23" s="1"/>
  <c r="X40" i="23"/>
  <c r="X48" i="23" s="1"/>
  <c r="Z49" i="26"/>
  <c r="Z41" i="30"/>
  <c r="Z37" i="26"/>
  <c r="Z45" i="26"/>
  <c r="Z33" i="26"/>
  <c r="P33" i="21"/>
  <c r="P29" i="32"/>
  <c r="P41" i="23"/>
  <c r="P45" i="23" s="1"/>
  <c r="G40" i="23"/>
  <c r="G48" i="23" s="1"/>
  <c r="T35" i="20"/>
  <c r="T31" i="20"/>
  <c r="J37" i="20"/>
  <c r="J45" i="20"/>
  <c r="J33" i="20"/>
  <c r="L48" i="21"/>
  <c r="L28" i="32"/>
  <c r="P41" i="21"/>
  <c r="N49" i="23"/>
  <c r="N41" i="22"/>
  <c r="N33" i="23"/>
  <c r="F41" i="25"/>
  <c r="F45" i="25" s="1"/>
  <c r="L41" i="25"/>
  <c r="R45" i="24"/>
  <c r="R41" i="25"/>
  <c r="X41" i="25"/>
  <c r="X45" i="25" s="1"/>
  <c r="Y22" i="25"/>
  <c r="K25" i="25" s="1"/>
  <c r="K46" i="28"/>
  <c r="K34" i="28"/>
  <c r="L36" i="20"/>
  <c r="L32" i="20"/>
  <c r="R36" i="20"/>
  <c r="R32" i="20"/>
  <c r="P45" i="20"/>
  <c r="P33" i="20"/>
  <c r="Z21" i="21"/>
  <c r="Z32" i="21" s="1"/>
  <c r="T27" i="32"/>
  <c r="T39" i="23"/>
  <c r="T47" i="23" s="1"/>
  <c r="J33" i="21"/>
  <c r="J29" i="32"/>
  <c r="J41" i="23"/>
  <c r="J49" i="23" s="1"/>
  <c r="R40" i="21"/>
  <c r="R48" i="21" s="1"/>
  <c r="T41" i="22"/>
  <c r="V39" i="25"/>
  <c r="V47" i="25" s="1"/>
  <c r="K45" i="20"/>
  <c r="K33" i="20"/>
  <c r="W45" i="20"/>
  <c r="W37" i="20"/>
  <c r="O43" i="21"/>
  <c r="O27" i="32"/>
  <c r="O31" i="21"/>
  <c r="O39" i="21"/>
  <c r="O47" i="21" s="1"/>
  <c r="O39" i="23"/>
  <c r="M32" i="21"/>
  <c r="M28" i="32"/>
  <c r="M40" i="21"/>
  <c r="M42" i="21" s="1"/>
  <c r="E33" i="21"/>
  <c r="E41" i="21"/>
  <c r="E41" i="23"/>
  <c r="W33" i="21"/>
  <c r="W29" i="32"/>
  <c r="W41" i="23"/>
  <c r="W41" i="21"/>
  <c r="Y21" i="23"/>
  <c r="Y28" i="34" s="1"/>
  <c r="M31" i="23"/>
  <c r="M39" i="22"/>
  <c r="M47" i="22" s="1"/>
  <c r="E40" i="22"/>
  <c r="E44" i="22" s="1"/>
  <c r="K40" i="22"/>
  <c r="Q40" i="22"/>
  <c r="Q36" i="23"/>
  <c r="I37" i="23"/>
  <c r="I41" i="22"/>
  <c r="I23" i="22" s="1"/>
  <c r="I42" i="24" s="1"/>
  <c r="O37" i="23"/>
  <c r="O41" i="22"/>
  <c r="O45" i="22" s="1"/>
  <c r="U37" i="23"/>
  <c r="U41" i="22"/>
  <c r="U45" i="22" s="1"/>
  <c r="E39" i="25"/>
  <c r="E47" i="25" s="1"/>
  <c r="Q39" i="25"/>
  <c r="Q47" i="25" s="1"/>
  <c r="I36" i="24"/>
  <c r="I40" i="25"/>
  <c r="G41" i="25"/>
  <c r="G45" i="25" s="1"/>
  <c r="S41" i="25"/>
  <c r="S49" i="25" s="1"/>
  <c r="Z22" i="25"/>
  <c r="T43" i="20"/>
  <c r="R44" i="20"/>
  <c r="J27" i="32"/>
  <c r="H32" i="21"/>
  <c r="H28" i="32"/>
  <c r="T28" i="32"/>
  <c r="R37" i="21"/>
  <c r="R29" i="32"/>
  <c r="I35" i="22"/>
  <c r="I39" i="24"/>
  <c r="I43" i="24" s="1"/>
  <c r="U31" i="22"/>
  <c r="U39" i="24"/>
  <c r="U43" i="24" s="1"/>
  <c r="M40" i="24"/>
  <c r="M44" i="24" s="1"/>
  <c r="O39" i="22"/>
  <c r="O43" i="22" s="1"/>
  <c r="N44" i="20"/>
  <c r="W31" i="21"/>
  <c r="W27" i="32"/>
  <c r="Z22" i="19"/>
  <c r="Z41" i="20" s="1"/>
  <c r="E24" i="20"/>
  <c r="S33" i="20"/>
  <c r="V35" i="20"/>
  <c r="R37" i="20"/>
  <c r="T44" i="20"/>
  <c r="X45" i="20"/>
  <c r="G31" i="21"/>
  <c r="G27" i="32"/>
  <c r="M31" i="21"/>
  <c r="M27" i="32"/>
  <c r="S31" i="21"/>
  <c r="S27" i="32"/>
  <c r="E44" i="21"/>
  <c r="K44" i="21"/>
  <c r="K28" i="32"/>
  <c r="Q44" i="21"/>
  <c r="Q28" i="32"/>
  <c r="W44" i="21"/>
  <c r="W28" i="32"/>
  <c r="I33" i="21"/>
  <c r="I29" i="32"/>
  <c r="O33" i="21"/>
  <c r="O29" i="32"/>
  <c r="U33" i="21"/>
  <c r="U29" i="32"/>
  <c r="J36" i="22"/>
  <c r="J40" i="24"/>
  <c r="J44" i="24" s="1"/>
  <c r="P36" i="22"/>
  <c r="P40" i="24"/>
  <c r="P48" i="24" s="1"/>
  <c r="V36" i="22"/>
  <c r="V40" i="24"/>
  <c r="V44" i="24" s="1"/>
  <c r="H37" i="22"/>
  <c r="H41" i="24"/>
  <c r="H49" i="24" s="1"/>
  <c r="N37" i="22"/>
  <c r="N41" i="24"/>
  <c r="R39" i="21"/>
  <c r="R47" i="21" s="1"/>
  <c r="Z20" i="23"/>
  <c r="F31" i="23"/>
  <c r="F39" i="22"/>
  <c r="L31" i="23"/>
  <c r="L39" i="22"/>
  <c r="R31" i="23"/>
  <c r="R39" i="22"/>
  <c r="X31" i="23"/>
  <c r="X39" i="22"/>
  <c r="J36" i="23"/>
  <c r="J40" i="22"/>
  <c r="P36" i="23"/>
  <c r="P40" i="22"/>
  <c r="V36" i="23"/>
  <c r="V40" i="22"/>
  <c r="V48" i="22" s="1"/>
  <c r="G45" i="23"/>
  <c r="G41" i="22"/>
  <c r="G23" i="22" s="1"/>
  <c r="M45" i="23"/>
  <c r="M41" i="22"/>
  <c r="M23" i="22" s="1"/>
  <c r="M42" i="24" s="1"/>
  <c r="S45" i="23"/>
  <c r="S41" i="22"/>
  <c r="M37" i="23"/>
  <c r="E40" i="23"/>
  <c r="K40" i="23"/>
  <c r="K42" i="23" s="1"/>
  <c r="Q40" i="23"/>
  <c r="Q44" i="23" s="1"/>
  <c r="W40" i="23"/>
  <c r="W44" i="23" s="1"/>
  <c r="I39" i="25"/>
  <c r="I43" i="25" s="1"/>
  <c r="O39" i="25"/>
  <c r="O43" i="25" s="1"/>
  <c r="U39" i="25"/>
  <c r="U43" i="25" s="1"/>
  <c r="G48" i="24"/>
  <c r="G40" i="25"/>
  <c r="G48" i="25" s="1"/>
  <c r="M40" i="25"/>
  <c r="M48" i="25" s="1"/>
  <c r="S40" i="25"/>
  <c r="S48" i="25" s="1"/>
  <c r="E37" i="24"/>
  <c r="E41" i="25"/>
  <c r="E49" i="25" s="1"/>
  <c r="K37" i="24"/>
  <c r="K41" i="25"/>
  <c r="K49" i="25" s="1"/>
  <c r="Q37" i="24"/>
  <c r="Q41" i="25"/>
  <c r="Q49" i="25" s="1"/>
  <c r="W37" i="24"/>
  <c r="W41" i="25"/>
  <c r="W49" i="25" s="1"/>
  <c r="Z21" i="25"/>
  <c r="Y31" i="26"/>
  <c r="Y39" i="30"/>
  <c r="Y42" i="32"/>
  <c r="Y46" i="32" s="1"/>
  <c r="Y46" i="33"/>
  <c r="Y34" i="33"/>
  <c r="W46" i="28"/>
  <c r="W34" i="28"/>
  <c r="Q46" i="28"/>
  <c r="Q34" i="28"/>
  <c r="F44" i="20"/>
  <c r="P27" i="32"/>
  <c r="L37" i="21"/>
  <c r="L29" i="32"/>
  <c r="O31" i="22"/>
  <c r="O39" i="24"/>
  <c r="O43" i="24" s="1"/>
  <c r="G36" i="22"/>
  <c r="G40" i="24"/>
  <c r="G44" i="24" s="1"/>
  <c r="Y22" i="23"/>
  <c r="O25" i="23" s="1"/>
  <c r="I43" i="23"/>
  <c r="I39" i="22"/>
  <c r="I47" i="22" s="1"/>
  <c r="M36" i="23"/>
  <c r="M40" i="22"/>
  <c r="M44" i="22" s="1"/>
  <c r="S36" i="23"/>
  <c r="S40" i="22"/>
  <c r="J33" i="23"/>
  <c r="J41" i="22"/>
  <c r="J49" i="22" s="1"/>
  <c r="P33" i="23"/>
  <c r="P41" i="22"/>
  <c r="V33" i="23"/>
  <c r="V41" i="22"/>
  <c r="V45" i="22" s="1"/>
  <c r="H40" i="23"/>
  <c r="H48" i="23" s="1"/>
  <c r="N40" i="23"/>
  <c r="N44" i="23" s="1"/>
  <c r="T40" i="23"/>
  <c r="T48" i="23" s="1"/>
  <c r="J40" i="25"/>
  <c r="P44" i="24"/>
  <c r="P40" i="25"/>
  <c r="V40" i="25"/>
  <c r="V48" i="25" s="1"/>
  <c r="H41" i="25"/>
  <c r="H49" i="25" s="1"/>
  <c r="N49" i="24"/>
  <c r="N41" i="25"/>
  <c r="N49" i="25" s="1"/>
  <c r="T49" i="24"/>
  <c r="T41" i="25"/>
  <c r="T49" i="25" s="1"/>
  <c r="Y20" i="25"/>
  <c r="Y27" i="37" s="1"/>
  <c r="Z32" i="26"/>
  <c r="Z40" i="30"/>
  <c r="S34" i="28"/>
  <c r="S46" i="28"/>
  <c r="E46" i="28"/>
  <c r="E34" i="28"/>
  <c r="H43" i="20"/>
  <c r="L44" i="20"/>
  <c r="X37" i="21"/>
  <c r="X29" i="32"/>
  <c r="Q41" i="24"/>
  <c r="G32" i="23"/>
  <c r="G40" i="22"/>
  <c r="G44" i="22" s="1"/>
  <c r="R45" i="20"/>
  <c r="E31" i="21"/>
  <c r="E27" i="32"/>
  <c r="Q31" i="21"/>
  <c r="Q27" i="32"/>
  <c r="I32" i="21"/>
  <c r="I28" i="32"/>
  <c r="O32" i="21"/>
  <c r="O28" i="32"/>
  <c r="U32" i="21"/>
  <c r="U28" i="32"/>
  <c r="G29" i="32"/>
  <c r="M45" i="21"/>
  <c r="M29" i="32"/>
  <c r="S29" i="32"/>
  <c r="J35" i="22"/>
  <c r="J39" i="24"/>
  <c r="J47" i="24" s="1"/>
  <c r="P35" i="22"/>
  <c r="P39" i="24"/>
  <c r="P47" i="24" s="1"/>
  <c r="V31" i="22"/>
  <c r="V39" i="24"/>
  <c r="V47" i="24" s="1"/>
  <c r="F37" i="22"/>
  <c r="F41" i="24"/>
  <c r="F45" i="24" s="1"/>
  <c r="L37" i="22"/>
  <c r="L41" i="24"/>
  <c r="L45" i="24" s="1"/>
  <c r="R37" i="22"/>
  <c r="R41" i="24"/>
  <c r="X37" i="22"/>
  <c r="X41" i="24"/>
  <c r="X45" i="24" s="1"/>
  <c r="J39" i="21"/>
  <c r="J43" i="21" s="1"/>
  <c r="P39" i="21"/>
  <c r="P47" i="21" s="1"/>
  <c r="H40" i="21"/>
  <c r="T40" i="21"/>
  <c r="T44" i="21" s="1"/>
  <c r="L41" i="21"/>
  <c r="L45" i="21" s="1"/>
  <c r="R41" i="21"/>
  <c r="X41" i="21"/>
  <c r="X45" i="21" s="1"/>
  <c r="Z22" i="23"/>
  <c r="J47" i="23"/>
  <c r="J39" i="22"/>
  <c r="P47" i="23"/>
  <c r="P39" i="22"/>
  <c r="V47" i="23"/>
  <c r="V39" i="22"/>
  <c r="H32" i="23"/>
  <c r="H40" i="22"/>
  <c r="H44" i="22" s="1"/>
  <c r="N32" i="23"/>
  <c r="N40" i="22"/>
  <c r="T32" i="23"/>
  <c r="T40" i="22"/>
  <c r="T44" i="22" s="1"/>
  <c r="E33" i="23"/>
  <c r="E41" i="22"/>
  <c r="E45" i="22" s="1"/>
  <c r="K33" i="23"/>
  <c r="K41" i="22"/>
  <c r="Q33" i="23"/>
  <c r="Q41" i="22"/>
  <c r="Q49" i="22" s="1"/>
  <c r="W33" i="23"/>
  <c r="W41" i="22"/>
  <c r="W23" i="22" s="1"/>
  <c r="W42" i="24" s="1"/>
  <c r="I35" i="23"/>
  <c r="M42" i="23"/>
  <c r="I40" i="23"/>
  <c r="I48" i="23" s="1"/>
  <c r="O40" i="23"/>
  <c r="O44" i="23" s="1"/>
  <c r="U40" i="23"/>
  <c r="G35" i="24"/>
  <c r="G39" i="25"/>
  <c r="G47" i="25" s="1"/>
  <c r="M35" i="24"/>
  <c r="M39" i="25"/>
  <c r="S35" i="24"/>
  <c r="S39" i="25"/>
  <c r="S43" i="25" s="1"/>
  <c r="E44" i="24"/>
  <c r="E40" i="25"/>
  <c r="E44" i="25" s="1"/>
  <c r="K40" i="25"/>
  <c r="K44" i="25" s="1"/>
  <c r="Q44" i="24"/>
  <c r="Q40" i="25"/>
  <c r="Q44" i="25" s="1"/>
  <c r="W44" i="24"/>
  <c r="W40" i="25"/>
  <c r="W44" i="25" s="1"/>
  <c r="I41" i="25"/>
  <c r="I49" i="25" s="1"/>
  <c r="O41" i="25"/>
  <c r="O49" i="25" s="1"/>
  <c r="U49" i="24"/>
  <c r="U41" i="25"/>
  <c r="U49" i="25" s="1"/>
  <c r="Z20" i="25"/>
  <c r="Y36" i="26"/>
  <c r="Y40" i="30"/>
  <c r="M46" i="28"/>
  <c r="M34" i="28"/>
  <c r="Q25" i="26"/>
  <c r="Y41" i="30"/>
  <c r="N43" i="20"/>
  <c r="X44" i="20"/>
  <c r="V47" i="21"/>
  <c r="V27" i="32"/>
  <c r="N32" i="21"/>
  <c r="N28" i="32"/>
  <c r="F37" i="21"/>
  <c r="F29" i="32"/>
  <c r="S36" i="22"/>
  <c r="S40" i="24"/>
  <c r="S48" i="24" s="1"/>
  <c r="U43" i="23"/>
  <c r="U39" i="22"/>
  <c r="X37" i="20"/>
  <c r="K31" i="21"/>
  <c r="K27" i="32"/>
  <c r="S49" i="20"/>
  <c r="J43" i="20"/>
  <c r="P43" i="20"/>
  <c r="V43" i="20"/>
  <c r="X43" i="20"/>
  <c r="J44" i="20"/>
  <c r="P44" i="20"/>
  <c r="N45" i="20"/>
  <c r="T45" i="20"/>
  <c r="F31" i="21"/>
  <c r="F27" i="32"/>
  <c r="L31" i="21"/>
  <c r="L27" i="32"/>
  <c r="R31" i="32"/>
  <c r="R35" i="32"/>
  <c r="X31" i="21"/>
  <c r="X27" i="32"/>
  <c r="J44" i="21"/>
  <c r="J28" i="32"/>
  <c r="P44" i="21"/>
  <c r="P28" i="32"/>
  <c r="V44" i="21"/>
  <c r="V28" i="32"/>
  <c r="H37" i="21"/>
  <c r="H29" i="32"/>
  <c r="N33" i="21"/>
  <c r="N29" i="32"/>
  <c r="T37" i="21"/>
  <c r="T29" i="32"/>
  <c r="Q32" i="21"/>
  <c r="E39" i="24"/>
  <c r="E47" i="24" s="1"/>
  <c r="K35" i="22"/>
  <c r="K39" i="24"/>
  <c r="K47" i="24" s="1"/>
  <c r="I40" i="24"/>
  <c r="I48" i="24" s="1"/>
  <c r="U40" i="24"/>
  <c r="U48" i="24" s="1"/>
  <c r="G37" i="22"/>
  <c r="G41" i="24"/>
  <c r="G45" i="24" s="1"/>
  <c r="S37" i="22"/>
  <c r="S41" i="24"/>
  <c r="S23" i="24" s="1"/>
  <c r="E39" i="21"/>
  <c r="E42" i="21" s="1"/>
  <c r="K39" i="21"/>
  <c r="K42" i="21" s="1"/>
  <c r="Q39" i="21"/>
  <c r="Q42" i="21" s="1"/>
  <c r="W39" i="21"/>
  <c r="W42" i="21" s="1"/>
  <c r="I40" i="21"/>
  <c r="O40" i="21"/>
  <c r="O48" i="21" s="1"/>
  <c r="U40" i="21"/>
  <c r="G41" i="21"/>
  <c r="G49" i="21" s="1"/>
  <c r="M41" i="21"/>
  <c r="S41" i="21"/>
  <c r="S42" i="21" s="1"/>
  <c r="Y20" i="23"/>
  <c r="E35" i="23"/>
  <c r="E39" i="22"/>
  <c r="E43" i="22" s="1"/>
  <c r="K35" i="23"/>
  <c r="K39" i="22"/>
  <c r="Q31" i="23"/>
  <c r="Q39" i="22"/>
  <c r="Q47" i="22" s="1"/>
  <c r="W35" i="23"/>
  <c r="W39" i="22"/>
  <c r="I32" i="23"/>
  <c r="I40" i="22"/>
  <c r="I44" i="22" s="1"/>
  <c r="O32" i="23"/>
  <c r="O40" i="22"/>
  <c r="O44" i="22" s="1"/>
  <c r="U32" i="23"/>
  <c r="U40" i="22"/>
  <c r="U48" i="22" s="1"/>
  <c r="F37" i="23"/>
  <c r="F41" i="22"/>
  <c r="F45" i="22" s="1"/>
  <c r="L37" i="23"/>
  <c r="L41" i="22"/>
  <c r="L45" i="22" s="1"/>
  <c r="R37" i="23"/>
  <c r="R41" i="22"/>
  <c r="X37" i="23"/>
  <c r="X41" i="22"/>
  <c r="X49" i="22" s="1"/>
  <c r="P31" i="23"/>
  <c r="P32" i="23"/>
  <c r="L33" i="23"/>
  <c r="O35" i="23"/>
  <c r="G37" i="23"/>
  <c r="J40" i="23"/>
  <c r="J48" i="23" s="1"/>
  <c r="P40" i="23"/>
  <c r="P44" i="23" s="1"/>
  <c r="V40" i="23"/>
  <c r="V48" i="23" s="1"/>
  <c r="F41" i="23"/>
  <c r="F49" i="23" s="1"/>
  <c r="L41" i="23"/>
  <c r="R41" i="23"/>
  <c r="R49" i="23" s="1"/>
  <c r="X41" i="23"/>
  <c r="X49" i="23" s="1"/>
  <c r="Z21" i="24"/>
  <c r="H43" i="24"/>
  <c r="H39" i="25"/>
  <c r="H43" i="25" s="1"/>
  <c r="N39" i="25"/>
  <c r="N43" i="25" s="1"/>
  <c r="T43" i="24"/>
  <c r="T39" i="25"/>
  <c r="T43" i="25" s="1"/>
  <c r="F48" i="24"/>
  <c r="F40" i="25"/>
  <c r="F48" i="25" s="1"/>
  <c r="L40" i="25"/>
  <c r="L48" i="25" s="1"/>
  <c r="R48" i="24"/>
  <c r="R40" i="25"/>
  <c r="R48" i="25" s="1"/>
  <c r="X40" i="25"/>
  <c r="X48" i="25" s="1"/>
  <c r="Y21" i="25"/>
  <c r="Y32" i="26"/>
  <c r="Z35" i="26"/>
  <c r="Z39" i="30"/>
  <c r="G34" i="28"/>
  <c r="G46" i="28"/>
  <c r="Y35" i="26"/>
  <c r="Y47" i="26"/>
  <c r="Y43" i="26"/>
  <c r="Z43" i="26"/>
  <c r="Y44" i="26"/>
  <c r="Y48" i="26"/>
  <c r="Y49" i="26"/>
  <c r="Z48" i="26"/>
  <c r="M25" i="26"/>
  <c r="G25" i="26"/>
  <c r="Z44" i="26"/>
  <c r="K25" i="26"/>
  <c r="Y33" i="26"/>
  <c r="S25" i="26"/>
  <c r="W25" i="26"/>
  <c r="Z36" i="26"/>
  <c r="Y24" i="26"/>
  <c r="I25" i="26"/>
  <c r="E25" i="26"/>
  <c r="Y45" i="26"/>
  <c r="Y37" i="26"/>
  <c r="O25" i="26"/>
  <c r="Y23" i="26"/>
  <c r="Y30" i="41" s="1"/>
  <c r="Y34" i="41" s="1"/>
  <c r="U25" i="26"/>
  <c r="K31" i="25"/>
  <c r="W31" i="25"/>
  <c r="M32" i="25"/>
  <c r="G33" i="25"/>
  <c r="S33" i="25"/>
  <c r="P35" i="25"/>
  <c r="G36" i="25"/>
  <c r="H37" i="25"/>
  <c r="K43" i="25"/>
  <c r="I45" i="25"/>
  <c r="M24" i="25"/>
  <c r="O31" i="25"/>
  <c r="E32" i="25"/>
  <c r="Q32" i="25"/>
  <c r="H33" i="25"/>
  <c r="T33" i="25"/>
  <c r="Q35" i="25"/>
  <c r="L36" i="25"/>
  <c r="I37" i="25"/>
  <c r="Q43" i="25"/>
  <c r="F32" i="25"/>
  <c r="R32" i="25"/>
  <c r="I33" i="25"/>
  <c r="U33" i="25"/>
  <c r="M36" i="25"/>
  <c r="N37" i="25"/>
  <c r="W43" i="25"/>
  <c r="E31" i="25"/>
  <c r="Q31" i="25"/>
  <c r="G32" i="25"/>
  <c r="S32" i="25"/>
  <c r="M33" i="25"/>
  <c r="E35" i="25"/>
  <c r="V35" i="25"/>
  <c r="R36" i="25"/>
  <c r="O37" i="25"/>
  <c r="I23" i="25"/>
  <c r="I31" i="25"/>
  <c r="U31" i="25"/>
  <c r="K32" i="25"/>
  <c r="W32" i="25"/>
  <c r="N33" i="25"/>
  <c r="J35" i="25"/>
  <c r="W35" i="25"/>
  <c r="S36" i="25"/>
  <c r="T37" i="25"/>
  <c r="L32" i="25"/>
  <c r="X32" i="25"/>
  <c r="O33" i="25"/>
  <c r="K35" i="25"/>
  <c r="F36" i="25"/>
  <c r="X36" i="25"/>
  <c r="U37" i="25"/>
  <c r="E43" i="25"/>
  <c r="I34" i="25"/>
  <c r="Z32" i="25"/>
  <c r="Z36" i="25"/>
  <c r="J33" i="25"/>
  <c r="J37" i="25"/>
  <c r="P33" i="25"/>
  <c r="O24" i="25"/>
  <c r="P37" i="25"/>
  <c r="V33" i="25"/>
  <c r="V37" i="25"/>
  <c r="U24" i="25"/>
  <c r="R47" i="25"/>
  <c r="J49" i="25"/>
  <c r="H47" i="25"/>
  <c r="H31" i="25"/>
  <c r="H35" i="25"/>
  <c r="N31" i="25"/>
  <c r="N35" i="25"/>
  <c r="T47" i="25"/>
  <c r="T31" i="25"/>
  <c r="J36" i="25"/>
  <c r="J44" i="25"/>
  <c r="J48" i="25"/>
  <c r="J32" i="25"/>
  <c r="P36" i="25"/>
  <c r="P44" i="25"/>
  <c r="P48" i="25"/>
  <c r="P32" i="25"/>
  <c r="V36" i="25"/>
  <c r="V44" i="25"/>
  <c r="V32" i="25"/>
  <c r="G23" i="25"/>
  <c r="I24" i="25"/>
  <c r="X35" i="25"/>
  <c r="L43" i="25"/>
  <c r="V45" i="25"/>
  <c r="H32" i="25"/>
  <c r="H36" i="25"/>
  <c r="T32" i="25"/>
  <c r="T36" i="25"/>
  <c r="K37" i="25"/>
  <c r="K33" i="25"/>
  <c r="W37" i="25"/>
  <c r="W33" i="25"/>
  <c r="W24" i="25"/>
  <c r="F43" i="25"/>
  <c r="T44" i="25"/>
  <c r="M35" i="25"/>
  <c r="M23" i="25"/>
  <c r="M43" i="25"/>
  <c r="M31" i="25"/>
  <c r="Y31" i="25"/>
  <c r="O36" i="25"/>
  <c r="O44" i="25"/>
  <c r="O32" i="25"/>
  <c r="O23" i="25"/>
  <c r="L37" i="25"/>
  <c r="L45" i="25"/>
  <c r="L49" i="25"/>
  <c r="L33" i="25"/>
  <c r="X37" i="25"/>
  <c r="X33" i="25"/>
  <c r="L35" i="25"/>
  <c r="P49" i="25"/>
  <c r="Y37" i="25"/>
  <c r="S25" i="25"/>
  <c r="G25" i="25"/>
  <c r="K24" i="25"/>
  <c r="M25" i="25"/>
  <c r="L47" i="25"/>
  <c r="H48" i="25"/>
  <c r="V49" i="25"/>
  <c r="N32" i="25"/>
  <c r="N36" i="25"/>
  <c r="E37" i="25"/>
  <c r="E25" i="25"/>
  <c r="E45" i="25"/>
  <c r="E33" i="25"/>
  <c r="Q37" i="25"/>
  <c r="Q25" i="25"/>
  <c r="Q33" i="25"/>
  <c r="X43" i="25"/>
  <c r="P45" i="25"/>
  <c r="G35" i="25"/>
  <c r="G31" i="25"/>
  <c r="S35" i="25"/>
  <c r="S31" i="25"/>
  <c r="I36" i="25"/>
  <c r="I44" i="25"/>
  <c r="I32" i="25"/>
  <c r="U36" i="25"/>
  <c r="U44" i="25"/>
  <c r="U32" i="25"/>
  <c r="F37" i="25"/>
  <c r="F33" i="25"/>
  <c r="E24" i="25"/>
  <c r="R37" i="25"/>
  <c r="R45" i="25"/>
  <c r="R49" i="25"/>
  <c r="R33" i="25"/>
  <c r="Q24" i="25"/>
  <c r="W23" i="25"/>
  <c r="F47" i="25"/>
  <c r="X47" i="25"/>
  <c r="K23" i="25"/>
  <c r="O25" i="25"/>
  <c r="F35" i="25"/>
  <c r="R35" i="25"/>
  <c r="R43" i="25"/>
  <c r="N44" i="25"/>
  <c r="J45" i="25"/>
  <c r="M47" i="25"/>
  <c r="I48" i="25"/>
  <c r="G24" i="25"/>
  <c r="S24" i="25"/>
  <c r="U25" i="25"/>
  <c r="I35" i="25"/>
  <c r="O35" i="25"/>
  <c r="U35" i="25"/>
  <c r="E36" i="25"/>
  <c r="K36" i="25"/>
  <c r="Q36" i="25"/>
  <c r="W36" i="25"/>
  <c r="G37" i="25"/>
  <c r="M37" i="25"/>
  <c r="S37" i="25"/>
  <c r="R44" i="25"/>
  <c r="X44" i="25"/>
  <c r="H45" i="25"/>
  <c r="N45" i="25"/>
  <c r="T45" i="25"/>
  <c r="I47" i="25"/>
  <c r="K48" i="25"/>
  <c r="T33" i="24"/>
  <c r="N35" i="24"/>
  <c r="Y20" i="24"/>
  <c r="Y27" i="35" s="1"/>
  <c r="L37" i="24"/>
  <c r="E32" i="24"/>
  <c r="X37" i="24"/>
  <c r="E43" i="24"/>
  <c r="Q32" i="24"/>
  <c r="Y22" i="24"/>
  <c r="U25" i="24" s="1"/>
  <c r="I37" i="24"/>
  <c r="U24" i="24"/>
  <c r="R32" i="24"/>
  <c r="G36" i="24"/>
  <c r="K31" i="24"/>
  <c r="W31" i="24"/>
  <c r="M32" i="24"/>
  <c r="G33" i="24"/>
  <c r="S33" i="24"/>
  <c r="K35" i="24"/>
  <c r="W35" i="24"/>
  <c r="P36" i="24"/>
  <c r="H37" i="24"/>
  <c r="T37" i="24"/>
  <c r="O31" i="24"/>
  <c r="F36" i="24"/>
  <c r="U33" i="24"/>
  <c r="E31" i="24"/>
  <c r="Q31" i="24"/>
  <c r="G32" i="24"/>
  <c r="S32" i="24"/>
  <c r="M33" i="24"/>
  <c r="E35" i="24"/>
  <c r="Q35" i="24"/>
  <c r="J36" i="24"/>
  <c r="V36" i="24"/>
  <c r="N37" i="24"/>
  <c r="R36" i="24"/>
  <c r="Z22" i="24"/>
  <c r="P31" i="24"/>
  <c r="F32" i="24"/>
  <c r="I33" i="24"/>
  <c r="P35" i="24"/>
  <c r="S36" i="24"/>
  <c r="I31" i="24"/>
  <c r="U31" i="24"/>
  <c r="K32" i="24"/>
  <c r="W32" i="24"/>
  <c r="N33" i="24"/>
  <c r="H35" i="24"/>
  <c r="T35" i="24"/>
  <c r="L36" i="24"/>
  <c r="X36" i="24"/>
  <c r="O37" i="24"/>
  <c r="Q43" i="24"/>
  <c r="U37" i="24"/>
  <c r="Y21" i="24"/>
  <c r="Y28" i="35" s="1"/>
  <c r="G23" i="24"/>
  <c r="J31" i="24"/>
  <c r="V31" i="24"/>
  <c r="L32" i="24"/>
  <c r="X32" i="24"/>
  <c r="O33" i="24"/>
  <c r="J35" i="24"/>
  <c r="V35" i="24"/>
  <c r="M36" i="24"/>
  <c r="F37" i="24"/>
  <c r="R37" i="24"/>
  <c r="W43" i="24"/>
  <c r="U45" i="24"/>
  <c r="T32" i="24"/>
  <c r="T36" i="24"/>
  <c r="T44" i="24"/>
  <c r="T48" i="24"/>
  <c r="R31" i="24"/>
  <c r="R43" i="24"/>
  <c r="R35" i="24"/>
  <c r="R47" i="24"/>
  <c r="Y32" i="24"/>
  <c r="J33" i="24"/>
  <c r="J45" i="24"/>
  <c r="J37" i="24"/>
  <c r="J49" i="24"/>
  <c r="P33" i="24"/>
  <c r="O24" i="24"/>
  <c r="P45" i="24"/>
  <c r="P49" i="24"/>
  <c r="P37" i="24"/>
  <c r="H32" i="24"/>
  <c r="H48" i="24"/>
  <c r="H36" i="24"/>
  <c r="Z20" i="24"/>
  <c r="L31" i="24"/>
  <c r="L43" i="24"/>
  <c r="L47" i="24"/>
  <c r="L35" i="24"/>
  <c r="Z32" i="24"/>
  <c r="Z36" i="24"/>
  <c r="V33" i="24"/>
  <c r="V37" i="24"/>
  <c r="V45" i="24"/>
  <c r="V49" i="24"/>
  <c r="N32" i="24"/>
  <c r="N44" i="24"/>
  <c r="N36" i="24"/>
  <c r="N48" i="24"/>
  <c r="F31" i="24"/>
  <c r="F35" i="24"/>
  <c r="F43" i="24"/>
  <c r="F47" i="24"/>
  <c r="X31" i="24"/>
  <c r="X35" i="24"/>
  <c r="X43" i="24"/>
  <c r="X47" i="24"/>
  <c r="O25" i="24"/>
  <c r="M25" i="24"/>
  <c r="I24" i="24"/>
  <c r="O23" i="24"/>
  <c r="O42" i="25" s="1"/>
  <c r="E24" i="24"/>
  <c r="Q24" i="24"/>
  <c r="G31" i="24"/>
  <c r="M31" i="24"/>
  <c r="S31" i="24"/>
  <c r="I32" i="24"/>
  <c r="O32" i="24"/>
  <c r="U32" i="24"/>
  <c r="E33" i="24"/>
  <c r="K33" i="24"/>
  <c r="Q33" i="24"/>
  <c r="W33" i="24"/>
  <c r="E23" i="24"/>
  <c r="E42" i="25" s="1"/>
  <c r="Q23" i="24"/>
  <c r="Q42" i="25" s="1"/>
  <c r="G24" i="24"/>
  <c r="S24" i="24"/>
  <c r="H31" i="24"/>
  <c r="N31" i="24"/>
  <c r="T31" i="24"/>
  <c r="J32" i="24"/>
  <c r="P32" i="24"/>
  <c r="V32" i="24"/>
  <c r="F33" i="24"/>
  <c r="L33" i="24"/>
  <c r="R33" i="24"/>
  <c r="X33" i="24"/>
  <c r="I35" i="24"/>
  <c r="O35" i="24"/>
  <c r="U35" i="24"/>
  <c r="E36" i="24"/>
  <c r="K36" i="24"/>
  <c r="Q36" i="24"/>
  <c r="W36" i="24"/>
  <c r="G37" i="24"/>
  <c r="M37" i="24"/>
  <c r="S37" i="24"/>
  <c r="J43" i="24"/>
  <c r="P43" i="24"/>
  <c r="L44" i="24"/>
  <c r="R44" i="24"/>
  <c r="X44" i="24"/>
  <c r="H45" i="24"/>
  <c r="N45" i="24"/>
  <c r="T45" i="24"/>
  <c r="I23" i="24"/>
  <c r="I42" i="25" s="1"/>
  <c r="K24" i="24"/>
  <c r="M47" i="24"/>
  <c r="Q49" i="24"/>
  <c r="K23" i="24"/>
  <c r="K42" i="25" s="1"/>
  <c r="W23" i="24"/>
  <c r="W42" i="25" s="1"/>
  <c r="M24" i="24"/>
  <c r="G43" i="24"/>
  <c r="M43" i="24"/>
  <c r="S43" i="24"/>
  <c r="O44" i="24"/>
  <c r="E45" i="24"/>
  <c r="K45" i="24"/>
  <c r="Q45" i="24"/>
  <c r="W45" i="24"/>
  <c r="H47" i="24"/>
  <c r="V48" i="24"/>
  <c r="F49" i="24"/>
  <c r="R49" i="24"/>
  <c r="X49" i="24"/>
  <c r="U23" i="24"/>
  <c r="U42" i="25" s="1"/>
  <c r="W24" i="24"/>
  <c r="G47" i="24"/>
  <c r="S47" i="24"/>
  <c r="E49" i="24"/>
  <c r="K49" i="24"/>
  <c r="W49" i="24"/>
  <c r="M23" i="24"/>
  <c r="M42" i="25" s="1"/>
  <c r="O47" i="24"/>
  <c r="U47" i="24"/>
  <c r="E48" i="24"/>
  <c r="Q48" i="24"/>
  <c r="W48" i="24"/>
  <c r="M49" i="24"/>
  <c r="Z21" i="22"/>
  <c r="Y31" i="23"/>
  <c r="Y35" i="23"/>
  <c r="Z32" i="23"/>
  <c r="Z36" i="23"/>
  <c r="Z33" i="23"/>
  <c r="Z37" i="23"/>
  <c r="Z35" i="23"/>
  <c r="Z31" i="23"/>
  <c r="J43" i="23"/>
  <c r="P43" i="23"/>
  <c r="V43" i="23"/>
  <c r="F44" i="23"/>
  <c r="L44" i="23"/>
  <c r="X44" i="23"/>
  <c r="H45" i="23"/>
  <c r="N45" i="23"/>
  <c r="T45" i="23"/>
  <c r="E47" i="23"/>
  <c r="K47" i="23"/>
  <c r="Q47" i="23"/>
  <c r="W47" i="23"/>
  <c r="M48" i="23"/>
  <c r="S48" i="23"/>
  <c r="I49" i="23"/>
  <c r="O49" i="23"/>
  <c r="U49" i="23"/>
  <c r="E23" i="23"/>
  <c r="E42" i="22" s="1"/>
  <c r="Q23" i="23"/>
  <c r="Q42" i="22" s="1"/>
  <c r="G23" i="23"/>
  <c r="G42" i="22" s="1"/>
  <c r="S23" i="23"/>
  <c r="S42" i="22" s="1"/>
  <c r="I24" i="23"/>
  <c r="U24" i="23"/>
  <c r="I31" i="23"/>
  <c r="O31" i="23"/>
  <c r="U31" i="23"/>
  <c r="E32" i="23"/>
  <c r="K32" i="23"/>
  <c r="Q32" i="23"/>
  <c r="W32" i="23"/>
  <c r="G33" i="23"/>
  <c r="M33" i="23"/>
  <c r="S33" i="23"/>
  <c r="J35" i="23"/>
  <c r="P35" i="23"/>
  <c r="V35" i="23"/>
  <c r="F36" i="23"/>
  <c r="L36" i="23"/>
  <c r="R36" i="23"/>
  <c r="X36" i="23"/>
  <c r="H37" i="23"/>
  <c r="N37" i="23"/>
  <c r="T37" i="23"/>
  <c r="E43" i="23"/>
  <c r="K43" i="23"/>
  <c r="Q43" i="23"/>
  <c r="W43" i="23"/>
  <c r="M44" i="23"/>
  <c r="S44" i="23"/>
  <c r="I45" i="23"/>
  <c r="O45" i="23"/>
  <c r="U45" i="23"/>
  <c r="F47" i="23"/>
  <c r="L47" i="23"/>
  <c r="R47" i="23"/>
  <c r="X47" i="23"/>
  <c r="P49" i="23"/>
  <c r="V49" i="23"/>
  <c r="F43" i="23"/>
  <c r="L43" i="23"/>
  <c r="R43" i="23"/>
  <c r="X43" i="23"/>
  <c r="H44" i="23"/>
  <c r="T44" i="23"/>
  <c r="J45" i="23"/>
  <c r="V45" i="23"/>
  <c r="G47" i="23"/>
  <c r="M47" i="23"/>
  <c r="S47" i="23"/>
  <c r="U48" i="23"/>
  <c r="E49" i="23"/>
  <c r="K49" i="23"/>
  <c r="Q49" i="23"/>
  <c r="W49" i="23"/>
  <c r="K24" i="23"/>
  <c r="Q35" i="23"/>
  <c r="G36" i="23"/>
  <c r="K23" i="23"/>
  <c r="K42" i="22" s="1"/>
  <c r="W23" i="23"/>
  <c r="W42" i="22" s="1"/>
  <c r="M24" i="23"/>
  <c r="E31" i="23"/>
  <c r="K31" i="23"/>
  <c r="W31" i="23"/>
  <c r="M32" i="23"/>
  <c r="S32" i="23"/>
  <c r="I33" i="23"/>
  <c r="O33" i="23"/>
  <c r="U33" i="23"/>
  <c r="F35" i="23"/>
  <c r="L35" i="23"/>
  <c r="R35" i="23"/>
  <c r="X35" i="23"/>
  <c r="H36" i="23"/>
  <c r="N36" i="23"/>
  <c r="T36" i="23"/>
  <c r="J37" i="23"/>
  <c r="P37" i="23"/>
  <c r="V37" i="23"/>
  <c r="G43" i="23"/>
  <c r="M43" i="23"/>
  <c r="S43" i="23"/>
  <c r="I44" i="23"/>
  <c r="U44" i="23"/>
  <c r="E45" i="23"/>
  <c r="K45" i="23"/>
  <c r="Q45" i="23"/>
  <c r="W45" i="23"/>
  <c r="N47" i="23"/>
  <c r="L49" i="23"/>
  <c r="I23" i="23"/>
  <c r="I42" i="22" s="1"/>
  <c r="W24" i="23"/>
  <c r="M23" i="23"/>
  <c r="M42" i="22" s="1"/>
  <c r="O24" i="23"/>
  <c r="G35" i="23"/>
  <c r="M35" i="23"/>
  <c r="S35" i="23"/>
  <c r="I36" i="23"/>
  <c r="O36" i="23"/>
  <c r="U36" i="23"/>
  <c r="E37" i="23"/>
  <c r="K37" i="23"/>
  <c r="Q37" i="23"/>
  <c r="W37" i="23"/>
  <c r="N43" i="23"/>
  <c r="T43" i="23"/>
  <c r="J44" i="23"/>
  <c r="V44" i="23"/>
  <c r="L45" i="23"/>
  <c r="X45" i="23"/>
  <c r="I47" i="23"/>
  <c r="O47" i="23"/>
  <c r="U47" i="23"/>
  <c r="E48" i="23"/>
  <c r="Q48" i="23"/>
  <c r="G49" i="23"/>
  <c r="M49" i="23"/>
  <c r="S49" i="23"/>
  <c r="U23" i="23"/>
  <c r="U42" i="22" s="1"/>
  <c r="O23" i="23"/>
  <c r="O42" i="22" s="1"/>
  <c r="E24" i="23"/>
  <c r="Q24" i="23"/>
  <c r="G25" i="23"/>
  <c r="N31" i="22"/>
  <c r="V35" i="22"/>
  <c r="T31" i="22"/>
  <c r="Q36" i="22"/>
  <c r="E32" i="22"/>
  <c r="W36" i="22"/>
  <c r="K32" i="22"/>
  <c r="I45" i="22"/>
  <c r="H31" i="22"/>
  <c r="U37" i="22"/>
  <c r="H49" i="22"/>
  <c r="N49" i="22"/>
  <c r="T49" i="22"/>
  <c r="J45" i="22"/>
  <c r="L43" i="22"/>
  <c r="R47" i="22"/>
  <c r="S24" i="22"/>
  <c r="G33" i="22"/>
  <c r="O35" i="22"/>
  <c r="Y20" i="22"/>
  <c r="P31" i="22"/>
  <c r="J32" i="22"/>
  <c r="V32" i="22"/>
  <c r="L33" i="22"/>
  <c r="X33" i="22"/>
  <c r="U35" i="22"/>
  <c r="L36" i="22"/>
  <c r="T37" i="22"/>
  <c r="S44" i="22"/>
  <c r="S23" i="22"/>
  <c r="Y21" i="22"/>
  <c r="Y28" i="36" s="1"/>
  <c r="G24" i="22"/>
  <c r="I31" i="22"/>
  <c r="L32" i="22"/>
  <c r="X32" i="22"/>
  <c r="N33" i="22"/>
  <c r="R36" i="22"/>
  <c r="M33" i="22"/>
  <c r="M24" i="22"/>
  <c r="J31" i="22"/>
  <c r="P32" i="22"/>
  <c r="F33" i="22"/>
  <c r="R33" i="22"/>
  <c r="F36" i="22"/>
  <c r="M37" i="22"/>
  <c r="Y22" i="22"/>
  <c r="S25" i="22" s="1"/>
  <c r="S33" i="22"/>
  <c r="Z22" i="22"/>
  <c r="Z29" i="36" s="1"/>
  <c r="F32" i="22"/>
  <c r="R32" i="22"/>
  <c r="H33" i="22"/>
  <c r="T33" i="22"/>
  <c r="X36" i="22"/>
  <c r="Q31" i="22"/>
  <c r="N32" i="22"/>
  <c r="N36" i="22"/>
  <c r="Z36" i="22"/>
  <c r="V37" i="22"/>
  <c r="V33" i="22"/>
  <c r="N48" i="22"/>
  <c r="Z20" i="22"/>
  <c r="R31" i="22"/>
  <c r="R35" i="22"/>
  <c r="E33" i="22"/>
  <c r="E37" i="22"/>
  <c r="I43" i="22"/>
  <c r="U43" i="22"/>
  <c r="L47" i="22"/>
  <c r="J47" i="22"/>
  <c r="P47" i="22"/>
  <c r="V47" i="22"/>
  <c r="G32" i="22"/>
  <c r="M32" i="22"/>
  <c r="M48" i="22"/>
  <c r="S32" i="22"/>
  <c r="S48" i="22"/>
  <c r="I33" i="22"/>
  <c r="I49" i="22"/>
  <c r="O33" i="22"/>
  <c r="O49" i="22"/>
  <c r="U33" i="22"/>
  <c r="U49" i="22"/>
  <c r="K24" i="22"/>
  <c r="R43" i="22"/>
  <c r="N44" i="22"/>
  <c r="E31" i="22"/>
  <c r="E47" i="22"/>
  <c r="W31" i="22"/>
  <c r="W47" i="22"/>
  <c r="T36" i="22"/>
  <c r="T32" i="22"/>
  <c r="P33" i="22"/>
  <c r="O24" i="22"/>
  <c r="P37" i="22"/>
  <c r="Q23" i="22"/>
  <c r="Q42" i="24" s="1"/>
  <c r="E35" i="22"/>
  <c r="F31" i="22"/>
  <c r="F35" i="22"/>
  <c r="X35" i="22"/>
  <c r="X31" i="22"/>
  <c r="O32" i="22"/>
  <c r="O36" i="22"/>
  <c r="K33" i="22"/>
  <c r="K37" i="22"/>
  <c r="K45" i="22"/>
  <c r="W33" i="22"/>
  <c r="W37" i="22"/>
  <c r="X43" i="22"/>
  <c r="K49" i="22"/>
  <c r="G31" i="22"/>
  <c r="G35" i="22"/>
  <c r="M31" i="22"/>
  <c r="M35" i="22"/>
  <c r="M43" i="22"/>
  <c r="S31" i="22"/>
  <c r="S35" i="22"/>
  <c r="U23" i="22"/>
  <c r="U42" i="24" s="1"/>
  <c r="U24" i="22"/>
  <c r="K43" i="22"/>
  <c r="F47" i="22"/>
  <c r="X47" i="22"/>
  <c r="P49" i="22"/>
  <c r="K44" i="22"/>
  <c r="Q44" i="22"/>
  <c r="W44" i="22"/>
  <c r="G45" i="22"/>
  <c r="M45" i="22"/>
  <c r="S45" i="22"/>
  <c r="E23" i="22"/>
  <c r="E42" i="24" s="1"/>
  <c r="W24" i="22"/>
  <c r="W35" i="22"/>
  <c r="M36" i="22"/>
  <c r="O37" i="22"/>
  <c r="G47" i="22"/>
  <c r="K23" i="22"/>
  <c r="K42" i="24" s="1"/>
  <c r="K31" i="22"/>
  <c r="K47" i="22"/>
  <c r="H32" i="22"/>
  <c r="H36" i="22"/>
  <c r="J37" i="22"/>
  <c r="J33" i="22"/>
  <c r="Q35" i="22"/>
  <c r="W43" i="22"/>
  <c r="L35" i="22"/>
  <c r="L31" i="22"/>
  <c r="I32" i="22"/>
  <c r="I36" i="22"/>
  <c r="U32" i="22"/>
  <c r="U44" i="22"/>
  <c r="U36" i="22"/>
  <c r="Q33" i="22"/>
  <c r="Q45" i="22"/>
  <c r="Q37" i="22"/>
  <c r="F43" i="22"/>
  <c r="P45" i="22"/>
  <c r="I24" i="22"/>
  <c r="J43" i="22"/>
  <c r="P43" i="22"/>
  <c r="V43" i="22"/>
  <c r="F44" i="22"/>
  <c r="L44" i="22"/>
  <c r="R44" i="22"/>
  <c r="X44" i="22"/>
  <c r="H45" i="22"/>
  <c r="N45" i="22"/>
  <c r="T45" i="22"/>
  <c r="J48" i="22"/>
  <c r="P48" i="22"/>
  <c r="L49" i="22"/>
  <c r="N43" i="22"/>
  <c r="T43" i="22"/>
  <c r="J44" i="22"/>
  <c r="P44" i="22"/>
  <c r="V44" i="22"/>
  <c r="R45" i="22"/>
  <c r="X45" i="22"/>
  <c r="U47" i="22"/>
  <c r="K48" i="22"/>
  <c r="Q48" i="22"/>
  <c r="W48" i="22"/>
  <c r="G49" i="22"/>
  <c r="M49" i="22"/>
  <c r="S49" i="22"/>
  <c r="R49" i="22"/>
  <c r="E24" i="22"/>
  <c r="Q24" i="22"/>
  <c r="Z33" i="19"/>
  <c r="Z20" i="19"/>
  <c r="L32" i="21"/>
  <c r="H35" i="21"/>
  <c r="O37" i="21"/>
  <c r="U31" i="21"/>
  <c r="X32" i="21"/>
  <c r="X36" i="21"/>
  <c r="Y20" i="21"/>
  <c r="F32" i="21"/>
  <c r="H33" i="21"/>
  <c r="I45" i="21"/>
  <c r="O45" i="21"/>
  <c r="U45" i="21"/>
  <c r="K32" i="21"/>
  <c r="T33" i="21"/>
  <c r="N37" i="21"/>
  <c r="P35" i="21"/>
  <c r="Y22" i="21"/>
  <c r="Y37" i="21" s="1"/>
  <c r="I31" i="21"/>
  <c r="E32" i="21"/>
  <c r="W32" i="21"/>
  <c r="S33" i="21"/>
  <c r="N35" i="21"/>
  <c r="F36" i="21"/>
  <c r="R36" i="21"/>
  <c r="I37" i="21"/>
  <c r="U37" i="21"/>
  <c r="M44" i="21"/>
  <c r="Z22" i="21"/>
  <c r="S36" i="21"/>
  <c r="G33" i="21"/>
  <c r="E35" i="21"/>
  <c r="Q35" i="21"/>
  <c r="J36" i="21"/>
  <c r="V36" i="21"/>
  <c r="E43" i="21"/>
  <c r="G36" i="21"/>
  <c r="Z20" i="21"/>
  <c r="P31" i="21"/>
  <c r="J31" i="21"/>
  <c r="Y21" i="21"/>
  <c r="M33" i="21"/>
  <c r="J35" i="21"/>
  <c r="V35" i="21"/>
  <c r="M36" i="21"/>
  <c r="Q43" i="21"/>
  <c r="S23" i="21"/>
  <c r="V31" i="21"/>
  <c r="K35" i="21"/>
  <c r="W35" i="21"/>
  <c r="P36" i="21"/>
  <c r="F45" i="21"/>
  <c r="R45" i="21"/>
  <c r="H49" i="21"/>
  <c r="N49" i="21"/>
  <c r="T49" i="21"/>
  <c r="Y33" i="21"/>
  <c r="M25" i="21"/>
  <c r="K25" i="21"/>
  <c r="Z37" i="21"/>
  <c r="F47" i="21"/>
  <c r="X47" i="21"/>
  <c r="P49" i="21"/>
  <c r="I23" i="21"/>
  <c r="I30" i="32" s="1"/>
  <c r="I34" i="32" s="1"/>
  <c r="F43" i="21"/>
  <c r="X43" i="21"/>
  <c r="G47" i="21"/>
  <c r="I48" i="21"/>
  <c r="K49" i="21"/>
  <c r="E23" i="21"/>
  <c r="E30" i="32" s="1"/>
  <c r="E34" i="32" s="1"/>
  <c r="Q23" i="21"/>
  <c r="Q30" i="32" s="1"/>
  <c r="Q34" i="32" s="1"/>
  <c r="G24" i="21"/>
  <c r="S24" i="21"/>
  <c r="H31" i="21"/>
  <c r="N31" i="21"/>
  <c r="T31" i="21"/>
  <c r="J32" i="21"/>
  <c r="P32" i="21"/>
  <c r="V32" i="21"/>
  <c r="F33" i="21"/>
  <c r="L33" i="21"/>
  <c r="R33" i="21"/>
  <c r="X33" i="21"/>
  <c r="I35" i="21"/>
  <c r="O35" i="21"/>
  <c r="U35" i="21"/>
  <c r="E36" i="21"/>
  <c r="K36" i="21"/>
  <c r="Q36" i="21"/>
  <c r="W36" i="21"/>
  <c r="G37" i="21"/>
  <c r="M37" i="21"/>
  <c r="S37" i="21"/>
  <c r="P43" i="21"/>
  <c r="V43" i="21"/>
  <c r="F44" i="21"/>
  <c r="L44" i="21"/>
  <c r="R44" i="21"/>
  <c r="X44" i="21"/>
  <c r="H45" i="21"/>
  <c r="N45" i="21"/>
  <c r="T45" i="21"/>
  <c r="E47" i="21"/>
  <c r="Q47" i="21"/>
  <c r="W47" i="21"/>
  <c r="G48" i="21"/>
  <c r="M48" i="21"/>
  <c r="I49" i="21"/>
  <c r="O49" i="21"/>
  <c r="U49" i="21"/>
  <c r="N48" i="21"/>
  <c r="J49" i="21"/>
  <c r="K24" i="21"/>
  <c r="N44" i="21"/>
  <c r="P45" i="21"/>
  <c r="W49" i="21"/>
  <c r="K23" i="21"/>
  <c r="K30" i="32" s="1"/>
  <c r="K34" i="32" s="1"/>
  <c r="W23" i="21"/>
  <c r="W30" i="32" s="1"/>
  <c r="W34" i="32" s="1"/>
  <c r="M24" i="21"/>
  <c r="F35" i="21"/>
  <c r="L35" i="21"/>
  <c r="R35" i="21"/>
  <c r="X35" i="21"/>
  <c r="H36" i="21"/>
  <c r="N36" i="21"/>
  <c r="T36" i="21"/>
  <c r="Z36" i="21"/>
  <c r="J37" i="21"/>
  <c r="P37" i="21"/>
  <c r="V37" i="21"/>
  <c r="G43" i="21"/>
  <c r="M43" i="21"/>
  <c r="S43" i="21"/>
  <c r="I44" i="21"/>
  <c r="U44" i="21"/>
  <c r="E45" i="21"/>
  <c r="K45" i="21"/>
  <c r="Q45" i="21"/>
  <c r="W45" i="21"/>
  <c r="H47" i="21"/>
  <c r="N47" i="21"/>
  <c r="J48" i="21"/>
  <c r="P48" i="21"/>
  <c r="V48" i="21"/>
  <c r="F49" i="21"/>
  <c r="L49" i="21"/>
  <c r="R49" i="21"/>
  <c r="X49" i="21"/>
  <c r="I24" i="21"/>
  <c r="L47" i="21"/>
  <c r="H48" i="21"/>
  <c r="T48" i="21"/>
  <c r="V49" i="21"/>
  <c r="U23" i="21"/>
  <c r="U30" i="32" s="1"/>
  <c r="U34" i="32" s="1"/>
  <c r="L43" i="21"/>
  <c r="H44" i="21"/>
  <c r="J45" i="21"/>
  <c r="M47" i="21"/>
  <c r="Q49" i="21"/>
  <c r="M23" i="21"/>
  <c r="M30" i="32" s="1"/>
  <c r="M34" i="32" s="1"/>
  <c r="O24" i="21"/>
  <c r="Q25" i="21"/>
  <c r="R31" i="21"/>
  <c r="T32" i="21"/>
  <c r="V33" i="21"/>
  <c r="G35" i="21"/>
  <c r="M35" i="21"/>
  <c r="S35" i="21"/>
  <c r="I36" i="21"/>
  <c r="O36" i="21"/>
  <c r="U36" i="21"/>
  <c r="E37" i="21"/>
  <c r="K37" i="21"/>
  <c r="Q37" i="21"/>
  <c r="W37" i="21"/>
  <c r="U47" i="21"/>
  <c r="E48" i="21"/>
  <c r="K48" i="21"/>
  <c r="Q48" i="21"/>
  <c r="W48" i="21"/>
  <c r="M49" i="21"/>
  <c r="S49" i="21"/>
  <c r="U24" i="21"/>
  <c r="W24" i="21"/>
  <c r="S47" i="21"/>
  <c r="U48" i="21"/>
  <c r="E49" i="21"/>
  <c r="O23" i="21"/>
  <c r="O30" i="32" s="1"/>
  <c r="O34" i="32" s="1"/>
  <c r="E24" i="21"/>
  <c r="Q24" i="21"/>
  <c r="G24" i="20"/>
  <c r="S24" i="20"/>
  <c r="P37" i="20"/>
  <c r="L43" i="20"/>
  <c r="H45" i="20"/>
  <c r="M23" i="20"/>
  <c r="M34" i="20" s="1"/>
  <c r="M24" i="20"/>
  <c r="F43" i="20"/>
  <c r="S43" i="20"/>
  <c r="K48" i="20"/>
  <c r="W44" i="20"/>
  <c r="I45" i="20"/>
  <c r="O45" i="20"/>
  <c r="U45" i="20"/>
  <c r="R43" i="20"/>
  <c r="V44" i="20"/>
  <c r="S23" i="20"/>
  <c r="S34" i="20" s="1"/>
  <c r="O24" i="20"/>
  <c r="F31" i="20"/>
  <c r="L31" i="20"/>
  <c r="R31" i="20"/>
  <c r="X31" i="20"/>
  <c r="J32" i="20"/>
  <c r="P32" i="20"/>
  <c r="V32" i="20"/>
  <c r="H33" i="20"/>
  <c r="N33" i="20"/>
  <c r="T33" i="20"/>
  <c r="X35" i="20"/>
  <c r="J36" i="20"/>
  <c r="P36" i="20"/>
  <c r="N37" i="20"/>
  <c r="T37" i="20"/>
  <c r="G43" i="20"/>
  <c r="G31" i="20"/>
  <c r="M31" i="20"/>
  <c r="S31" i="20"/>
  <c r="E32" i="20"/>
  <c r="K32" i="20"/>
  <c r="Q32" i="20"/>
  <c r="W32" i="20"/>
  <c r="I33" i="20"/>
  <c r="O33" i="20"/>
  <c r="U33" i="20"/>
  <c r="I47" i="20"/>
  <c r="O47" i="20"/>
  <c r="U47" i="20"/>
  <c r="G44" i="20"/>
  <c r="M44" i="20"/>
  <c r="S44" i="20"/>
  <c r="E44" i="20"/>
  <c r="E48" i="20"/>
  <c r="W48" i="20"/>
  <c r="K44" i="20"/>
  <c r="Q44" i="20"/>
  <c r="O23" i="20"/>
  <c r="O34" i="20" s="1"/>
  <c r="Q48" i="20"/>
  <c r="U23" i="20"/>
  <c r="U34" i="20" s="1"/>
  <c r="I43" i="20"/>
  <c r="Y20" i="20"/>
  <c r="Z20" i="20"/>
  <c r="Y21" i="20"/>
  <c r="Z21" i="20"/>
  <c r="Z40" i="21" s="1"/>
  <c r="Z48" i="21" s="1"/>
  <c r="Y22" i="20"/>
  <c r="I25" i="20" s="1"/>
  <c r="Z22" i="20"/>
  <c r="Z41" i="21" s="1"/>
  <c r="Y35" i="20"/>
  <c r="Y31" i="20"/>
  <c r="J47" i="20"/>
  <c r="P47" i="20"/>
  <c r="V47" i="20"/>
  <c r="F48" i="20"/>
  <c r="L48" i="20"/>
  <c r="R48" i="20"/>
  <c r="X48" i="20"/>
  <c r="H49" i="20"/>
  <c r="N49" i="20"/>
  <c r="T49" i="20"/>
  <c r="E23" i="20"/>
  <c r="Q23" i="20"/>
  <c r="E47" i="20"/>
  <c r="K47" i="20"/>
  <c r="Q47" i="20"/>
  <c r="W47" i="20"/>
  <c r="G48" i="20"/>
  <c r="M48" i="20"/>
  <c r="S48" i="20"/>
  <c r="I49" i="20"/>
  <c r="O49" i="20"/>
  <c r="U49" i="20"/>
  <c r="E43" i="20"/>
  <c r="Q43" i="20"/>
  <c r="F47" i="20"/>
  <c r="L47" i="20"/>
  <c r="R47" i="20"/>
  <c r="X47" i="20"/>
  <c r="H48" i="20"/>
  <c r="N48" i="20"/>
  <c r="T48" i="20"/>
  <c r="J49" i="20"/>
  <c r="P49" i="20"/>
  <c r="V49" i="20"/>
  <c r="G47" i="20"/>
  <c r="M47" i="20"/>
  <c r="S47" i="20"/>
  <c r="I48" i="20"/>
  <c r="O48" i="20"/>
  <c r="U48" i="20"/>
  <c r="E49" i="20"/>
  <c r="K49" i="20"/>
  <c r="Q49" i="20"/>
  <c r="W49" i="20"/>
  <c r="K23" i="20"/>
  <c r="W23" i="20"/>
  <c r="H47" i="20"/>
  <c r="N47" i="20"/>
  <c r="T47" i="20"/>
  <c r="J48" i="20"/>
  <c r="P48" i="20"/>
  <c r="V48" i="20"/>
  <c r="F49" i="20"/>
  <c r="L49" i="20"/>
  <c r="R49" i="20"/>
  <c r="X49" i="20"/>
  <c r="Y20" i="19"/>
  <c r="Y39" i="20" s="1"/>
  <c r="Y47" i="20" s="1"/>
  <c r="Y22" i="19"/>
  <c r="K25" i="19" s="1"/>
  <c r="S24" i="19"/>
  <c r="R31" i="19"/>
  <c r="N32" i="19"/>
  <c r="T33" i="19"/>
  <c r="T35" i="19"/>
  <c r="H36" i="19"/>
  <c r="R32" i="19"/>
  <c r="L35" i="19"/>
  <c r="U35" i="19"/>
  <c r="H32" i="19"/>
  <c r="N35" i="19"/>
  <c r="N36" i="19"/>
  <c r="Y21" i="19"/>
  <c r="Y36" i="19" s="1"/>
  <c r="F31" i="19"/>
  <c r="X31" i="19"/>
  <c r="J32" i="19"/>
  <c r="T32" i="19"/>
  <c r="X33" i="19"/>
  <c r="O35" i="19"/>
  <c r="X35" i="19"/>
  <c r="T36" i="19"/>
  <c r="Q24" i="19"/>
  <c r="S31" i="19"/>
  <c r="K33" i="19"/>
  <c r="U36" i="19"/>
  <c r="F37" i="19"/>
  <c r="X37" i="19"/>
  <c r="M33" i="19"/>
  <c r="M37" i="19"/>
  <c r="G24" i="19"/>
  <c r="L33" i="19"/>
  <c r="H35" i="19"/>
  <c r="O36" i="19"/>
  <c r="V36" i="19"/>
  <c r="Q37" i="19"/>
  <c r="N37" i="19"/>
  <c r="G31" i="19"/>
  <c r="U32" i="19"/>
  <c r="F33" i="19"/>
  <c r="N33" i="19"/>
  <c r="I35" i="19"/>
  <c r="P36" i="19"/>
  <c r="J35" i="19"/>
  <c r="P35" i="19"/>
  <c r="V35" i="19"/>
  <c r="F36" i="19"/>
  <c r="L36" i="19"/>
  <c r="R36" i="19"/>
  <c r="X36" i="19"/>
  <c r="M24" i="19"/>
  <c r="H31" i="19"/>
  <c r="P31" i="19"/>
  <c r="O32" i="19"/>
  <c r="V32" i="19"/>
  <c r="O33" i="19"/>
  <c r="Y35" i="19"/>
  <c r="J36" i="19"/>
  <c r="Q36" i="19"/>
  <c r="K37" i="19"/>
  <c r="U37" i="19"/>
  <c r="O24" i="19"/>
  <c r="J31" i="19"/>
  <c r="Q31" i="19"/>
  <c r="I32" i="19"/>
  <c r="P32" i="19"/>
  <c r="X32" i="19"/>
  <c r="I33" i="19"/>
  <c r="W33" i="19"/>
  <c r="E35" i="19"/>
  <c r="S35" i="19"/>
  <c r="K36" i="19"/>
  <c r="S36" i="19"/>
  <c r="L37" i="19"/>
  <c r="Q33" i="19"/>
  <c r="M35" i="19"/>
  <c r="E37" i="19"/>
  <c r="W37" i="19"/>
  <c r="E24" i="19"/>
  <c r="R33" i="19"/>
  <c r="G35" i="19"/>
  <c r="Z21" i="19"/>
  <c r="Z40" i="20" s="1"/>
  <c r="Z44" i="20" s="1"/>
  <c r="G33" i="19"/>
  <c r="G37" i="19"/>
  <c r="S33" i="19"/>
  <c r="S37" i="19"/>
  <c r="M31" i="19"/>
  <c r="T31" i="19"/>
  <c r="H37" i="19"/>
  <c r="T37" i="19"/>
  <c r="W36" i="19"/>
  <c r="R37" i="19"/>
  <c r="I24" i="19"/>
  <c r="U24" i="19"/>
  <c r="Y33" i="23" l="1"/>
  <c r="O42" i="27"/>
  <c r="O46" i="27" s="1"/>
  <c r="O30" i="37"/>
  <c r="O34" i="37" s="1"/>
  <c r="Z37" i="36"/>
  <c r="Z33" i="36"/>
  <c r="Q31" i="36"/>
  <c r="Q35" i="36"/>
  <c r="M33" i="36"/>
  <c r="M37" i="36"/>
  <c r="T32" i="35"/>
  <c r="T36" i="35"/>
  <c r="X31" i="36"/>
  <c r="X35" i="36"/>
  <c r="E37" i="36"/>
  <c r="E33" i="36"/>
  <c r="X35" i="35"/>
  <c r="X31" i="35"/>
  <c r="W45" i="22"/>
  <c r="H48" i="22"/>
  <c r="Z33" i="24"/>
  <c r="Z29" i="35"/>
  <c r="Y24" i="19"/>
  <c r="O48" i="23"/>
  <c r="Q25" i="24"/>
  <c r="S44" i="24"/>
  <c r="Y35" i="37"/>
  <c r="Y31" i="37"/>
  <c r="Z37" i="19"/>
  <c r="Z44" i="21"/>
  <c r="E48" i="22"/>
  <c r="F49" i="22"/>
  <c r="S43" i="22"/>
  <c r="W49" i="22"/>
  <c r="E49" i="22"/>
  <c r="Q43" i="22"/>
  <c r="R44" i="23"/>
  <c r="E25" i="24"/>
  <c r="L49" i="24"/>
  <c r="G25" i="24"/>
  <c r="K43" i="24"/>
  <c r="Y35" i="35"/>
  <c r="Y31" i="35"/>
  <c r="I25" i="25"/>
  <c r="W45" i="25"/>
  <c r="Z39" i="27"/>
  <c r="Z27" i="37"/>
  <c r="Q42" i="23"/>
  <c r="V33" i="36"/>
  <c r="V37" i="36"/>
  <c r="J33" i="35"/>
  <c r="J37" i="35"/>
  <c r="Y29" i="36"/>
  <c r="G42" i="27"/>
  <c r="G46" i="27" s="1"/>
  <c r="G30" i="37"/>
  <c r="G34" i="37" s="1"/>
  <c r="Y40" i="27"/>
  <c r="Y44" i="27" s="1"/>
  <c r="Y28" i="37"/>
  <c r="Y39" i="22"/>
  <c r="Y47" i="22" s="1"/>
  <c r="Y27" i="34"/>
  <c r="Y41" i="22"/>
  <c r="Y23" i="22" s="1"/>
  <c r="Y29" i="34"/>
  <c r="Z39" i="22"/>
  <c r="Z27" i="34"/>
  <c r="W37" i="36"/>
  <c r="W33" i="36"/>
  <c r="M35" i="36"/>
  <c r="M31" i="36"/>
  <c r="L31" i="36"/>
  <c r="L35" i="36"/>
  <c r="Z39" i="25"/>
  <c r="Z27" i="35"/>
  <c r="K42" i="27"/>
  <c r="K46" i="27" s="1"/>
  <c r="K30" i="37"/>
  <c r="K34" i="37" s="1"/>
  <c r="Z40" i="25"/>
  <c r="Z44" i="25" s="1"/>
  <c r="Z28" i="35"/>
  <c r="S46" i="21"/>
  <c r="U35" i="34"/>
  <c r="U31" i="34"/>
  <c r="P37" i="35"/>
  <c r="P33" i="35"/>
  <c r="J33" i="36"/>
  <c r="J37" i="36"/>
  <c r="N32" i="36"/>
  <c r="N36" i="36"/>
  <c r="L31" i="35"/>
  <c r="L35" i="35"/>
  <c r="O23" i="22"/>
  <c r="O42" i="24" s="1"/>
  <c r="G48" i="22"/>
  <c r="G44" i="23"/>
  <c r="Z40" i="24"/>
  <c r="Z28" i="36"/>
  <c r="Y36" i="35"/>
  <c r="Y32" i="35"/>
  <c r="E23" i="25"/>
  <c r="P43" i="25"/>
  <c r="F49" i="25"/>
  <c r="X49" i="25"/>
  <c r="Y35" i="25"/>
  <c r="I42" i="27"/>
  <c r="I46" i="27" s="1"/>
  <c r="I30" i="37"/>
  <c r="I34" i="37" s="1"/>
  <c r="E42" i="23"/>
  <c r="E44" i="23"/>
  <c r="Z40" i="22"/>
  <c r="Z44" i="22" s="1"/>
  <c r="Z28" i="34"/>
  <c r="N36" i="35"/>
  <c r="N32" i="35"/>
  <c r="K33" i="36"/>
  <c r="K37" i="36"/>
  <c r="W31" i="36"/>
  <c r="W35" i="36"/>
  <c r="M25" i="19"/>
  <c r="Z32" i="20"/>
  <c r="O25" i="21"/>
  <c r="I25" i="21"/>
  <c r="R43" i="21"/>
  <c r="O48" i="22"/>
  <c r="Y43" i="22"/>
  <c r="Y27" i="36"/>
  <c r="J48" i="24"/>
  <c r="Y31" i="24"/>
  <c r="M49" i="25"/>
  <c r="Z35" i="25"/>
  <c r="O49" i="24"/>
  <c r="R31" i="36"/>
  <c r="R35" i="36"/>
  <c r="H36" i="35"/>
  <c r="H32" i="35"/>
  <c r="T37" i="34"/>
  <c r="T33" i="34"/>
  <c r="P48" i="23"/>
  <c r="Y31" i="19"/>
  <c r="Z36" i="20"/>
  <c r="T47" i="21"/>
  <c r="S48" i="21"/>
  <c r="W43" i="21"/>
  <c r="T48" i="22"/>
  <c r="Y35" i="22"/>
  <c r="Y36" i="36"/>
  <c r="Y32" i="36"/>
  <c r="F45" i="23"/>
  <c r="G49" i="24"/>
  <c r="V43" i="24"/>
  <c r="Y36" i="24"/>
  <c r="G49" i="25"/>
  <c r="G44" i="25"/>
  <c r="O42" i="23"/>
  <c r="R35" i="35"/>
  <c r="R31" i="35"/>
  <c r="S25" i="24"/>
  <c r="Y29" i="35"/>
  <c r="M42" i="27"/>
  <c r="M46" i="27" s="1"/>
  <c r="M30" i="37"/>
  <c r="M34" i="37" s="1"/>
  <c r="Y32" i="34"/>
  <c r="Y36" i="34"/>
  <c r="F31" i="36"/>
  <c r="F35" i="36"/>
  <c r="T32" i="36"/>
  <c r="T36" i="36"/>
  <c r="S35" i="36"/>
  <c r="S31" i="36"/>
  <c r="W42" i="27"/>
  <c r="W46" i="27" s="1"/>
  <c r="W30" i="37"/>
  <c r="W34" i="37" s="1"/>
  <c r="U23" i="25"/>
  <c r="U30" i="37" s="1"/>
  <c r="U34" i="37" s="1"/>
  <c r="Z40" i="27"/>
  <c r="Z28" i="37"/>
  <c r="F35" i="35"/>
  <c r="F31" i="35"/>
  <c r="Y30" i="40"/>
  <c r="Y34" i="40" s="1"/>
  <c r="Y34" i="28"/>
  <c r="Y37" i="19"/>
  <c r="Y41" i="27"/>
  <c r="Y49" i="27" s="1"/>
  <c r="Y29" i="37"/>
  <c r="O36" i="36"/>
  <c r="O32" i="36"/>
  <c r="H32" i="36"/>
  <c r="H36" i="36"/>
  <c r="G35" i="36"/>
  <c r="G31" i="36"/>
  <c r="Z39" i="24"/>
  <c r="Z27" i="36"/>
  <c r="Y33" i="19"/>
  <c r="V49" i="22"/>
  <c r="E25" i="23"/>
  <c r="Y25" i="23" s="1"/>
  <c r="Z41" i="22"/>
  <c r="Z49" i="22" s="1"/>
  <c r="Z29" i="34"/>
  <c r="Z41" i="27"/>
  <c r="Z29" i="37"/>
  <c r="T33" i="36"/>
  <c r="T37" i="36"/>
  <c r="P33" i="36"/>
  <c r="P37" i="36"/>
  <c r="S25" i="19"/>
  <c r="S42" i="23"/>
  <c r="V37" i="35"/>
  <c r="V33" i="35"/>
  <c r="S34" i="24"/>
  <c r="S42" i="25"/>
  <c r="Z31" i="21"/>
  <c r="Z27" i="32"/>
  <c r="Z39" i="23"/>
  <c r="X33" i="32"/>
  <c r="X37" i="32"/>
  <c r="G35" i="32"/>
  <c r="G31" i="32"/>
  <c r="H36" i="32"/>
  <c r="H32" i="32"/>
  <c r="Z45" i="27"/>
  <c r="Z49" i="27"/>
  <c r="W37" i="32"/>
  <c r="W33" i="32"/>
  <c r="M32" i="32"/>
  <c r="M36" i="32"/>
  <c r="J33" i="32"/>
  <c r="J37" i="32"/>
  <c r="W42" i="23"/>
  <c r="U35" i="32"/>
  <c r="U31" i="32"/>
  <c r="Y35" i="21"/>
  <c r="S34" i="21"/>
  <c r="S30" i="32"/>
  <c r="S34" i="32" s="1"/>
  <c r="G23" i="21"/>
  <c r="G25" i="22"/>
  <c r="H47" i="22"/>
  <c r="Z32" i="22"/>
  <c r="W48" i="23"/>
  <c r="H47" i="23"/>
  <c r="Y37" i="23"/>
  <c r="I47" i="24"/>
  <c r="N47" i="24"/>
  <c r="U44" i="24"/>
  <c r="I45" i="24"/>
  <c r="E48" i="25"/>
  <c r="J43" i="25"/>
  <c r="M44" i="25"/>
  <c r="S47" i="25"/>
  <c r="U45" i="25"/>
  <c r="Y48" i="27"/>
  <c r="H37" i="32"/>
  <c r="H33" i="32"/>
  <c r="J32" i="32"/>
  <c r="J36" i="32"/>
  <c r="L35" i="32"/>
  <c r="L31" i="32"/>
  <c r="V35" i="32"/>
  <c r="V31" i="32"/>
  <c r="G42" i="23"/>
  <c r="G33" i="32"/>
  <c r="G37" i="32"/>
  <c r="I36" i="32"/>
  <c r="I32" i="32"/>
  <c r="L37" i="32"/>
  <c r="L33" i="32"/>
  <c r="Y43" i="30"/>
  <c r="Y47" i="30"/>
  <c r="U37" i="32"/>
  <c r="U33" i="32"/>
  <c r="W32" i="32"/>
  <c r="W36" i="32"/>
  <c r="O43" i="23"/>
  <c r="S23" i="25"/>
  <c r="S30" i="37" s="1"/>
  <c r="S34" i="37" s="1"/>
  <c r="S45" i="25"/>
  <c r="H35" i="32"/>
  <c r="H31" i="32"/>
  <c r="Y37" i="22"/>
  <c r="Y41" i="24"/>
  <c r="Y23" i="24" s="1"/>
  <c r="Y31" i="21"/>
  <c r="Y27" i="32"/>
  <c r="Y39" i="23"/>
  <c r="Y47" i="23" s="1"/>
  <c r="U47" i="25"/>
  <c r="Q23" i="25"/>
  <c r="G43" i="25"/>
  <c r="Q45" i="25"/>
  <c r="N47" i="25"/>
  <c r="K35" i="32"/>
  <c r="K31" i="32"/>
  <c r="G45" i="21"/>
  <c r="Z48" i="30"/>
  <c r="Z44" i="30"/>
  <c r="S31" i="32"/>
  <c r="S35" i="32"/>
  <c r="R33" i="32"/>
  <c r="R37" i="32"/>
  <c r="J35" i="32"/>
  <c r="J31" i="32"/>
  <c r="S45" i="24"/>
  <c r="Y32" i="23"/>
  <c r="Y40" i="22"/>
  <c r="Y48" i="22" s="1"/>
  <c r="Y23" i="27"/>
  <c r="Y30" i="38" s="1"/>
  <c r="Y34" i="38" s="1"/>
  <c r="Y45" i="27"/>
  <c r="Z49" i="30"/>
  <c r="Z45" i="30"/>
  <c r="X36" i="32"/>
  <c r="X32" i="32"/>
  <c r="K37" i="32"/>
  <c r="K33" i="32"/>
  <c r="G32" i="32"/>
  <c r="G36" i="32"/>
  <c r="I42" i="21"/>
  <c r="R32" i="32"/>
  <c r="R36" i="32"/>
  <c r="O25" i="20"/>
  <c r="Y41" i="21"/>
  <c r="Y45" i="21" s="1"/>
  <c r="Z35" i="21"/>
  <c r="Q25" i="22"/>
  <c r="W25" i="22"/>
  <c r="Y45" i="22"/>
  <c r="N48" i="23"/>
  <c r="Z35" i="20"/>
  <c r="Z39" i="21"/>
  <c r="Z47" i="21" s="1"/>
  <c r="Z33" i="21"/>
  <c r="Z29" i="32"/>
  <c r="Z41" i="23"/>
  <c r="W25" i="21"/>
  <c r="Y29" i="32"/>
  <c r="Y41" i="23"/>
  <c r="G46" i="22"/>
  <c r="G42" i="24"/>
  <c r="Y39" i="24"/>
  <c r="K48" i="23"/>
  <c r="R45" i="23"/>
  <c r="W25" i="23"/>
  <c r="U25" i="23"/>
  <c r="M25" i="23"/>
  <c r="K48" i="24"/>
  <c r="I44" i="24"/>
  <c r="G34" i="24"/>
  <c r="G42" i="25"/>
  <c r="Y37" i="24"/>
  <c r="Y41" i="25"/>
  <c r="O47" i="25"/>
  <c r="V43" i="25"/>
  <c r="K45" i="25"/>
  <c r="I46" i="25"/>
  <c r="O45" i="25"/>
  <c r="Y46" i="26"/>
  <c r="Y42" i="30"/>
  <c r="I48" i="22"/>
  <c r="T33" i="32"/>
  <c r="T37" i="32"/>
  <c r="V32" i="32"/>
  <c r="V36" i="32"/>
  <c r="X35" i="32"/>
  <c r="X31" i="32"/>
  <c r="F31" i="32"/>
  <c r="F35" i="32"/>
  <c r="F33" i="32"/>
  <c r="F37" i="32"/>
  <c r="Y48" i="30"/>
  <c r="Y44" i="30"/>
  <c r="S37" i="32"/>
  <c r="S33" i="32"/>
  <c r="U32" i="32"/>
  <c r="U36" i="32"/>
  <c r="Q35" i="32"/>
  <c r="Q31" i="32"/>
  <c r="P31" i="32"/>
  <c r="P35" i="32"/>
  <c r="Z44" i="27"/>
  <c r="Z48" i="27"/>
  <c r="M48" i="24"/>
  <c r="O37" i="32"/>
  <c r="O33" i="32"/>
  <c r="Q36" i="32"/>
  <c r="Q32" i="32"/>
  <c r="W35" i="32"/>
  <c r="W31" i="32"/>
  <c r="J47" i="21"/>
  <c r="K44" i="23"/>
  <c r="G42" i="21"/>
  <c r="O42" i="21"/>
  <c r="O46" i="21" s="1"/>
  <c r="T31" i="32"/>
  <c r="T35" i="32"/>
  <c r="L36" i="32"/>
  <c r="L32" i="32"/>
  <c r="P33" i="32"/>
  <c r="P37" i="32"/>
  <c r="I42" i="23"/>
  <c r="Y36" i="20"/>
  <c r="Y40" i="21"/>
  <c r="Y48" i="21" s="1"/>
  <c r="Y28" i="32"/>
  <c r="Y40" i="23"/>
  <c r="Y44" i="23" s="1"/>
  <c r="Q25" i="20"/>
  <c r="O44" i="21"/>
  <c r="K25" i="20"/>
  <c r="Z31" i="20"/>
  <c r="Y43" i="20"/>
  <c r="Y39" i="21"/>
  <c r="Y43" i="21" s="1"/>
  <c r="G25" i="21"/>
  <c r="K47" i="21"/>
  <c r="Y36" i="21"/>
  <c r="Z49" i="21"/>
  <c r="K43" i="21"/>
  <c r="O47" i="22"/>
  <c r="Y33" i="22"/>
  <c r="O25" i="22"/>
  <c r="Y31" i="22"/>
  <c r="Y24" i="22"/>
  <c r="Z41" i="24"/>
  <c r="Y36" i="22"/>
  <c r="Y40" i="24"/>
  <c r="Y44" i="24" s="1"/>
  <c r="S25" i="23"/>
  <c r="Q25" i="23"/>
  <c r="Y36" i="23"/>
  <c r="K25" i="23"/>
  <c r="I25" i="23"/>
  <c r="Y48" i="23"/>
  <c r="Y24" i="23"/>
  <c r="Y49" i="23"/>
  <c r="S49" i="24"/>
  <c r="I25" i="24"/>
  <c r="Y33" i="24"/>
  <c r="Y40" i="25"/>
  <c r="Y35" i="24"/>
  <c r="Y39" i="25"/>
  <c r="W48" i="25"/>
  <c r="L44" i="25"/>
  <c r="S44" i="25"/>
  <c r="Z47" i="30"/>
  <c r="Z43" i="30"/>
  <c r="S45" i="21"/>
  <c r="Y39" i="27"/>
  <c r="Y23" i="25"/>
  <c r="M35" i="32"/>
  <c r="M31" i="32"/>
  <c r="T32" i="32"/>
  <c r="T36" i="32"/>
  <c r="Q33" i="32"/>
  <c r="Q37" i="32"/>
  <c r="U42" i="23"/>
  <c r="U46" i="23" s="1"/>
  <c r="I31" i="32"/>
  <c r="I35" i="32"/>
  <c r="F32" i="32"/>
  <c r="F36" i="32"/>
  <c r="U25" i="20"/>
  <c r="Y32" i="21"/>
  <c r="S34" i="22"/>
  <c r="S42" i="24"/>
  <c r="Z45" i="24"/>
  <c r="Z41" i="25"/>
  <c r="Z45" i="25" s="1"/>
  <c r="Q48" i="25"/>
  <c r="F44" i="25"/>
  <c r="N37" i="32"/>
  <c r="N33" i="32"/>
  <c r="P36" i="32"/>
  <c r="P32" i="32"/>
  <c r="N36" i="32"/>
  <c r="N32" i="32"/>
  <c r="Y45" i="30"/>
  <c r="Y49" i="30"/>
  <c r="Y23" i="30"/>
  <c r="Y30" i="39" s="1"/>
  <c r="Y34" i="39" s="1"/>
  <c r="Z43" i="27"/>
  <c r="Z47" i="27"/>
  <c r="M37" i="32"/>
  <c r="M33" i="32"/>
  <c r="O32" i="32"/>
  <c r="O36" i="32"/>
  <c r="E31" i="32"/>
  <c r="E35" i="32"/>
  <c r="I37" i="32"/>
  <c r="I33" i="32"/>
  <c r="K32" i="32"/>
  <c r="K36" i="32"/>
  <c r="O35" i="32"/>
  <c r="O31" i="32"/>
  <c r="Z28" i="32"/>
  <c r="Z40" i="23"/>
  <c r="N35" i="32"/>
  <c r="N31" i="32"/>
  <c r="S36" i="32"/>
  <c r="S32" i="32"/>
  <c r="U42" i="21"/>
  <c r="V33" i="32"/>
  <c r="V37" i="32"/>
  <c r="S46" i="24"/>
  <c r="Y34" i="26"/>
  <c r="Y25" i="26"/>
  <c r="Z31" i="25"/>
  <c r="Z47" i="25"/>
  <c r="Z43" i="25"/>
  <c r="Y33" i="25"/>
  <c r="W25" i="25"/>
  <c r="M46" i="25"/>
  <c r="M34" i="25"/>
  <c r="G34" i="25"/>
  <c r="G46" i="25"/>
  <c r="Z49" i="25"/>
  <c r="Y24" i="25"/>
  <c r="Z33" i="25"/>
  <c r="Z37" i="25"/>
  <c r="Q34" i="25"/>
  <c r="Q46" i="25"/>
  <c r="E34" i="25"/>
  <c r="E46" i="25"/>
  <c r="O46" i="25"/>
  <c r="O34" i="25"/>
  <c r="Y34" i="25"/>
  <c r="Y48" i="25"/>
  <c r="Y36" i="25"/>
  <c r="Y32" i="25"/>
  <c r="Y44" i="25"/>
  <c r="K46" i="25"/>
  <c r="K34" i="25"/>
  <c r="W46" i="25"/>
  <c r="W34" i="25"/>
  <c r="G46" i="24"/>
  <c r="Y24" i="24"/>
  <c r="Z49" i="24"/>
  <c r="Z37" i="24"/>
  <c r="W25" i="24"/>
  <c r="K25" i="24"/>
  <c r="I46" i="24"/>
  <c r="I34" i="24"/>
  <c r="E34" i="24"/>
  <c r="E46" i="24"/>
  <c r="Q46" i="24"/>
  <c r="Q34" i="24"/>
  <c r="W46" i="24"/>
  <c r="W34" i="24"/>
  <c r="U46" i="24"/>
  <c r="U34" i="24"/>
  <c r="O34" i="24"/>
  <c r="O46" i="24"/>
  <c r="M46" i="24"/>
  <c r="M34" i="24"/>
  <c r="K46" i="24"/>
  <c r="K34" i="24"/>
  <c r="Z43" i="24"/>
  <c r="Z47" i="24"/>
  <c r="Z31" i="24"/>
  <c r="Z35" i="24"/>
  <c r="S46" i="22"/>
  <c r="G34" i="22"/>
  <c r="Y44" i="22"/>
  <c r="Y32" i="22"/>
  <c r="Z45" i="22"/>
  <c r="O34" i="23"/>
  <c r="O46" i="23"/>
  <c r="W46" i="23"/>
  <c r="W34" i="23"/>
  <c r="G34" i="23"/>
  <c r="G46" i="23"/>
  <c r="U34" i="23"/>
  <c r="I34" i="23"/>
  <c r="I46" i="23"/>
  <c r="K46" i="23"/>
  <c r="K34" i="23"/>
  <c r="Q34" i="23"/>
  <c r="Q46" i="23"/>
  <c r="E34" i="23"/>
  <c r="E46" i="23"/>
  <c r="M46" i="23"/>
  <c r="M34" i="23"/>
  <c r="S34" i="23"/>
  <c r="S46" i="23"/>
  <c r="I25" i="22"/>
  <c r="E25" i="22"/>
  <c r="Z37" i="22"/>
  <c r="Z33" i="22"/>
  <c r="K25" i="22"/>
  <c r="U25" i="22"/>
  <c r="M25" i="22"/>
  <c r="U34" i="22"/>
  <c r="U46" i="22"/>
  <c r="W46" i="22"/>
  <c r="W34" i="22"/>
  <c r="O46" i="22"/>
  <c r="O34" i="22"/>
  <c r="K46" i="22"/>
  <c r="K34" i="22"/>
  <c r="E34" i="22"/>
  <c r="E46" i="22"/>
  <c r="M46" i="22"/>
  <c r="M34" i="22"/>
  <c r="Q34" i="22"/>
  <c r="Q46" i="22"/>
  <c r="I34" i="22"/>
  <c r="I46" i="22"/>
  <c r="Z35" i="22"/>
  <c r="Z47" i="22"/>
  <c r="Z43" i="22"/>
  <c r="Z31" i="22"/>
  <c r="Z48" i="20"/>
  <c r="Z35" i="19"/>
  <c r="Z39" i="20"/>
  <c r="Z47" i="20" s="1"/>
  <c r="I25" i="19"/>
  <c r="Y41" i="20"/>
  <c r="U25" i="19"/>
  <c r="E25" i="19"/>
  <c r="Z49" i="20"/>
  <c r="G25" i="19"/>
  <c r="Y40" i="20"/>
  <c r="Y48" i="20" s="1"/>
  <c r="Z31" i="19"/>
  <c r="U25" i="21"/>
  <c r="Z45" i="21"/>
  <c r="S25" i="21"/>
  <c r="Y24" i="21"/>
  <c r="Y49" i="21"/>
  <c r="E25" i="21"/>
  <c r="W46" i="21"/>
  <c r="W34" i="21"/>
  <c r="Q34" i="21"/>
  <c r="Q46" i="21"/>
  <c r="O34" i="21"/>
  <c r="K46" i="21"/>
  <c r="K34" i="21"/>
  <c r="E46" i="21"/>
  <c r="E34" i="21"/>
  <c r="M46" i="21"/>
  <c r="M34" i="21"/>
  <c r="U34" i="21"/>
  <c r="U46" i="21"/>
  <c r="I34" i="21"/>
  <c r="I46" i="21"/>
  <c r="G25" i="20"/>
  <c r="Y33" i="20"/>
  <c r="Y49" i="20"/>
  <c r="Y32" i="20"/>
  <c r="S25" i="20"/>
  <c r="W25" i="20"/>
  <c r="M25" i="20"/>
  <c r="Y23" i="20"/>
  <c r="Y34" i="20" s="1"/>
  <c r="E25" i="20"/>
  <c r="Y37" i="20"/>
  <c r="Z45" i="20"/>
  <c r="Z37" i="20"/>
  <c r="Z33" i="20"/>
  <c r="Y24" i="20"/>
  <c r="K34" i="20"/>
  <c r="E34" i="20"/>
  <c r="Q34" i="20"/>
  <c r="W34" i="20"/>
  <c r="Q25" i="19"/>
  <c r="W25" i="19"/>
  <c r="O25" i="19"/>
  <c r="Y32" i="19"/>
  <c r="Z36" i="19"/>
  <c r="Z32" i="19"/>
  <c r="Y42" i="24" l="1"/>
  <c r="Y34" i="22"/>
  <c r="Y42" i="25"/>
  <c r="Y46" i="25" s="1"/>
  <c r="Y46" i="24"/>
  <c r="Y34" i="24"/>
  <c r="Y42" i="27"/>
  <c r="Y30" i="37"/>
  <c r="Y34" i="37" s="1"/>
  <c r="Q42" i="27"/>
  <c r="Q46" i="27" s="1"/>
  <c r="Q30" i="37"/>
  <c r="Q34" i="37" s="1"/>
  <c r="Z48" i="22"/>
  <c r="U42" i="27"/>
  <c r="U46" i="27" s="1"/>
  <c r="Z31" i="35"/>
  <c r="Z35" i="35"/>
  <c r="Y31" i="34"/>
  <c r="Y35" i="34"/>
  <c r="U46" i="25"/>
  <c r="Y35" i="36"/>
  <c r="Y31" i="36"/>
  <c r="E42" i="27"/>
  <c r="E46" i="27" s="1"/>
  <c r="E30" i="37"/>
  <c r="E34" i="37" s="1"/>
  <c r="Z35" i="37"/>
  <c r="Z31" i="37"/>
  <c r="Y33" i="35"/>
  <c r="Y37" i="35"/>
  <c r="Z44" i="24"/>
  <c r="Z48" i="24"/>
  <c r="Z36" i="37"/>
  <c r="Z32" i="37"/>
  <c r="Y36" i="37"/>
  <c r="Y32" i="37"/>
  <c r="Z33" i="35"/>
  <c r="Z37" i="35"/>
  <c r="Z37" i="37"/>
  <c r="Z33" i="37"/>
  <c r="U34" i="25"/>
  <c r="G46" i="21"/>
  <c r="Z32" i="34"/>
  <c r="Z36" i="34"/>
  <c r="Z36" i="36"/>
  <c r="Z32" i="36"/>
  <c r="Z37" i="34"/>
  <c r="Z33" i="34"/>
  <c r="Y33" i="36"/>
  <c r="Y37" i="36"/>
  <c r="Y47" i="21"/>
  <c r="Y33" i="37"/>
  <c r="Y37" i="37"/>
  <c r="Y49" i="22"/>
  <c r="Z36" i="35"/>
  <c r="Z32" i="35"/>
  <c r="Z31" i="34"/>
  <c r="Z35" i="34"/>
  <c r="Y25" i="25"/>
  <c r="Y23" i="21"/>
  <c r="Y30" i="32" s="1"/>
  <c r="Y34" i="32" s="1"/>
  <c r="Y48" i="24"/>
  <c r="Y37" i="34"/>
  <c r="Y33" i="34"/>
  <c r="Z35" i="36"/>
  <c r="Z31" i="36"/>
  <c r="Z48" i="25"/>
  <c r="Y44" i="21"/>
  <c r="Y45" i="23"/>
  <c r="Y23" i="23"/>
  <c r="Y42" i="31"/>
  <c r="Y46" i="31" s="1"/>
  <c r="Y34" i="30"/>
  <c r="Y46" i="30"/>
  <c r="Y47" i="27"/>
  <c r="Y43" i="27"/>
  <c r="Y45" i="25"/>
  <c r="Y49" i="25"/>
  <c r="Z45" i="23"/>
  <c r="Z49" i="23"/>
  <c r="S34" i="25"/>
  <c r="S42" i="27"/>
  <c r="S46" i="27" s="1"/>
  <c r="S46" i="25"/>
  <c r="Z47" i="23"/>
  <c r="Z43" i="23"/>
  <c r="Y42" i="23"/>
  <c r="Y43" i="23"/>
  <c r="Y43" i="24"/>
  <c r="Y47" i="24"/>
  <c r="G34" i="21"/>
  <c r="G30" i="32"/>
  <c r="G34" i="32" s="1"/>
  <c r="Y25" i="20"/>
  <c r="Z48" i="23"/>
  <c r="Z44" i="23"/>
  <c r="Y47" i="25"/>
  <c r="Y43" i="25"/>
  <c r="Z33" i="32"/>
  <c r="Z37" i="32"/>
  <c r="Y42" i="28"/>
  <c r="Y46" i="28" s="1"/>
  <c r="Y46" i="27"/>
  <c r="Y34" i="27"/>
  <c r="Y49" i="24"/>
  <c r="Y45" i="24"/>
  <c r="Z35" i="32"/>
  <c r="Z31" i="32"/>
  <c r="Y37" i="32"/>
  <c r="Y33" i="32"/>
  <c r="Y31" i="32"/>
  <c r="Y35" i="32"/>
  <c r="Y44" i="20"/>
  <c r="Y34" i="21"/>
  <c r="Y42" i="21"/>
  <c r="Y46" i="21" s="1"/>
  <c r="Y25" i="24"/>
  <c r="Z32" i="32"/>
  <c r="Z36" i="32"/>
  <c r="Y36" i="32"/>
  <c r="Y32" i="32"/>
  <c r="Z43" i="21"/>
  <c r="Y25" i="22"/>
  <c r="Y45" i="20"/>
  <c r="Y25" i="19"/>
  <c r="Z43" i="20"/>
  <c r="Y25" i="21"/>
  <c r="Y5" i="9"/>
  <c r="Y42" i="22" l="1"/>
  <c r="Y46" i="22" s="1"/>
  <c r="Y34" i="23"/>
  <c r="Y46" i="23"/>
  <c r="X22" i="17"/>
  <c r="W22" i="17"/>
  <c r="W41" i="19" s="1"/>
  <c r="V22" i="17"/>
  <c r="V41" i="19" s="1"/>
  <c r="U22" i="17"/>
  <c r="U41" i="19" s="1"/>
  <c r="T22" i="17"/>
  <c r="T41" i="19" s="1"/>
  <c r="S22" i="17"/>
  <c r="R22" i="17"/>
  <c r="R41" i="19" s="1"/>
  <c r="Q22" i="17"/>
  <c r="Q41" i="19" s="1"/>
  <c r="P22" i="17"/>
  <c r="P41" i="19" s="1"/>
  <c r="O22" i="17"/>
  <c r="O41" i="19" s="1"/>
  <c r="N22" i="17"/>
  <c r="N41" i="19" s="1"/>
  <c r="M22" i="17"/>
  <c r="M41" i="19" s="1"/>
  <c r="L22" i="17"/>
  <c r="L41" i="19" s="1"/>
  <c r="K22" i="17"/>
  <c r="J22" i="17"/>
  <c r="J41" i="19" s="1"/>
  <c r="I22" i="17"/>
  <c r="I41" i="19" s="1"/>
  <c r="H22" i="17"/>
  <c r="G22" i="17"/>
  <c r="G41" i="19" s="1"/>
  <c r="F22" i="17"/>
  <c r="F41" i="19" s="1"/>
  <c r="E22" i="17"/>
  <c r="E41" i="19" s="1"/>
  <c r="X21" i="17"/>
  <c r="X40" i="19" s="1"/>
  <c r="W21" i="17"/>
  <c r="W40" i="19" s="1"/>
  <c r="V21" i="17"/>
  <c r="U21" i="17"/>
  <c r="U40" i="19" s="1"/>
  <c r="T21" i="17"/>
  <c r="T40" i="19" s="1"/>
  <c r="S21" i="17"/>
  <c r="S40" i="19" s="1"/>
  <c r="R21" i="17"/>
  <c r="R40" i="19" s="1"/>
  <c r="Q21" i="17"/>
  <c r="P21" i="17"/>
  <c r="P40" i="19" s="1"/>
  <c r="O21" i="17"/>
  <c r="O40" i="19" s="1"/>
  <c r="N21" i="17"/>
  <c r="M21" i="17"/>
  <c r="M40" i="19" s="1"/>
  <c r="L21" i="17"/>
  <c r="L40" i="19" s="1"/>
  <c r="K21" i="17"/>
  <c r="K40" i="19" s="1"/>
  <c r="J21" i="17"/>
  <c r="J40" i="19" s="1"/>
  <c r="I21" i="17"/>
  <c r="H21" i="17"/>
  <c r="H40" i="19" s="1"/>
  <c r="G21" i="17"/>
  <c r="G40" i="19" s="1"/>
  <c r="F21" i="17"/>
  <c r="E21" i="17"/>
  <c r="E40" i="19" s="1"/>
  <c r="X20" i="17"/>
  <c r="X39" i="19" s="1"/>
  <c r="W20" i="17"/>
  <c r="V20" i="17"/>
  <c r="V39" i="19" s="1"/>
  <c r="U20" i="17"/>
  <c r="U39" i="19" s="1"/>
  <c r="T20" i="17"/>
  <c r="S20" i="17"/>
  <c r="S39" i="19" s="1"/>
  <c r="R20" i="17"/>
  <c r="R39" i="19" s="1"/>
  <c r="Q20" i="17"/>
  <c r="Q39" i="19" s="1"/>
  <c r="P20" i="17"/>
  <c r="P39" i="19" s="1"/>
  <c r="O20" i="17"/>
  <c r="N20" i="17"/>
  <c r="N39" i="19" s="1"/>
  <c r="M20" i="17"/>
  <c r="M39" i="19" s="1"/>
  <c r="L20" i="17"/>
  <c r="K20" i="17"/>
  <c r="K39" i="19" s="1"/>
  <c r="J20" i="17"/>
  <c r="J39" i="19" s="1"/>
  <c r="I20" i="17"/>
  <c r="I39" i="19" s="1"/>
  <c r="H20" i="17"/>
  <c r="H39" i="19" s="1"/>
  <c r="G20" i="17"/>
  <c r="F20" i="17"/>
  <c r="F39" i="19" s="1"/>
  <c r="E20" i="17"/>
  <c r="Z19" i="17"/>
  <c r="Y19" i="17"/>
  <c r="Z18" i="17"/>
  <c r="Y18" i="17"/>
  <c r="Z17" i="17"/>
  <c r="Y17" i="17"/>
  <c r="Z16" i="17"/>
  <c r="Y16" i="17"/>
  <c r="Z15" i="17"/>
  <c r="Y15" i="17"/>
  <c r="Z14" i="17"/>
  <c r="Y14" i="17"/>
  <c r="Z13" i="17"/>
  <c r="Y13" i="17"/>
  <c r="Z12" i="17"/>
  <c r="Y12" i="17"/>
  <c r="Z11" i="17"/>
  <c r="Y11" i="17"/>
  <c r="Z10" i="17"/>
  <c r="Y10" i="17"/>
  <c r="Z9" i="17"/>
  <c r="Y9" i="17"/>
  <c r="Z8" i="17"/>
  <c r="Y8" i="17"/>
  <c r="Z7" i="17"/>
  <c r="Y7" i="17"/>
  <c r="Z6" i="17"/>
  <c r="Y6" i="17"/>
  <c r="Z5" i="17"/>
  <c r="Y5" i="17"/>
  <c r="K43" i="19" l="1"/>
  <c r="K47" i="19"/>
  <c r="W35" i="17"/>
  <c r="W39" i="19"/>
  <c r="G45" i="19"/>
  <c r="G42" i="20"/>
  <c r="G46" i="20" s="1"/>
  <c r="G49" i="19"/>
  <c r="G23" i="19"/>
  <c r="S37" i="17"/>
  <c r="S41" i="19"/>
  <c r="J44" i="19"/>
  <c r="J48" i="19"/>
  <c r="N49" i="19"/>
  <c r="N45" i="19"/>
  <c r="M47" i="19"/>
  <c r="M43" i="19"/>
  <c r="S47" i="19"/>
  <c r="S43" i="19"/>
  <c r="E44" i="19"/>
  <c r="E48" i="19"/>
  <c r="K48" i="19"/>
  <c r="K44" i="19"/>
  <c r="Q36" i="17"/>
  <c r="Q40" i="19"/>
  <c r="W48" i="19"/>
  <c r="W44" i="19"/>
  <c r="I42" i="20"/>
  <c r="I46" i="20" s="1"/>
  <c r="I23" i="19"/>
  <c r="I45" i="19"/>
  <c r="I49" i="19"/>
  <c r="O42" i="20"/>
  <c r="O46" i="20" s="1"/>
  <c r="O23" i="19"/>
  <c r="O49" i="19"/>
  <c r="O45" i="19"/>
  <c r="U45" i="19"/>
  <c r="U49" i="19"/>
  <c r="U42" i="20"/>
  <c r="U46" i="20" s="1"/>
  <c r="U23" i="19"/>
  <c r="H43" i="19"/>
  <c r="H47" i="19"/>
  <c r="N47" i="19"/>
  <c r="N43" i="19"/>
  <c r="T31" i="17"/>
  <c r="T39" i="19"/>
  <c r="F32" i="17"/>
  <c r="F40" i="19"/>
  <c r="L48" i="19"/>
  <c r="L44" i="19"/>
  <c r="R48" i="19"/>
  <c r="R44" i="19"/>
  <c r="X44" i="19"/>
  <c r="X48" i="19"/>
  <c r="J45" i="19"/>
  <c r="J49" i="19"/>
  <c r="P45" i="19"/>
  <c r="P49" i="19"/>
  <c r="V45" i="19"/>
  <c r="V49" i="19"/>
  <c r="E39" i="19"/>
  <c r="I36" i="17"/>
  <c r="I40" i="19"/>
  <c r="U48" i="19"/>
  <c r="U44" i="19"/>
  <c r="R47" i="19"/>
  <c r="R43" i="19"/>
  <c r="P44" i="19"/>
  <c r="P48" i="19"/>
  <c r="H33" i="17"/>
  <c r="H41" i="19"/>
  <c r="T49" i="19"/>
  <c r="T45" i="19"/>
  <c r="G35" i="17"/>
  <c r="G39" i="19"/>
  <c r="I47" i="19"/>
  <c r="I43" i="19"/>
  <c r="O35" i="17"/>
  <c r="O39" i="19"/>
  <c r="U43" i="19"/>
  <c r="U47" i="19"/>
  <c r="G44" i="19"/>
  <c r="G48" i="19"/>
  <c r="M48" i="19"/>
  <c r="M44" i="19"/>
  <c r="S44" i="19"/>
  <c r="S48" i="19"/>
  <c r="E23" i="19"/>
  <c r="E49" i="19"/>
  <c r="E45" i="19"/>
  <c r="E42" i="20"/>
  <c r="E46" i="20" s="1"/>
  <c r="K37" i="17"/>
  <c r="K41" i="19"/>
  <c r="Q49" i="19"/>
  <c r="Q45" i="19"/>
  <c r="Q23" i="19"/>
  <c r="Q42" i="20"/>
  <c r="Q46" i="20" s="1"/>
  <c r="W42" i="20"/>
  <c r="W46" i="20" s="1"/>
  <c r="W23" i="19"/>
  <c r="W49" i="19"/>
  <c r="W45" i="19"/>
  <c r="J43" i="19"/>
  <c r="J47" i="19"/>
  <c r="P47" i="19"/>
  <c r="P43" i="19"/>
  <c r="V47" i="19"/>
  <c r="V43" i="19"/>
  <c r="H48" i="19"/>
  <c r="H44" i="19"/>
  <c r="N32" i="17"/>
  <c r="N40" i="19"/>
  <c r="T44" i="19"/>
  <c r="T48" i="19"/>
  <c r="F49" i="19"/>
  <c r="F45" i="19"/>
  <c r="L49" i="19"/>
  <c r="L45" i="19"/>
  <c r="R49" i="19"/>
  <c r="R45" i="19"/>
  <c r="X33" i="17"/>
  <c r="X41" i="19"/>
  <c r="Q47" i="19"/>
  <c r="Q43" i="19"/>
  <c r="O44" i="19"/>
  <c r="O48" i="19"/>
  <c r="L31" i="17"/>
  <c r="L39" i="19"/>
  <c r="M49" i="19"/>
  <c r="M45" i="19"/>
  <c r="M23" i="19"/>
  <c r="M42" i="20"/>
  <c r="M46" i="20" s="1"/>
  <c r="F43" i="19"/>
  <c r="F47" i="19"/>
  <c r="X43" i="19"/>
  <c r="X47" i="19"/>
  <c r="V32" i="17"/>
  <c r="V40" i="19"/>
  <c r="Z20" i="17"/>
  <c r="Z39" i="19" s="1"/>
  <c r="Z21" i="17"/>
  <c r="Z40" i="19" s="1"/>
  <c r="Y21" i="17"/>
  <c r="Y22" i="17"/>
  <c r="Z22" i="17"/>
  <c r="Z41" i="19" s="1"/>
  <c r="S24" i="17"/>
  <c r="Y20" i="17"/>
  <c r="Y39" i="19" s="1"/>
  <c r="P33" i="17"/>
  <c r="E24" i="17"/>
  <c r="U24" i="17"/>
  <c r="E31" i="17"/>
  <c r="M31" i="17"/>
  <c r="U31" i="17"/>
  <c r="G32" i="17"/>
  <c r="O32" i="17"/>
  <c r="W32" i="17"/>
  <c r="I33" i="17"/>
  <c r="Q33" i="17"/>
  <c r="H35" i="17"/>
  <c r="P35" i="17"/>
  <c r="X35" i="17"/>
  <c r="J36" i="17"/>
  <c r="R36" i="17"/>
  <c r="L37" i="17"/>
  <c r="T37" i="17"/>
  <c r="G24" i="17"/>
  <c r="W24" i="17"/>
  <c r="F31" i="17"/>
  <c r="N31" i="17"/>
  <c r="V31" i="17"/>
  <c r="H32" i="17"/>
  <c r="P32" i="17"/>
  <c r="X32" i="17"/>
  <c r="J33" i="17"/>
  <c r="R33" i="17"/>
  <c r="I35" i="17"/>
  <c r="Q35" i="17"/>
  <c r="K36" i="17"/>
  <c r="S36" i="17"/>
  <c r="E37" i="17"/>
  <c r="M37" i="17"/>
  <c r="U37" i="17"/>
  <c r="I24" i="17"/>
  <c r="G31" i="17"/>
  <c r="O31" i="17"/>
  <c r="W31" i="17"/>
  <c r="I32" i="17"/>
  <c r="Q32" i="17"/>
  <c r="K33" i="17"/>
  <c r="S33" i="17"/>
  <c r="J35" i="17"/>
  <c r="R35" i="17"/>
  <c r="L36" i="17"/>
  <c r="T36" i="17"/>
  <c r="F37" i="17"/>
  <c r="N37" i="17"/>
  <c r="V37" i="17"/>
  <c r="K24" i="17"/>
  <c r="H31" i="17"/>
  <c r="P31" i="17"/>
  <c r="X31" i="17"/>
  <c r="J32" i="17"/>
  <c r="R32" i="17"/>
  <c r="L33" i="17"/>
  <c r="T33" i="17"/>
  <c r="K35" i="17"/>
  <c r="S35" i="17"/>
  <c r="E36" i="17"/>
  <c r="M36" i="17"/>
  <c r="U36" i="17"/>
  <c r="G37" i="17"/>
  <c r="O37" i="17"/>
  <c r="W37" i="17"/>
  <c r="M24" i="17"/>
  <c r="I31" i="17"/>
  <c r="Q31" i="17"/>
  <c r="K32" i="17"/>
  <c r="S32" i="17"/>
  <c r="E33" i="17"/>
  <c r="M33" i="17"/>
  <c r="U33" i="17"/>
  <c r="L35" i="17"/>
  <c r="T35" i="17"/>
  <c r="F36" i="17"/>
  <c r="N36" i="17"/>
  <c r="V36" i="17"/>
  <c r="H37" i="17"/>
  <c r="P37" i="17"/>
  <c r="X37" i="17"/>
  <c r="O24" i="17"/>
  <c r="J31" i="17"/>
  <c r="R31" i="17"/>
  <c r="L32" i="17"/>
  <c r="T32" i="17"/>
  <c r="F33" i="17"/>
  <c r="N33" i="17"/>
  <c r="V33" i="17"/>
  <c r="E35" i="17"/>
  <c r="M35" i="17"/>
  <c r="U35" i="17"/>
  <c r="G36" i="17"/>
  <c r="O36" i="17"/>
  <c r="W36" i="17"/>
  <c r="I37" i="17"/>
  <c r="Q37" i="17"/>
  <c r="Q24" i="17"/>
  <c r="K31" i="17"/>
  <c r="S31" i="17"/>
  <c r="E32" i="17"/>
  <c r="M32" i="17"/>
  <c r="U32" i="17"/>
  <c r="G33" i="17"/>
  <c r="O33" i="17"/>
  <c r="W33" i="17"/>
  <c r="F35" i="17"/>
  <c r="N35" i="17"/>
  <c r="V35" i="17"/>
  <c r="H36" i="17"/>
  <c r="P36" i="17"/>
  <c r="X36" i="17"/>
  <c r="J37" i="17"/>
  <c r="R37" i="17"/>
  <c r="Z47" i="19" l="1"/>
  <c r="Z43" i="19"/>
  <c r="X45" i="19"/>
  <c r="X49" i="19"/>
  <c r="G43" i="19"/>
  <c r="G47" i="19"/>
  <c r="I48" i="19"/>
  <c r="I44" i="19"/>
  <c r="T47" i="19"/>
  <c r="T43" i="19"/>
  <c r="U34" i="19"/>
  <c r="O34" i="19"/>
  <c r="S49" i="19"/>
  <c r="S45" i="19"/>
  <c r="S23" i="19"/>
  <c r="S42" i="20"/>
  <c r="S46" i="20" s="1"/>
  <c r="W43" i="19"/>
  <c r="W47" i="19"/>
  <c r="Y47" i="19"/>
  <c r="Y43" i="19"/>
  <c r="V48" i="19"/>
  <c r="V44" i="19"/>
  <c r="Q34" i="19"/>
  <c r="O47" i="19"/>
  <c r="O43" i="19"/>
  <c r="Z45" i="19"/>
  <c r="Z49" i="19"/>
  <c r="M34" i="19"/>
  <c r="E43" i="19"/>
  <c r="E47" i="19"/>
  <c r="Q44" i="19"/>
  <c r="Q48" i="19"/>
  <c r="G34" i="19"/>
  <c r="Z48" i="19"/>
  <c r="Z44" i="19"/>
  <c r="L47" i="19"/>
  <c r="L43" i="19"/>
  <c r="S25" i="17"/>
  <c r="Y41" i="19"/>
  <c r="E34" i="19"/>
  <c r="Y32" i="17"/>
  <c r="Y40" i="19"/>
  <c r="N48" i="19"/>
  <c r="N44" i="19"/>
  <c r="W34" i="19"/>
  <c r="K42" i="20"/>
  <c r="K46" i="20" s="1"/>
  <c r="K49" i="19"/>
  <c r="K23" i="19"/>
  <c r="K45" i="19"/>
  <c r="H45" i="19"/>
  <c r="H49" i="19"/>
  <c r="F44" i="19"/>
  <c r="F48" i="19"/>
  <c r="I34" i="19"/>
  <c r="K42" i="19"/>
  <c r="Y35" i="17"/>
  <c r="Z33" i="17"/>
  <c r="M25" i="17"/>
  <c r="W25" i="17"/>
  <c r="Z32" i="17"/>
  <c r="Z35" i="17"/>
  <c r="O25" i="17"/>
  <c r="Z36" i="17"/>
  <c r="Q25" i="17"/>
  <c r="Y36" i="17"/>
  <c r="Y33" i="17"/>
  <c r="Z31" i="17"/>
  <c r="E25" i="17"/>
  <c r="I25" i="17"/>
  <c r="K25" i="17"/>
  <c r="G25" i="17"/>
  <c r="U25" i="17"/>
  <c r="Y24" i="17"/>
  <c r="Z37" i="17"/>
  <c r="Y31" i="17"/>
  <c r="Y37" i="17"/>
  <c r="X22" i="9"/>
  <c r="X41" i="17" s="1"/>
  <c r="W22" i="9"/>
  <c r="W41" i="17" s="1"/>
  <c r="W42" i="19" s="1"/>
  <c r="W46" i="19" s="1"/>
  <c r="V22" i="9"/>
  <c r="V41" i="17" s="1"/>
  <c r="U22" i="9"/>
  <c r="U41" i="17" s="1"/>
  <c r="U42" i="19" s="1"/>
  <c r="U46" i="19" s="1"/>
  <c r="T22" i="9"/>
  <c r="T41" i="17" s="1"/>
  <c r="S22" i="9"/>
  <c r="S41" i="17" s="1"/>
  <c r="S42" i="19" s="1"/>
  <c r="R22" i="9"/>
  <c r="R41" i="17" s="1"/>
  <c r="Q22" i="9"/>
  <c r="Q41" i="17" s="1"/>
  <c r="Q42" i="19" s="1"/>
  <c r="Q46" i="19" s="1"/>
  <c r="P22" i="9"/>
  <c r="P41" i="17" s="1"/>
  <c r="O22" i="9"/>
  <c r="O41" i="17" s="1"/>
  <c r="O42" i="19" s="1"/>
  <c r="O46" i="19" s="1"/>
  <c r="N22" i="9"/>
  <c r="N41" i="17" s="1"/>
  <c r="M22" i="9"/>
  <c r="M41" i="17" s="1"/>
  <c r="M42" i="19" s="1"/>
  <c r="M46" i="19" s="1"/>
  <c r="L22" i="9"/>
  <c r="L41" i="17" s="1"/>
  <c r="K22" i="9"/>
  <c r="K41" i="17" s="1"/>
  <c r="J22" i="9"/>
  <c r="J41" i="17" s="1"/>
  <c r="I22" i="9"/>
  <c r="I41" i="17" s="1"/>
  <c r="I42" i="19" s="1"/>
  <c r="I46" i="19" s="1"/>
  <c r="H22" i="9"/>
  <c r="H41" i="17" s="1"/>
  <c r="G22" i="9"/>
  <c r="G41" i="17" s="1"/>
  <c r="G42" i="19" s="1"/>
  <c r="G46" i="19" s="1"/>
  <c r="F22" i="9"/>
  <c r="F41" i="17" s="1"/>
  <c r="E22" i="9"/>
  <c r="E41" i="17" s="1"/>
  <c r="E23" i="17" s="1"/>
  <c r="X21" i="9"/>
  <c r="X40" i="17" s="1"/>
  <c r="W21" i="9"/>
  <c r="W40" i="17" s="1"/>
  <c r="V21" i="9"/>
  <c r="V40" i="17" s="1"/>
  <c r="U21" i="9"/>
  <c r="U40" i="17" s="1"/>
  <c r="T21" i="9"/>
  <c r="T40" i="17" s="1"/>
  <c r="S21" i="9"/>
  <c r="S40" i="17" s="1"/>
  <c r="R21" i="9"/>
  <c r="R40" i="17" s="1"/>
  <c r="Q21" i="9"/>
  <c r="Q40" i="17" s="1"/>
  <c r="P21" i="9"/>
  <c r="P40" i="17" s="1"/>
  <c r="O21" i="9"/>
  <c r="O40" i="17" s="1"/>
  <c r="N21" i="9"/>
  <c r="N40" i="17" s="1"/>
  <c r="M21" i="9"/>
  <c r="M40" i="17" s="1"/>
  <c r="L21" i="9"/>
  <c r="L40" i="17" s="1"/>
  <c r="K21" i="9"/>
  <c r="K40" i="17" s="1"/>
  <c r="J21" i="9"/>
  <c r="J40" i="17" s="1"/>
  <c r="I21" i="9"/>
  <c r="I40" i="17" s="1"/>
  <c r="H21" i="9"/>
  <c r="H40" i="17" s="1"/>
  <c r="G21" i="9"/>
  <c r="G40" i="17" s="1"/>
  <c r="F21" i="9"/>
  <c r="F40" i="17" s="1"/>
  <c r="E21" i="9"/>
  <c r="E40" i="17" s="1"/>
  <c r="X20" i="9"/>
  <c r="X39" i="17" s="1"/>
  <c r="W20" i="9"/>
  <c r="W39" i="17" s="1"/>
  <c r="W42" i="17" s="1"/>
  <c r="V20" i="9"/>
  <c r="V39" i="17" s="1"/>
  <c r="U20" i="9"/>
  <c r="U39" i="17" s="1"/>
  <c r="T20" i="9"/>
  <c r="T39" i="17" s="1"/>
  <c r="S20" i="9"/>
  <c r="S39" i="17" s="1"/>
  <c r="R20" i="9"/>
  <c r="R39" i="17" s="1"/>
  <c r="Q20" i="9"/>
  <c r="Q39" i="17" s="1"/>
  <c r="Q42" i="17" s="1"/>
  <c r="P20" i="9"/>
  <c r="P39" i="17" s="1"/>
  <c r="O20" i="9"/>
  <c r="O39" i="17" s="1"/>
  <c r="N20" i="9"/>
  <c r="N39" i="17" s="1"/>
  <c r="M20" i="9"/>
  <c r="M39" i="17" s="1"/>
  <c r="L20" i="9"/>
  <c r="L39" i="17" s="1"/>
  <c r="K20" i="9"/>
  <c r="K39" i="17" s="1"/>
  <c r="K42" i="17" s="1"/>
  <c r="J20" i="9"/>
  <c r="J39" i="17" s="1"/>
  <c r="I20" i="9"/>
  <c r="I39" i="17" s="1"/>
  <c r="H20" i="9"/>
  <c r="H39" i="17" s="1"/>
  <c r="G20" i="9"/>
  <c r="G39" i="17" s="1"/>
  <c r="F20" i="9"/>
  <c r="F39" i="17" s="1"/>
  <c r="E20" i="9"/>
  <c r="E42" i="19" l="1"/>
  <c r="E46" i="19" s="1"/>
  <c r="E23" i="9"/>
  <c r="K34" i="19"/>
  <c r="K46" i="19"/>
  <c r="S34" i="19"/>
  <c r="S46" i="19"/>
  <c r="G42" i="17"/>
  <c r="M42" i="17"/>
  <c r="Y44" i="19"/>
  <c r="Y48" i="19"/>
  <c r="S42" i="17"/>
  <c r="I42" i="17"/>
  <c r="O42" i="17"/>
  <c r="U42" i="17"/>
  <c r="Y49" i="19"/>
  <c r="Y23" i="19"/>
  <c r="Y45" i="19"/>
  <c r="Y42" i="20"/>
  <c r="Y46" i="20" s="1"/>
  <c r="F43" i="17"/>
  <c r="F47" i="17"/>
  <c r="R48" i="17"/>
  <c r="R44" i="17"/>
  <c r="P43" i="17"/>
  <c r="P47" i="17"/>
  <c r="H49" i="17"/>
  <c r="H45" i="17"/>
  <c r="I47" i="17"/>
  <c r="I43" i="17"/>
  <c r="U48" i="17"/>
  <c r="U44" i="17"/>
  <c r="J43" i="17"/>
  <c r="J47" i="17"/>
  <c r="R43" i="17"/>
  <c r="R47" i="17"/>
  <c r="F48" i="17"/>
  <c r="F44" i="17"/>
  <c r="N44" i="17"/>
  <c r="N48" i="17"/>
  <c r="V48" i="17"/>
  <c r="V44" i="17"/>
  <c r="J45" i="17"/>
  <c r="J49" i="17"/>
  <c r="R45" i="17"/>
  <c r="R49" i="17"/>
  <c r="V47" i="17"/>
  <c r="V43" i="17"/>
  <c r="F45" i="17"/>
  <c r="F49" i="17"/>
  <c r="O47" i="17"/>
  <c r="O43" i="17"/>
  <c r="W47" i="17"/>
  <c r="W43" i="17"/>
  <c r="O49" i="17"/>
  <c r="O23" i="17"/>
  <c r="O45" i="17"/>
  <c r="X43" i="17"/>
  <c r="X47" i="17"/>
  <c r="P45" i="17"/>
  <c r="P49" i="17"/>
  <c r="E44" i="17"/>
  <c r="E48" i="17"/>
  <c r="Q23" i="17"/>
  <c r="Q45" i="17"/>
  <c r="Q49" i="17"/>
  <c r="K43" i="17"/>
  <c r="K47" i="17"/>
  <c r="S43" i="17"/>
  <c r="S47" i="17"/>
  <c r="G48" i="17"/>
  <c r="G44" i="17"/>
  <c r="O48" i="17"/>
  <c r="O44" i="17"/>
  <c r="W44" i="17"/>
  <c r="W48" i="17"/>
  <c r="K23" i="17"/>
  <c r="K49" i="17"/>
  <c r="K45" i="17"/>
  <c r="S49" i="17"/>
  <c r="S45" i="17"/>
  <c r="S23" i="17"/>
  <c r="N47" i="17"/>
  <c r="N43" i="17"/>
  <c r="N45" i="17"/>
  <c r="N49" i="17"/>
  <c r="G47" i="17"/>
  <c r="G43" i="17"/>
  <c r="S44" i="17"/>
  <c r="S48" i="17"/>
  <c r="L44" i="17"/>
  <c r="L48" i="17"/>
  <c r="X45" i="17"/>
  <c r="X49" i="17"/>
  <c r="M44" i="17"/>
  <c r="M48" i="17"/>
  <c r="L47" i="17"/>
  <c r="L43" i="17"/>
  <c r="T43" i="17"/>
  <c r="T47" i="17"/>
  <c r="H44" i="17"/>
  <c r="H48" i="17"/>
  <c r="P48" i="17"/>
  <c r="P44" i="17"/>
  <c r="X48" i="17"/>
  <c r="X44" i="17"/>
  <c r="L49" i="17"/>
  <c r="L45" i="17"/>
  <c r="T49" i="17"/>
  <c r="T45" i="17"/>
  <c r="J48" i="17"/>
  <c r="J44" i="17"/>
  <c r="V45" i="17"/>
  <c r="V49" i="17"/>
  <c r="K48" i="17"/>
  <c r="K44" i="17"/>
  <c r="G23" i="17"/>
  <c r="G45" i="17"/>
  <c r="G49" i="17"/>
  <c r="W23" i="17"/>
  <c r="W49" i="17"/>
  <c r="W45" i="17"/>
  <c r="H43" i="17"/>
  <c r="H47" i="17"/>
  <c r="T44" i="17"/>
  <c r="T48" i="17"/>
  <c r="Q43" i="17"/>
  <c r="Q47" i="17"/>
  <c r="I45" i="17"/>
  <c r="I49" i="17"/>
  <c r="I23" i="17"/>
  <c r="E39" i="17"/>
  <c r="E42" i="17" s="1"/>
  <c r="M47" i="17"/>
  <c r="M43" i="17"/>
  <c r="U43" i="17"/>
  <c r="U47" i="17"/>
  <c r="I44" i="17"/>
  <c r="I48" i="17"/>
  <c r="Q48" i="17"/>
  <c r="Q44" i="17"/>
  <c r="E45" i="17"/>
  <c r="E49" i="17"/>
  <c r="M23" i="17"/>
  <c r="M45" i="17"/>
  <c r="M49" i="17"/>
  <c r="U49" i="17"/>
  <c r="U45" i="17"/>
  <c r="U23" i="17"/>
  <c r="Y25" i="17"/>
  <c r="W23" i="9"/>
  <c r="U23" i="9"/>
  <c r="S23" i="9"/>
  <c r="Q23" i="9"/>
  <c r="O23" i="9"/>
  <c r="M23" i="9"/>
  <c r="K23" i="9"/>
  <c r="I23" i="9"/>
  <c r="G23" i="9"/>
  <c r="Y34" i="19" l="1"/>
  <c r="W34" i="17"/>
  <c r="W46" i="17"/>
  <c r="Q46" i="17"/>
  <c r="Q34" i="17"/>
  <c r="O34" i="17"/>
  <c r="O46" i="17"/>
  <c r="E34" i="17"/>
  <c r="E46" i="17"/>
  <c r="I46" i="17"/>
  <c r="I34" i="17"/>
  <c r="S34" i="17"/>
  <c r="S46" i="17"/>
  <c r="M34" i="17"/>
  <c r="M46" i="17"/>
  <c r="U34" i="17"/>
  <c r="U46" i="17"/>
  <c r="E47" i="17"/>
  <c r="E43" i="17"/>
  <c r="G46" i="17"/>
  <c r="G34" i="17"/>
  <c r="K46" i="17"/>
  <c r="K34" i="17"/>
  <c r="Z29" i="9"/>
  <c r="Y29" i="9"/>
  <c r="Z28" i="9"/>
  <c r="Y28" i="9"/>
  <c r="Z27" i="9"/>
  <c r="Y27" i="9"/>
  <c r="V33" i="9"/>
  <c r="U33" i="9"/>
  <c r="T33" i="9"/>
  <c r="S33" i="9"/>
  <c r="R49" i="9"/>
  <c r="Q37" i="9"/>
  <c r="P37" i="9"/>
  <c r="N33" i="9"/>
  <c r="M33" i="9"/>
  <c r="L33" i="9"/>
  <c r="K33" i="9"/>
  <c r="J49" i="9"/>
  <c r="I37" i="9"/>
  <c r="G33" i="9"/>
  <c r="F33" i="9"/>
  <c r="E33" i="9"/>
  <c r="X36" i="9"/>
  <c r="W36" i="9"/>
  <c r="V36" i="9"/>
  <c r="T32" i="9"/>
  <c r="S32" i="9"/>
  <c r="R32" i="9"/>
  <c r="Q32" i="9"/>
  <c r="O36" i="9"/>
  <c r="N36" i="9"/>
  <c r="L32" i="9"/>
  <c r="K32" i="9"/>
  <c r="J32" i="9"/>
  <c r="I32" i="9"/>
  <c r="G36" i="9"/>
  <c r="F44" i="9"/>
  <c r="E44" i="9"/>
  <c r="X31" i="9"/>
  <c r="W31" i="9"/>
  <c r="V47" i="9"/>
  <c r="U35" i="9"/>
  <c r="T35" i="9"/>
  <c r="S43" i="9"/>
  <c r="R31" i="9"/>
  <c r="Q31" i="9"/>
  <c r="P31" i="9"/>
  <c r="O31" i="9"/>
  <c r="N47" i="9"/>
  <c r="M35" i="9"/>
  <c r="L35" i="9"/>
  <c r="K43" i="9"/>
  <c r="J31" i="9"/>
  <c r="I31" i="9"/>
  <c r="H31" i="9"/>
  <c r="G31" i="9"/>
  <c r="F47" i="9"/>
  <c r="E35" i="9"/>
  <c r="Z19" i="9"/>
  <c r="Y19" i="9"/>
  <c r="Z18" i="9"/>
  <c r="Y18" i="9"/>
  <c r="Z17" i="9"/>
  <c r="Y17" i="9"/>
  <c r="Z16" i="9"/>
  <c r="Y16" i="9"/>
  <c r="Z15" i="9"/>
  <c r="Y15" i="9"/>
  <c r="Z14" i="9"/>
  <c r="Y14" i="9"/>
  <c r="Z13" i="9"/>
  <c r="Y13" i="9"/>
  <c r="Z12" i="9"/>
  <c r="Y12" i="9"/>
  <c r="Z11" i="9"/>
  <c r="Y11" i="9"/>
  <c r="Z10" i="9"/>
  <c r="Y10" i="9"/>
  <c r="Z9" i="9"/>
  <c r="Y9" i="9"/>
  <c r="Z8" i="9"/>
  <c r="Y8" i="9"/>
  <c r="Z7" i="9"/>
  <c r="Y7" i="9"/>
  <c r="Z6" i="9"/>
  <c r="Y6" i="9"/>
  <c r="Z5" i="9"/>
  <c r="Z22" i="9" l="1"/>
  <c r="Z41" i="17" s="1"/>
  <c r="Z21" i="9"/>
  <c r="Z40" i="17" s="1"/>
  <c r="Z20" i="9"/>
  <c r="Z39" i="17" s="1"/>
  <c r="Y22" i="9"/>
  <c r="Y41" i="17" s="1"/>
  <c r="Y42" i="19" s="1"/>
  <c r="Y46" i="19" s="1"/>
  <c r="Y20" i="9"/>
  <c r="Y39" i="17" s="1"/>
  <c r="Y21" i="9"/>
  <c r="Y40" i="17" s="1"/>
  <c r="M44" i="9"/>
  <c r="U44" i="9"/>
  <c r="S49" i="9"/>
  <c r="R37" i="9"/>
  <c r="K49" i="9"/>
  <c r="J37" i="9"/>
  <c r="G45" i="9"/>
  <c r="O45" i="9"/>
  <c r="W45" i="9"/>
  <c r="H48" i="9"/>
  <c r="P48" i="9"/>
  <c r="X48" i="9"/>
  <c r="W24" i="9"/>
  <c r="K31" i="9"/>
  <c r="F35" i="9"/>
  <c r="G47" i="9"/>
  <c r="I24" i="9"/>
  <c r="S31" i="9"/>
  <c r="N35" i="9"/>
  <c r="O47" i="9"/>
  <c r="O33" i="9"/>
  <c r="G24" i="9"/>
  <c r="E32" i="9"/>
  <c r="M32" i="9"/>
  <c r="H36" i="9"/>
  <c r="I48" i="9"/>
  <c r="W33" i="9"/>
  <c r="V35" i="9"/>
  <c r="W47" i="9"/>
  <c r="U32" i="9"/>
  <c r="P36" i="9"/>
  <c r="Q48" i="9"/>
  <c r="P45" i="9"/>
  <c r="K24" i="9"/>
  <c r="L31" i="9"/>
  <c r="T31" i="9"/>
  <c r="F32" i="9"/>
  <c r="N32" i="9"/>
  <c r="V32" i="9"/>
  <c r="H33" i="9"/>
  <c r="P33" i="9"/>
  <c r="X33" i="9"/>
  <c r="G35" i="9"/>
  <c r="O35" i="9"/>
  <c r="W35" i="9"/>
  <c r="I36" i="9"/>
  <c r="Q36" i="9"/>
  <c r="K37" i="9"/>
  <c r="S37" i="9"/>
  <c r="E43" i="9"/>
  <c r="M43" i="9"/>
  <c r="U43" i="9"/>
  <c r="G44" i="9"/>
  <c r="O44" i="9"/>
  <c r="W44" i="9"/>
  <c r="I45" i="9"/>
  <c r="Q45" i="9"/>
  <c r="H47" i="9"/>
  <c r="P47" i="9"/>
  <c r="X47" i="9"/>
  <c r="J48" i="9"/>
  <c r="R48" i="9"/>
  <c r="L49" i="9"/>
  <c r="T49" i="9"/>
  <c r="M24" i="9"/>
  <c r="E31" i="9"/>
  <c r="M31" i="9"/>
  <c r="U31" i="9"/>
  <c r="G32" i="9"/>
  <c r="O32" i="9"/>
  <c r="W32" i="9"/>
  <c r="I33" i="9"/>
  <c r="Q33" i="9"/>
  <c r="H35" i="9"/>
  <c r="P35" i="9"/>
  <c r="X35" i="9"/>
  <c r="J36" i="9"/>
  <c r="R36" i="9"/>
  <c r="L37" i="9"/>
  <c r="T37" i="9"/>
  <c r="F43" i="9"/>
  <c r="N43" i="9"/>
  <c r="V43" i="9"/>
  <c r="H44" i="9"/>
  <c r="P44" i="9"/>
  <c r="X44" i="9"/>
  <c r="J45" i="9"/>
  <c r="R45" i="9"/>
  <c r="I47" i="9"/>
  <c r="Q47" i="9"/>
  <c r="K48" i="9"/>
  <c r="S48" i="9"/>
  <c r="E49" i="9"/>
  <c r="M49" i="9"/>
  <c r="U49" i="9"/>
  <c r="T43" i="9"/>
  <c r="N44" i="9"/>
  <c r="H45" i="9"/>
  <c r="X45" i="9"/>
  <c r="O24" i="9"/>
  <c r="F31" i="9"/>
  <c r="N31" i="9"/>
  <c r="V31" i="9"/>
  <c r="H32" i="9"/>
  <c r="P32" i="9"/>
  <c r="X32" i="9"/>
  <c r="J33" i="9"/>
  <c r="R33" i="9"/>
  <c r="I35" i="9"/>
  <c r="Q35" i="9"/>
  <c r="K36" i="9"/>
  <c r="S36" i="9"/>
  <c r="E37" i="9"/>
  <c r="M37" i="9"/>
  <c r="U37" i="9"/>
  <c r="G43" i="9"/>
  <c r="O43" i="9"/>
  <c r="W43" i="9"/>
  <c r="I44" i="9"/>
  <c r="Q44" i="9"/>
  <c r="K45" i="9"/>
  <c r="S45" i="9"/>
  <c r="J47" i="9"/>
  <c r="R47" i="9"/>
  <c r="L48" i="9"/>
  <c r="T48" i="9"/>
  <c r="F49" i="9"/>
  <c r="N49" i="9"/>
  <c r="V49" i="9"/>
  <c r="Q24" i="9"/>
  <c r="J35" i="9"/>
  <c r="R35" i="9"/>
  <c r="L36" i="9"/>
  <c r="T36" i="9"/>
  <c r="F37" i="9"/>
  <c r="N37" i="9"/>
  <c r="V37" i="9"/>
  <c r="H43" i="9"/>
  <c r="P43" i="9"/>
  <c r="X43" i="9"/>
  <c r="J44" i="9"/>
  <c r="R44" i="9"/>
  <c r="L45" i="9"/>
  <c r="T45" i="9"/>
  <c r="K47" i="9"/>
  <c r="S47" i="9"/>
  <c r="E48" i="9"/>
  <c r="M48" i="9"/>
  <c r="U48" i="9"/>
  <c r="G49" i="9"/>
  <c r="O49" i="9"/>
  <c r="W49" i="9"/>
  <c r="L43" i="9"/>
  <c r="S24" i="9"/>
  <c r="K35" i="9"/>
  <c r="S35" i="9"/>
  <c r="E36" i="9"/>
  <c r="M36" i="9"/>
  <c r="U36" i="9"/>
  <c r="G37" i="9"/>
  <c r="O37" i="9"/>
  <c r="W37" i="9"/>
  <c r="I43" i="9"/>
  <c r="Q43" i="9"/>
  <c r="K44" i="9"/>
  <c r="S44" i="9"/>
  <c r="E45" i="9"/>
  <c r="M45" i="9"/>
  <c r="U45" i="9"/>
  <c r="L47" i="9"/>
  <c r="T47" i="9"/>
  <c r="F48" i="9"/>
  <c r="N48" i="9"/>
  <c r="V48" i="9"/>
  <c r="H49" i="9"/>
  <c r="P49" i="9"/>
  <c r="X49" i="9"/>
  <c r="V44" i="9"/>
  <c r="E24" i="9"/>
  <c r="U24" i="9"/>
  <c r="F36" i="9"/>
  <c r="H37" i="9"/>
  <c r="X37" i="9"/>
  <c r="J43" i="9"/>
  <c r="R43" i="9"/>
  <c r="L44" i="9"/>
  <c r="T44" i="9"/>
  <c r="F45" i="9"/>
  <c r="N45" i="9"/>
  <c r="V45" i="9"/>
  <c r="E47" i="9"/>
  <c r="M47" i="9"/>
  <c r="U47" i="9"/>
  <c r="G48" i="9"/>
  <c r="O48" i="9"/>
  <c r="W48" i="9"/>
  <c r="I49" i="9"/>
  <c r="Q49" i="9"/>
  <c r="Y42" i="17" l="1"/>
  <c r="Y31" i="9"/>
  <c r="Y33" i="9"/>
  <c r="Y32" i="9"/>
  <c r="Z31" i="9"/>
  <c r="Z32" i="9"/>
  <c r="Z45" i="17"/>
  <c r="Z49" i="17"/>
  <c r="Y23" i="9"/>
  <c r="O34" i="9"/>
  <c r="M25" i="9"/>
  <c r="Y37" i="9"/>
  <c r="Z37" i="9"/>
  <c r="S25" i="9"/>
  <c r="Z36" i="9"/>
  <c r="Z35" i="9"/>
  <c r="E25" i="9"/>
  <c r="K25" i="9"/>
  <c r="I25" i="9"/>
  <c r="Q25" i="9"/>
  <c r="G25" i="9"/>
  <c r="W25" i="9"/>
  <c r="Y24" i="9"/>
  <c r="O25" i="9"/>
  <c r="U25" i="9"/>
  <c r="Y36" i="9"/>
  <c r="Z33" i="9"/>
  <c r="Y35" i="9"/>
  <c r="S34" i="9"/>
  <c r="G34" i="9"/>
  <c r="E34" i="9"/>
  <c r="K34" i="9"/>
  <c r="Q34" i="9"/>
  <c r="M34" i="9"/>
  <c r="U34" i="9"/>
  <c r="I34" i="9"/>
  <c r="W34" i="9"/>
  <c r="Y23" i="17" l="1"/>
  <c r="Y49" i="17"/>
  <c r="Y45" i="17"/>
  <c r="Z44" i="17"/>
  <c r="Z48" i="17"/>
  <c r="Z43" i="17"/>
  <c r="Z47" i="17"/>
  <c r="Y48" i="17"/>
  <c r="Y44" i="17"/>
  <c r="Y47" i="17"/>
  <c r="Y43" i="17"/>
  <c r="Y25" i="9"/>
  <c r="Y34" i="17" l="1"/>
  <c r="Y46" i="17"/>
  <c r="S46" i="9" l="1"/>
  <c r="K46" i="9"/>
  <c r="O46" i="9"/>
  <c r="I46" i="9"/>
  <c r="W46" i="9"/>
  <c r="E46" i="9"/>
  <c r="G46" i="9"/>
  <c r="U46" i="9"/>
  <c r="Q46" i="9"/>
  <c r="M46" i="9"/>
  <c r="Z47" i="9" l="1"/>
  <c r="Z43" i="9"/>
  <c r="Z45" i="9"/>
  <c r="Z49" i="9"/>
  <c r="Y49" i="9"/>
  <c r="Y45" i="9"/>
  <c r="Y47" i="9"/>
  <c r="Y43" i="9"/>
  <c r="Z44" i="9"/>
  <c r="Z48" i="9"/>
  <c r="Y48" i="9"/>
  <c r="Y44" i="9"/>
  <c r="Y34" i="9" l="1"/>
  <c r="Y46" i="9"/>
</calcChain>
</file>

<file path=xl/sharedStrings.xml><?xml version="1.0" encoding="utf-8"?>
<sst xmlns="http://schemas.openxmlformats.org/spreadsheetml/2006/main" count="6782" uniqueCount="130">
  <si>
    <t>営 業 倉 庫 資 料</t>
    <rPh sb="0" eb="1">
      <t>エイ</t>
    </rPh>
    <rPh sb="2" eb="3">
      <t>ギョウ</t>
    </rPh>
    <rPh sb="4" eb="5">
      <t>クラ</t>
    </rPh>
    <rPh sb="6" eb="7">
      <t>コ</t>
    </rPh>
    <rPh sb="8" eb="9">
      <t>シ</t>
    </rPh>
    <rPh sb="10" eb="11">
      <t>リョウ</t>
    </rPh>
    <phoneticPr fontId="3"/>
  </si>
  <si>
    <t>（7号の１）</t>
    <rPh sb="2" eb="3">
      <t>ゴウ</t>
    </rPh>
    <phoneticPr fontId="3"/>
  </si>
  <si>
    <t xml:space="preserve">     (単位 :</t>
    <rPh sb="6" eb="8">
      <t>タンイ</t>
    </rPh>
    <phoneticPr fontId="3"/>
  </si>
  <si>
    <t>数量トン,</t>
    <rPh sb="0" eb="2">
      <t>スウリョウ</t>
    </rPh>
    <phoneticPr fontId="3"/>
  </si>
  <si>
    <t>金額　千円,</t>
    <rPh sb="0" eb="2">
      <t>キンガク</t>
    </rPh>
    <rPh sb="3" eb="5">
      <t>センエン</t>
    </rPh>
    <phoneticPr fontId="3"/>
  </si>
  <si>
    <t>トン当り寄託価格 円)</t>
    <rPh sb="2" eb="3">
      <t>アタ</t>
    </rPh>
    <rPh sb="4" eb="6">
      <t>キタク</t>
    </rPh>
    <rPh sb="6" eb="8">
      <t>カカク</t>
    </rPh>
    <rPh sb="9" eb="10">
      <t>エン</t>
    </rPh>
    <phoneticPr fontId="3"/>
  </si>
  <si>
    <t>石川県倉庫協会</t>
    <rPh sb="0" eb="3">
      <t>イシカワケン</t>
    </rPh>
    <rPh sb="3" eb="5">
      <t>ソウコ</t>
    </rPh>
    <rPh sb="5" eb="7">
      <t>キョウカイ</t>
    </rPh>
    <phoneticPr fontId="3"/>
  </si>
  <si>
    <t>農水産品　　　</t>
    <rPh sb="0" eb="1">
      <t>ノウ</t>
    </rPh>
    <rPh sb="1" eb="3">
      <t>スイサン</t>
    </rPh>
    <rPh sb="3" eb="4">
      <t>ヒン</t>
    </rPh>
    <phoneticPr fontId="3"/>
  </si>
  <si>
    <t>金属</t>
    <rPh sb="0" eb="2">
      <t>キンゾク</t>
    </rPh>
    <phoneticPr fontId="3"/>
  </si>
  <si>
    <t>金属製品機械</t>
    <rPh sb="0" eb="2">
      <t>キンゾク</t>
    </rPh>
    <rPh sb="2" eb="4">
      <t>セイヒン</t>
    </rPh>
    <rPh sb="4" eb="6">
      <t>キカイ</t>
    </rPh>
    <phoneticPr fontId="3"/>
  </si>
  <si>
    <t>窯業品</t>
    <rPh sb="0" eb="2">
      <t>ヨウギョウ</t>
    </rPh>
    <rPh sb="2" eb="3">
      <t>ヒン</t>
    </rPh>
    <phoneticPr fontId="3"/>
  </si>
  <si>
    <t>その他化学工業品</t>
    <rPh sb="0" eb="3">
      <t>ソノタ</t>
    </rPh>
    <rPh sb="3" eb="5">
      <t>カガク</t>
    </rPh>
    <rPh sb="5" eb="7">
      <t>コウギョウ</t>
    </rPh>
    <rPh sb="7" eb="8">
      <t>ヒン</t>
    </rPh>
    <phoneticPr fontId="3"/>
  </si>
  <si>
    <t>紙パルプ</t>
    <rPh sb="0" eb="1">
      <t>カミ</t>
    </rPh>
    <phoneticPr fontId="3"/>
  </si>
  <si>
    <t>繊維工業品</t>
    <rPh sb="0" eb="2">
      <t>センイ</t>
    </rPh>
    <rPh sb="2" eb="4">
      <t>コウギョウ</t>
    </rPh>
    <rPh sb="4" eb="5">
      <t>ヒン</t>
    </rPh>
    <phoneticPr fontId="3"/>
  </si>
  <si>
    <t>食糧工業品</t>
    <rPh sb="0" eb="2">
      <t>ショクリョウ</t>
    </rPh>
    <rPh sb="2" eb="4">
      <t>コウギョウ</t>
    </rPh>
    <rPh sb="4" eb="5">
      <t>ヒン</t>
    </rPh>
    <phoneticPr fontId="3"/>
  </si>
  <si>
    <t>雑工業品</t>
    <rPh sb="0" eb="1">
      <t>ザツ</t>
    </rPh>
    <rPh sb="1" eb="3">
      <t>コウギョウ</t>
    </rPh>
    <rPh sb="3" eb="4">
      <t>ヒン</t>
    </rPh>
    <phoneticPr fontId="3"/>
  </si>
  <si>
    <t>雑品</t>
    <rPh sb="0" eb="1">
      <t>ザツ</t>
    </rPh>
    <rPh sb="1" eb="2">
      <t>ヒン</t>
    </rPh>
    <phoneticPr fontId="3"/>
  </si>
  <si>
    <t>合計</t>
    <rPh sb="0" eb="2">
      <t>ゴウケイ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</si>
  <si>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</si>
  <si>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</si>
  <si>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金沢市地区</t>
    <rPh sb="0" eb="2">
      <t>カナザワ</t>
    </rPh>
    <rPh sb="2" eb="3">
      <t>シ</t>
    </rPh>
    <rPh sb="3" eb="5">
      <t>チク</t>
    </rPh>
    <phoneticPr fontId="3"/>
  </si>
  <si>
    <t>入庫</t>
    <rPh sb="0" eb="2">
      <t>ニュウコ</t>
    </rPh>
    <phoneticPr fontId="3"/>
  </si>
  <si>
    <t>出庫</t>
    <rPh sb="0" eb="1">
      <t>デ</t>
    </rPh>
    <rPh sb="1" eb="2">
      <t>クラ</t>
    </rPh>
    <phoneticPr fontId="3"/>
  </si>
  <si>
    <t>受</t>
    <rPh sb="0" eb="1">
      <t>ジュキブツ</t>
    </rPh>
    <phoneticPr fontId="3"/>
  </si>
  <si>
    <t>残高</t>
    <rPh sb="0" eb="2">
      <t>ザンダカ</t>
    </rPh>
    <phoneticPr fontId="3"/>
  </si>
  <si>
    <t>本</t>
    <rPh sb="0" eb="1">
      <t>ホン</t>
    </rPh>
    <phoneticPr fontId="3"/>
  </si>
  <si>
    <t>白山市地区</t>
    <rPh sb="0" eb="2">
      <t>ハクサン</t>
    </rPh>
    <rPh sb="2" eb="3">
      <t>シ</t>
    </rPh>
    <rPh sb="3" eb="5">
      <t>チク</t>
    </rPh>
    <phoneticPr fontId="3"/>
  </si>
  <si>
    <t>寄</t>
    <rPh sb="0" eb="1">
      <t>ヨ</t>
    </rPh>
    <phoneticPr fontId="3"/>
  </si>
  <si>
    <t>物</t>
    <rPh sb="0" eb="1">
      <t>モノ</t>
    </rPh>
    <phoneticPr fontId="3"/>
  </si>
  <si>
    <t>月</t>
    <rPh sb="0" eb="1">
      <t>ツキ</t>
    </rPh>
    <phoneticPr fontId="3"/>
  </si>
  <si>
    <t>小松市地区</t>
    <rPh sb="0" eb="2">
      <t>コマツ</t>
    </rPh>
    <rPh sb="2" eb="3">
      <t>シ</t>
    </rPh>
    <rPh sb="3" eb="5">
      <t>チク</t>
    </rPh>
    <phoneticPr fontId="3"/>
  </si>
  <si>
    <t>入</t>
    <rPh sb="0" eb="1">
      <t>イ</t>
    </rPh>
    <phoneticPr fontId="3"/>
  </si>
  <si>
    <t>分</t>
    <rPh sb="0" eb="1">
      <t>ブン</t>
    </rPh>
    <phoneticPr fontId="3"/>
  </si>
  <si>
    <t>七尾市地区</t>
    <rPh sb="0" eb="2">
      <t>ナナオ</t>
    </rPh>
    <rPh sb="2" eb="3">
      <t>シ</t>
    </rPh>
    <rPh sb="3" eb="5">
      <t>チク</t>
    </rPh>
    <phoneticPr fontId="3"/>
  </si>
  <si>
    <t>庫</t>
    <rPh sb="0" eb="1">
      <t>コ</t>
    </rPh>
    <phoneticPr fontId="3"/>
  </si>
  <si>
    <t>その他地区</t>
    <rPh sb="0" eb="3">
      <t>ソノタ</t>
    </rPh>
    <rPh sb="3" eb="5">
      <t>チク</t>
    </rPh>
    <phoneticPr fontId="3"/>
  </si>
  <si>
    <t>高</t>
    <rPh sb="0" eb="1">
      <t>タカ</t>
    </rPh>
    <phoneticPr fontId="3"/>
  </si>
  <si>
    <t>出</t>
    <rPh sb="0" eb="1">
      <t>デ</t>
    </rPh>
    <phoneticPr fontId="3"/>
  </si>
  <si>
    <t>回　　転　　率</t>
    <rPh sb="0" eb="1">
      <t>カイ</t>
    </rPh>
    <rPh sb="3" eb="4">
      <t>テン</t>
    </rPh>
    <rPh sb="6" eb="7">
      <t>リツ</t>
    </rPh>
    <phoneticPr fontId="3"/>
  </si>
  <si>
    <t>トン/寄託価格</t>
    <rPh sb="3" eb="5">
      <t>キタク</t>
    </rPh>
    <rPh sb="5" eb="7">
      <t>カカク</t>
    </rPh>
    <phoneticPr fontId="3"/>
  </si>
  <si>
    <t>（円）</t>
    <rPh sb="1" eb="2">
      <t>エン</t>
    </rPh>
    <phoneticPr fontId="3"/>
  </si>
  <si>
    <t>残高ウエイト</t>
    <rPh sb="0" eb="2">
      <t>ザンダカ</t>
    </rPh>
    <phoneticPr fontId="3"/>
  </si>
  <si>
    <t>前年同月対比</t>
    <rPh sb="0" eb="1">
      <t>ゼン</t>
    </rPh>
    <rPh sb="1" eb="2">
      <t>ネン</t>
    </rPh>
    <rPh sb="2" eb="3">
      <t>ドウ</t>
    </rPh>
    <rPh sb="3" eb="4">
      <t>ツキ</t>
    </rPh>
    <rPh sb="4" eb="6">
      <t>タイヒ</t>
    </rPh>
    <phoneticPr fontId="3"/>
  </si>
  <si>
    <t>　実　　　　績</t>
    <rPh sb="1" eb="2">
      <t>ジツ</t>
    </rPh>
    <rPh sb="6" eb="7">
      <t>ツムギ</t>
    </rPh>
    <phoneticPr fontId="3"/>
  </si>
  <si>
    <t>回転率</t>
    <rPh sb="0" eb="2">
      <t>カイテン</t>
    </rPh>
    <rPh sb="2" eb="3">
      <t>リツ</t>
    </rPh>
    <phoneticPr fontId="3"/>
  </si>
  <si>
    <t>　増　　　　減</t>
    <rPh sb="1" eb="2">
      <t>ゾウ</t>
    </rPh>
    <rPh sb="6" eb="7">
      <t>ゲン</t>
    </rPh>
    <phoneticPr fontId="3"/>
  </si>
  <si>
    <t>末</t>
    <rPh sb="0" eb="1">
      <t>マツ</t>
    </rPh>
    <phoneticPr fontId="3"/>
  </si>
  <si>
    <t>保</t>
    <rPh sb="0" eb="1">
      <t>タモツ</t>
    </rPh>
    <phoneticPr fontId="3"/>
  </si>
  <si>
    <t>　比　　　　率</t>
    <rPh sb="1" eb="2">
      <t>ヒ</t>
    </rPh>
    <rPh sb="6" eb="7">
      <t>リツ</t>
    </rPh>
    <phoneticPr fontId="3"/>
  </si>
  <si>
    <t>管</t>
    <rPh sb="0" eb="1">
      <t>カン</t>
    </rPh>
    <phoneticPr fontId="3"/>
  </si>
  <si>
    <t>残</t>
    <rPh sb="0" eb="1">
      <t>ザン</t>
    </rPh>
    <phoneticPr fontId="3"/>
  </si>
  <si>
    <t>前月対比</t>
    <rPh sb="0" eb="1">
      <t>ゼン</t>
    </rPh>
    <rPh sb="1" eb="2">
      <t>ツキ</t>
    </rPh>
    <rPh sb="2" eb="4">
      <t>タイヒ</t>
    </rPh>
    <phoneticPr fontId="3"/>
  </si>
  <si>
    <t>高</t>
    <rPh sb="0" eb="1">
      <t>ダカ</t>
    </rPh>
    <phoneticPr fontId="3"/>
  </si>
  <si>
    <t>（1～１１）</t>
    <phoneticPr fontId="3"/>
  </si>
  <si>
    <t>（１２～１４）</t>
    <phoneticPr fontId="3"/>
  </si>
  <si>
    <t>（１５～１７）</t>
    <phoneticPr fontId="3"/>
  </si>
  <si>
    <t>（１８～１９）</t>
    <phoneticPr fontId="3"/>
  </si>
  <si>
    <t>（２０～２５）</t>
    <phoneticPr fontId="3"/>
  </si>
  <si>
    <t>（２７～３０）</t>
    <phoneticPr fontId="3"/>
  </si>
  <si>
    <t>（３１～３４）</t>
    <phoneticPr fontId="3"/>
  </si>
  <si>
    <t>（３５～３９）</t>
    <phoneticPr fontId="3"/>
  </si>
  <si>
    <t>（％）</t>
    <phoneticPr fontId="3"/>
  </si>
  <si>
    <t xml:space="preserve">               (%)</t>
    <phoneticPr fontId="3"/>
  </si>
  <si>
    <t>令和4年6月</t>
    <phoneticPr fontId="9"/>
  </si>
  <si>
    <t>令和4年5月</t>
    <phoneticPr fontId="9"/>
  </si>
  <si>
    <t>令和4年7月</t>
    <phoneticPr fontId="9"/>
  </si>
  <si>
    <t>令和4年8月</t>
    <phoneticPr fontId="9"/>
  </si>
  <si>
    <t>令和4年9月</t>
    <phoneticPr fontId="9"/>
  </si>
  <si>
    <t>令和4年10月</t>
    <phoneticPr fontId="9"/>
  </si>
  <si>
    <t>令和4年11月</t>
    <phoneticPr fontId="9"/>
  </si>
  <si>
    <t>令和4年12月</t>
    <phoneticPr fontId="9"/>
  </si>
  <si>
    <t>令和5年1月</t>
    <phoneticPr fontId="9"/>
  </si>
  <si>
    <t>令和5年2月</t>
    <phoneticPr fontId="9"/>
  </si>
  <si>
    <t>令和5年3月</t>
    <phoneticPr fontId="9"/>
  </si>
  <si>
    <t>令和5年4月</t>
    <phoneticPr fontId="9"/>
  </si>
  <si>
    <t>令和5年5月</t>
    <phoneticPr fontId="9"/>
  </si>
  <si>
    <t>令和5年6月</t>
    <phoneticPr fontId="9"/>
  </si>
  <si>
    <t>令和5年7月</t>
    <phoneticPr fontId="9"/>
  </si>
  <si>
    <t>令和5年8月</t>
    <phoneticPr fontId="9"/>
  </si>
  <si>
    <t>令和5年9月</t>
    <phoneticPr fontId="9"/>
  </si>
  <si>
    <t>令和5年10月</t>
    <phoneticPr fontId="9"/>
  </si>
  <si>
    <t>令和5年11月</t>
    <phoneticPr fontId="9"/>
  </si>
  <si>
    <t>令和5年12月</t>
    <phoneticPr fontId="9"/>
  </si>
  <si>
    <t>令和6年1月</t>
    <phoneticPr fontId="9"/>
  </si>
  <si>
    <t>令和6年2月</t>
    <phoneticPr fontId="9"/>
  </si>
  <si>
    <t>令和6年3月</t>
    <phoneticPr fontId="9"/>
  </si>
  <si>
    <t>令和6年4月</t>
    <phoneticPr fontId="9"/>
  </si>
  <si>
    <t>令和6年5月</t>
    <phoneticPr fontId="9"/>
  </si>
  <si>
    <t>令和6年6月</t>
    <phoneticPr fontId="9"/>
  </si>
  <si>
    <t>令和6年7月</t>
    <phoneticPr fontId="9"/>
  </si>
  <si>
    <t>令和6年8月</t>
    <phoneticPr fontId="9"/>
  </si>
  <si>
    <t>令和6年9月</t>
    <phoneticPr fontId="9"/>
  </si>
  <si>
    <t>令和6年10月</t>
    <phoneticPr fontId="9"/>
  </si>
  <si>
    <t>令和6年11月</t>
    <phoneticPr fontId="9"/>
  </si>
  <si>
    <t>令和6年12月</t>
    <phoneticPr fontId="9"/>
  </si>
  <si>
    <t>令和7年1月</t>
    <phoneticPr fontId="9"/>
  </si>
  <si>
    <t>令和7年2月</t>
    <phoneticPr fontId="9"/>
  </si>
  <si>
    <t>令和7年3月</t>
    <phoneticPr fontId="9"/>
  </si>
  <si>
    <t>年計</t>
    <rPh sb="0" eb="1">
      <t>ネン</t>
    </rPh>
    <rPh sb="1" eb="2">
      <t>ケイ</t>
    </rPh>
    <phoneticPr fontId="9"/>
  </si>
  <si>
    <t>農水産</t>
    <rPh sb="0" eb="3">
      <t>ノウスイサン</t>
    </rPh>
    <phoneticPr fontId="9"/>
  </si>
  <si>
    <t>金属</t>
    <rPh sb="0" eb="2">
      <t>キンゾク</t>
    </rPh>
    <phoneticPr fontId="9"/>
  </si>
  <si>
    <t>金属製品機械</t>
    <rPh sb="0" eb="2">
      <t>キンゾク</t>
    </rPh>
    <rPh sb="2" eb="4">
      <t>セイヒン</t>
    </rPh>
    <rPh sb="4" eb="6">
      <t>キカイ</t>
    </rPh>
    <phoneticPr fontId="9"/>
  </si>
  <si>
    <t>窯業品</t>
    <rPh sb="0" eb="2">
      <t>ヨウギョウ</t>
    </rPh>
    <rPh sb="2" eb="3">
      <t>ヒン</t>
    </rPh>
    <phoneticPr fontId="9"/>
  </si>
  <si>
    <t>化学工業品</t>
    <rPh sb="0" eb="2">
      <t>カガク</t>
    </rPh>
    <rPh sb="2" eb="5">
      <t>コウギョウヒン</t>
    </rPh>
    <phoneticPr fontId="9"/>
  </si>
  <si>
    <t>紙　パルプ</t>
    <rPh sb="0" eb="1">
      <t>カミ</t>
    </rPh>
    <phoneticPr fontId="9"/>
  </si>
  <si>
    <t>繊維工業品</t>
    <rPh sb="0" eb="2">
      <t>センイ</t>
    </rPh>
    <rPh sb="2" eb="5">
      <t>コウギョウヒン</t>
    </rPh>
    <phoneticPr fontId="9"/>
  </si>
  <si>
    <t>食糧工業品</t>
    <rPh sb="0" eb="2">
      <t>ショクリョウ</t>
    </rPh>
    <rPh sb="2" eb="5">
      <t>コウギョウヒン</t>
    </rPh>
    <phoneticPr fontId="9"/>
  </si>
  <si>
    <t>雑　工業品</t>
    <rPh sb="0" eb="1">
      <t>ザツ</t>
    </rPh>
    <rPh sb="2" eb="5">
      <t>コウギョウヒン</t>
    </rPh>
    <phoneticPr fontId="9"/>
  </si>
  <si>
    <t>雑品</t>
    <rPh sb="0" eb="2">
      <t>ザッピン</t>
    </rPh>
    <phoneticPr fontId="9"/>
  </si>
  <si>
    <t>入庫</t>
    <rPh sb="0" eb="2">
      <t>ニュウコ</t>
    </rPh>
    <phoneticPr fontId="9"/>
  </si>
  <si>
    <t>出庫</t>
    <rPh sb="0" eb="2">
      <t>シュッコ</t>
    </rPh>
    <phoneticPr fontId="9"/>
  </si>
  <si>
    <t>残高数量</t>
    <rPh sb="0" eb="2">
      <t>ザンダカ</t>
    </rPh>
    <rPh sb="2" eb="4">
      <t>スウリョウ</t>
    </rPh>
    <phoneticPr fontId="9"/>
  </si>
  <si>
    <t>保管金額</t>
    <rPh sb="0" eb="2">
      <t>ホカン</t>
    </rPh>
    <rPh sb="2" eb="4">
      <t>キンガク</t>
    </rPh>
    <phoneticPr fontId="9"/>
  </si>
  <si>
    <t>平均</t>
    <rPh sb="0" eb="2">
      <t>ヘイキン</t>
    </rPh>
    <phoneticPr fontId="9"/>
  </si>
  <si>
    <t>月平均</t>
    <rPh sb="0" eb="1">
      <t>ツキ</t>
    </rPh>
    <rPh sb="1" eb="3">
      <t>ヘイキン</t>
    </rPh>
    <phoneticPr fontId="9"/>
  </si>
  <si>
    <t>年計(仮)</t>
    <rPh sb="0" eb="1">
      <t>ネン</t>
    </rPh>
    <rPh sb="1" eb="2">
      <t>ケイ</t>
    </rPh>
    <rPh sb="3" eb="4">
      <t>カリ</t>
    </rPh>
    <phoneticPr fontId="9"/>
  </si>
  <si>
    <t>令和7年4月</t>
    <phoneticPr fontId="9"/>
  </si>
  <si>
    <t>令和7年5月</t>
    <phoneticPr fontId="9"/>
  </si>
  <si>
    <t>令和7年6月</t>
    <phoneticPr fontId="9"/>
  </si>
  <si>
    <t>令和7年7月</t>
    <phoneticPr fontId="9"/>
  </si>
  <si>
    <t>令和7年8月</t>
    <phoneticPr fontId="9"/>
  </si>
  <si>
    <t>令和7年9月</t>
    <phoneticPr fontId="9"/>
  </si>
  <si>
    <t>令和7年10月</t>
    <phoneticPr fontId="9"/>
  </si>
  <si>
    <t>令和7年11月</t>
    <phoneticPr fontId="9"/>
  </si>
  <si>
    <t>令和7年12月</t>
    <phoneticPr fontId="9"/>
  </si>
  <si>
    <t>令和8年1月</t>
    <phoneticPr fontId="9"/>
  </si>
  <si>
    <t>令和8年2月</t>
    <phoneticPr fontId="9"/>
  </si>
  <si>
    <t>令和8年3月</t>
    <phoneticPr fontId="9"/>
  </si>
  <si>
    <t>令和8年4月</t>
    <phoneticPr fontId="9"/>
  </si>
  <si>
    <t>令和8年5月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</si>
</sst>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0.0_ "/>
    <numFmt numFmtId="178" formatCode="#,##0.0_ ;[Red]\-#,##0.0\ "/>
    <numFmt numFmtId="179" formatCode="#,##0;&quot;△ &quot;#,##0"/>
    <numFmt numFmtId="180" formatCode="#,##0_ "/>
    <numFmt numFmtId="181" formatCode="#,##0.0_ 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  <font>
      <sz val="2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12">
    <xf numFmtId="0" fontId="0" fillId="0" borderId="0" xfId="0">
      <alignment vertical="center"/>
    </xf>
    <xf numFmtId="0" fontId="6" fillId="0" borderId="0" xfId="3" applyFont="1"/>
    <xf numFmtId="0" fontId="1" fillId="0" borderId="1" xfId="3" applyBorder="1" applyAlignment="1">
      <alignment horizontal="center"/>
    </xf>
    <xf numFmtId="38" fontId="1" fillId="0" borderId="0" xfId="3" applyNumberFormat="1"/>
    <xf numFmtId="0" fontId="1" fillId="0" borderId="3" xfId="3" applyBorder="1"/>
    <xf numFmtId="0" fontId="1" fillId="0" borderId="4" xfId="3" applyBorder="1"/>
    <xf numFmtId="0" fontId="1" fillId="0" borderId="4" xfId="3" applyBorder="1" applyAlignment="1">
      <alignment horizontal="left"/>
    </xf>
    <xf numFmtId="0" fontId="1" fillId="0" borderId="7" xfId="3" applyBorder="1"/>
    <xf numFmtId="0" fontId="1" fillId="0" borderId="10" xfId="3" applyBorder="1" applyAlignment="1">
      <alignment horizontal="center"/>
    </xf>
    <xf numFmtId="0" fontId="1" fillId="0" borderId="11" xfId="3" applyBorder="1" applyAlignment="1">
      <alignment horizontal="center"/>
    </xf>
    <xf numFmtId="0" fontId="1" fillId="0" borderId="12" xfId="3" applyBorder="1" applyAlignment="1">
      <alignment horizontal="center"/>
    </xf>
    <xf numFmtId="0" fontId="1" fillId="0" borderId="13" xfId="3" applyBorder="1" applyAlignment="1">
      <alignment horizontal="center"/>
    </xf>
    <xf numFmtId="0" fontId="1" fillId="0" borderId="1" xfId="3" applyBorder="1"/>
    <xf numFmtId="38" fontId="1" fillId="0" borderId="14" xfId="2" applyBorder="1"/>
    <xf numFmtId="38" fontId="1" fillId="0" borderId="15" xfId="2" applyBorder="1"/>
    <xf numFmtId="38" fontId="1" fillId="0" borderId="16" xfId="2" applyBorder="1"/>
    <xf numFmtId="38" fontId="1" fillId="0" borderId="17" xfId="2" applyBorder="1"/>
    <xf numFmtId="38" fontId="1" fillId="0" borderId="4" xfId="2" applyBorder="1"/>
    <xf numFmtId="38" fontId="1" fillId="0" borderId="18" xfId="2" applyBorder="1"/>
    <xf numFmtId="38" fontId="1" fillId="0" borderId="19" xfId="2" applyBorder="1"/>
    <xf numFmtId="38" fontId="1" fillId="0" borderId="20" xfId="2" applyBorder="1"/>
    <xf numFmtId="38" fontId="1" fillId="0" borderId="21" xfId="2" applyBorder="1"/>
    <xf numFmtId="0" fontId="1" fillId="0" borderId="22" xfId="3" applyBorder="1"/>
    <xf numFmtId="38" fontId="1" fillId="0" borderId="23" xfId="2" applyBorder="1"/>
    <xf numFmtId="38" fontId="1" fillId="0" borderId="24" xfId="2" applyBorder="1"/>
    <xf numFmtId="38" fontId="1" fillId="0" borderId="25" xfId="2" applyBorder="1"/>
    <xf numFmtId="38" fontId="1" fillId="0" borderId="26" xfId="2" applyBorder="1"/>
    <xf numFmtId="38" fontId="1" fillId="0" borderId="27" xfId="2" applyBorder="1"/>
    <xf numFmtId="0" fontId="1" fillId="0" borderId="29" xfId="3" applyBorder="1" applyAlignment="1">
      <alignment horizontal="center"/>
    </xf>
    <xf numFmtId="38" fontId="1" fillId="0" borderId="12" xfId="2" applyBorder="1"/>
    <xf numFmtId="38" fontId="1" fillId="0" borderId="13" xfId="2" applyBorder="1"/>
    <xf numFmtId="38" fontId="1" fillId="0" borderId="30" xfId="2" applyBorder="1"/>
    <xf numFmtId="38" fontId="1" fillId="0" borderId="31" xfId="2" applyBorder="1"/>
    <xf numFmtId="38" fontId="1" fillId="0" borderId="32" xfId="2" applyBorder="1"/>
    <xf numFmtId="38" fontId="1" fillId="0" borderId="33" xfId="2" applyBorder="1"/>
    <xf numFmtId="38" fontId="1" fillId="0" borderId="10" xfId="2" applyBorder="1"/>
    <xf numFmtId="38" fontId="1" fillId="0" borderId="11" xfId="2" applyBorder="1"/>
    <xf numFmtId="38" fontId="1" fillId="0" borderId="34" xfId="2" applyBorder="1"/>
    <xf numFmtId="38" fontId="1" fillId="0" borderId="35" xfId="2" applyBorder="1"/>
    <xf numFmtId="0" fontId="1" fillId="0" borderId="36" xfId="3" applyBorder="1" applyAlignment="1">
      <alignment horizontal="center"/>
    </xf>
    <xf numFmtId="0" fontId="1" fillId="0" borderId="37" xfId="3" applyBorder="1" applyAlignment="1">
      <alignment horizontal="center"/>
    </xf>
    <xf numFmtId="38" fontId="1" fillId="0" borderId="38" xfId="2" applyBorder="1"/>
    <xf numFmtId="38" fontId="1" fillId="0" borderId="39" xfId="2" applyBorder="1"/>
    <xf numFmtId="0" fontId="1" fillId="0" borderId="40" xfId="3" applyBorder="1" applyAlignment="1">
      <alignment horizontal="center"/>
    </xf>
    <xf numFmtId="0" fontId="1" fillId="0" borderId="3" xfId="3" applyBorder="1" applyAlignment="1">
      <alignment horizontal="center"/>
    </xf>
    <xf numFmtId="0" fontId="1" fillId="0" borderId="41" xfId="3" applyBorder="1"/>
    <xf numFmtId="0" fontId="1" fillId="0" borderId="28" xfId="3" applyBorder="1"/>
    <xf numFmtId="0" fontId="1" fillId="0" borderId="42" xfId="3" applyBorder="1" applyAlignment="1">
      <alignment horizontal="center"/>
    </xf>
    <xf numFmtId="176" fontId="1" fillId="0" borderId="10" xfId="2" applyNumberFormat="1" applyBorder="1" applyAlignment="1">
      <alignment horizontal="right"/>
    </xf>
    <xf numFmtId="176" fontId="1" fillId="0" borderId="11" xfId="2" applyNumberFormat="1" applyBorder="1" applyAlignment="1">
      <alignment horizontal="right"/>
    </xf>
    <xf numFmtId="176" fontId="1" fillId="0" borderId="12" xfId="2" applyNumberFormat="1" applyBorder="1" applyAlignment="1">
      <alignment horizontal="right"/>
    </xf>
    <xf numFmtId="176" fontId="1" fillId="0" borderId="13" xfId="2" applyNumberFormat="1" applyBorder="1" applyAlignment="1">
      <alignment horizontal="right"/>
    </xf>
    <xf numFmtId="38" fontId="1" fillId="0" borderId="0" xfId="2" applyAlignment="1">
      <alignment horizontal="center"/>
    </xf>
    <xf numFmtId="0" fontId="1" fillId="0" borderId="43" xfId="3" applyBorder="1" applyAlignment="1">
      <alignment horizontal="center"/>
    </xf>
    <xf numFmtId="0" fontId="1" fillId="0" borderId="44" xfId="3" applyBorder="1" applyAlignment="1">
      <alignment horizontal="center"/>
    </xf>
    <xf numFmtId="0" fontId="1" fillId="0" borderId="45" xfId="3" applyBorder="1" applyAlignment="1">
      <alignment horizontal="center"/>
    </xf>
    <xf numFmtId="0" fontId="1" fillId="0" borderId="41" xfId="3" applyBorder="1" applyAlignment="1">
      <alignment horizontal="center"/>
    </xf>
    <xf numFmtId="0" fontId="1" fillId="0" borderId="46" xfId="3" applyBorder="1"/>
    <xf numFmtId="0" fontId="1" fillId="0" borderId="47" xfId="3" applyBorder="1" applyAlignment="1">
      <alignment horizontal="center"/>
    </xf>
    <xf numFmtId="177" fontId="1" fillId="0" borderId="20" xfId="3" applyNumberFormat="1" applyBorder="1"/>
    <xf numFmtId="177" fontId="1" fillId="0" borderId="48" xfId="3" applyNumberFormat="1" applyBorder="1"/>
    <xf numFmtId="177" fontId="1" fillId="0" borderId="49" xfId="3" applyNumberFormat="1" applyBorder="1"/>
    <xf numFmtId="177" fontId="1" fillId="0" borderId="50" xfId="3" applyNumberFormat="1" applyBorder="1"/>
    <xf numFmtId="177" fontId="1" fillId="0" borderId="27" xfId="3" applyNumberFormat="1" applyBorder="1"/>
    <xf numFmtId="177" fontId="1" fillId="0" borderId="21" xfId="3" applyNumberFormat="1" applyBorder="1"/>
    <xf numFmtId="177" fontId="1" fillId="0" borderId="25" xfId="3" applyNumberFormat="1" applyBorder="1"/>
    <xf numFmtId="177" fontId="1" fillId="0" borderId="26" xfId="3" applyNumberFormat="1" applyBorder="1"/>
    <xf numFmtId="177" fontId="1" fillId="0" borderId="10" xfId="3" applyNumberFormat="1" applyBorder="1"/>
    <xf numFmtId="177" fontId="1" fillId="0" borderId="11" xfId="3" applyNumberFormat="1" applyBorder="1"/>
    <xf numFmtId="177" fontId="1" fillId="0" borderId="12" xfId="3" applyNumberFormat="1" applyBorder="1"/>
    <xf numFmtId="177" fontId="1" fillId="0" borderId="13" xfId="3" applyNumberFormat="1" applyBorder="1"/>
    <xf numFmtId="177" fontId="1" fillId="0" borderId="14" xfId="3" applyNumberFormat="1" applyBorder="1"/>
    <xf numFmtId="177" fontId="1" fillId="0" borderId="18" xfId="3" applyNumberFormat="1" applyBorder="1"/>
    <xf numFmtId="177" fontId="1" fillId="0" borderId="15" xfId="3" applyNumberFormat="1" applyBorder="1"/>
    <xf numFmtId="177" fontId="1" fillId="0" borderId="19" xfId="3" applyNumberFormat="1" applyBorder="1"/>
    <xf numFmtId="38" fontId="8" fillId="0" borderId="15" xfId="2" applyFont="1" applyBorder="1"/>
    <xf numFmtId="38" fontId="8" fillId="0" borderId="21" xfId="2" applyFont="1" applyBorder="1"/>
    <xf numFmtId="38" fontId="8" fillId="0" borderId="12" xfId="2" applyFont="1" applyBorder="1"/>
    <xf numFmtId="38" fontId="8" fillId="0" borderId="32" xfId="2" applyFont="1" applyBorder="1"/>
    <xf numFmtId="176" fontId="1" fillId="0" borderId="0" xfId="3" applyNumberFormat="1" applyAlignment="1">
      <alignment horizontal="center"/>
    </xf>
    <xf numFmtId="0" fontId="1" fillId="0" borderId="0" xfId="3" applyAlignment="1">
      <alignment horizontal="center"/>
    </xf>
    <xf numFmtId="0" fontId="1" fillId="0" borderId="8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22" xfId="3" applyBorder="1" applyAlignment="1">
      <alignment horizontal="center"/>
    </xf>
    <xf numFmtId="0" fontId="1" fillId="0" borderId="28" xfId="3" applyBorder="1" applyAlignment="1">
      <alignment horizontal="center"/>
    </xf>
    <xf numFmtId="0" fontId="1" fillId="0" borderId="6" xfId="3" applyBorder="1" applyAlignment="1">
      <alignment horizontal="center"/>
    </xf>
    <xf numFmtId="0" fontId="1" fillId="0" borderId="5" xfId="3" applyBorder="1" applyAlignment="1">
      <alignment horizontal="center"/>
    </xf>
    <xf numFmtId="0" fontId="7" fillId="0" borderId="0" xfId="3" applyFont="1"/>
    <xf numFmtId="0" fontId="1" fillId="0" borderId="0" xfId="3"/>
    <xf numFmtId="0" fontId="1" fillId="0" borderId="2" xfId="3" applyBorder="1" applyAlignment="1">
      <alignment horizontal="center"/>
    </xf>
    <xf numFmtId="179" fontId="1" fillId="0" borderId="14" xfId="3" applyNumberFormat="1" applyBorder="1" applyAlignment="1">
      <alignment shrinkToFit="1"/>
    </xf>
    <xf numFmtId="179" fontId="1" fillId="0" borderId="15" xfId="3" applyNumberFormat="1" applyBorder="1" applyAlignment="1">
      <alignment shrinkToFit="1"/>
    </xf>
    <xf numFmtId="179" fontId="1" fillId="0" borderId="19" xfId="3" applyNumberFormat="1" applyBorder="1" applyAlignment="1">
      <alignment shrinkToFit="1"/>
    </xf>
    <xf numFmtId="179" fontId="1" fillId="0" borderId="18" xfId="3" applyNumberFormat="1" applyBorder="1" applyAlignment="1">
      <alignment shrinkToFit="1"/>
    </xf>
    <xf numFmtId="179" fontId="1" fillId="0" borderId="27" xfId="3" applyNumberFormat="1" applyBorder="1" applyAlignment="1">
      <alignment shrinkToFit="1"/>
    </xf>
    <xf numFmtId="179" fontId="1" fillId="0" borderId="21" xfId="3" applyNumberFormat="1" applyBorder="1" applyAlignment="1">
      <alignment shrinkToFit="1"/>
    </xf>
    <xf numFmtId="179" fontId="1" fillId="0" borderId="25" xfId="3" applyNumberFormat="1" applyBorder="1" applyAlignment="1">
      <alignment shrinkToFit="1"/>
    </xf>
    <xf numFmtId="179" fontId="1" fillId="0" borderId="26" xfId="3" applyNumberFormat="1" applyBorder="1" applyAlignment="1">
      <alignment shrinkToFit="1"/>
    </xf>
    <xf numFmtId="0" fontId="10" fillId="2" borderId="14" xfId="0" applyFont="1" applyFill="1" applyBorder="1" applyAlignment="1"/>
    <xf numFmtId="3" fontId="10" fillId="2" borderId="15" xfId="0" applyNumberFormat="1" applyFont="1" applyFill="1" applyBorder="1" applyAlignment="1"/>
    <xf numFmtId="0" fontId="10" fillId="2" borderId="19" xfId="0" applyFont="1" applyFill="1" applyBorder="1" applyAlignment="1"/>
    <xf numFmtId="3" fontId="10" fillId="2" borderId="18" xfId="0" applyNumberFormat="1" applyFont="1" applyFill="1" applyBorder="1" applyAlignment="1"/>
    <xf numFmtId="3" fontId="10" fillId="2" borderId="14" xfId="0" applyNumberFormat="1" applyFont="1" applyFill="1" applyBorder="1" applyAlignment="1"/>
    <xf numFmtId="3" fontId="10" fillId="2" borderId="19" xfId="0" applyNumberFormat="1" applyFont="1" applyFill="1" applyBorder="1" applyAlignment="1"/>
    <xf numFmtId="38" fontId="1" fillId="2" borderId="14" xfId="2" applyFill="1" applyBorder="1" applyAlignment="1">
      <alignment horizontal="right"/>
    </xf>
    <xf numFmtId="38" fontId="1" fillId="2" borderId="15" xfId="2" applyFill="1" applyBorder="1" applyAlignment="1">
      <alignment horizontal="right"/>
    </xf>
    <xf numFmtId="3" fontId="10" fillId="2" borderId="27" xfId="0" applyNumberFormat="1" applyFont="1" applyFill="1" applyBorder="1" applyAlignment="1"/>
    <xf numFmtId="3" fontId="10" fillId="2" borderId="21" xfId="0" applyNumberFormat="1" applyFont="1" applyFill="1" applyBorder="1" applyAlignment="1"/>
    <xf numFmtId="0" fontId="10" fillId="2" borderId="25" xfId="0" applyFont="1" applyFill="1" applyBorder="1" applyAlignment="1"/>
    <xf numFmtId="3" fontId="10" fillId="2" borderId="26" xfId="0" applyNumberFormat="1" applyFont="1" applyFill="1" applyBorder="1" applyAlignment="1"/>
    <xf numFmtId="3" fontId="10" fillId="2" borderId="25" xfId="0" applyNumberFormat="1" applyFont="1" applyFill="1" applyBorder="1" applyAlignment="1"/>
    <xf numFmtId="38" fontId="1" fillId="2" borderId="27" xfId="2" applyFill="1" applyBorder="1" applyAlignment="1">
      <alignment horizontal="right"/>
    </xf>
    <xf numFmtId="38" fontId="1" fillId="2" borderId="21" xfId="2" applyFill="1" applyBorder="1" applyAlignment="1">
      <alignment horizontal="right"/>
    </xf>
    <xf numFmtId="3" fontId="10" fillId="2" borderId="23" xfId="0" applyNumberFormat="1" applyFont="1" applyFill="1" applyBorder="1" applyAlignment="1"/>
    <xf numFmtId="3" fontId="10" fillId="2" borderId="24" xfId="0" applyNumberFormat="1" applyFont="1" applyFill="1" applyBorder="1" applyAlignment="1"/>
    <xf numFmtId="0" fontId="10" fillId="2" borderId="32" xfId="0" applyFont="1" applyFill="1" applyBorder="1" applyAlignment="1"/>
    <xf numFmtId="3" fontId="10" fillId="2" borderId="33" xfId="0" applyNumberFormat="1" applyFont="1" applyFill="1" applyBorder="1" applyAlignment="1"/>
    <xf numFmtId="3" fontId="10" fillId="2" borderId="32" xfId="0" applyNumberFormat="1" applyFont="1" applyFill="1" applyBorder="1" applyAlignment="1"/>
    <xf numFmtId="38" fontId="1" fillId="2" borderId="14" xfId="2" applyFill="1" applyBorder="1"/>
    <xf numFmtId="38" fontId="1" fillId="2" borderId="15" xfId="2" applyFill="1" applyBorder="1"/>
    <xf numFmtId="38" fontId="1" fillId="2" borderId="25" xfId="2" applyFill="1" applyBorder="1"/>
    <xf numFmtId="38" fontId="1" fillId="2" borderId="26" xfId="2" applyFill="1" applyBorder="1"/>
    <xf numFmtId="38" fontId="1" fillId="2" borderId="27" xfId="2" applyFill="1" applyBorder="1"/>
    <xf numFmtId="38" fontId="1" fillId="2" borderId="21" xfId="2" applyFill="1" applyBorder="1"/>
    <xf numFmtId="3" fontId="10" fillId="2" borderId="30" xfId="0" applyNumberFormat="1" applyFont="1" applyFill="1" applyBorder="1" applyAlignment="1"/>
    <xf numFmtId="3" fontId="10" fillId="2" borderId="31" xfId="0" applyNumberFormat="1" applyFont="1" applyFill="1" applyBorder="1" applyAlignment="1"/>
    <xf numFmtId="0" fontId="10" fillId="2" borderId="27" xfId="0" applyFont="1" applyFill="1" applyBorder="1" applyAlignment="1"/>
    <xf numFmtId="0" fontId="10" fillId="0" borderId="14" xfId="0" applyFont="1" applyBorder="1" applyAlignment="1"/>
    <xf numFmtId="3" fontId="10" fillId="0" borderId="15" xfId="0" applyNumberFormat="1" applyFont="1" applyBorder="1" applyAlignment="1"/>
    <xf numFmtId="3" fontId="10" fillId="0" borderId="19" xfId="0" applyNumberFormat="1" applyFont="1" applyBorder="1" applyAlignment="1"/>
    <xf numFmtId="3" fontId="10" fillId="0" borderId="18" xfId="0" applyNumberFormat="1" applyFont="1" applyBorder="1" applyAlignment="1"/>
    <xf numFmtId="3" fontId="10" fillId="0" borderId="14" xfId="0" applyNumberFormat="1" applyFont="1" applyBorder="1" applyAlignment="1"/>
    <xf numFmtId="3" fontId="10" fillId="0" borderId="30" xfId="0" applyNumberFormat="1" applyFont="1" applyBorder="1" applyAlignment="1"/>
    <xf numFmtId="3" fontId="10" fillId="0" borderId="31" xfId="0" applyNumberFormat="1" applyFont="1" applyBorder="1" applyAlignment="1"/>
    <xf numFmtId="3" fontId="10" fillId="0" borderId="27" xfId="0" applyNumberFormat="1" applyFont="1" applyBorder="1" applyAlignment="1"/>
    <xf numFmtId="3" fontId="10" fillId="0" borderId="21" xfId="0" applyNumberFormat="1" applyFont="1" applyBorder="1" applyAlignment="1"/>
    <xf numFmtId="3" fontId="10" fillId="0" borderId="25" xfId="0" applyNumberFormat="1" applyFont="1" applyBorder="1" applyAlignment="1"/>
    <xf numFmtId="3" fontId="10" fillId="0" borderId="26" xfId="0" applyNumberFormat="1" applyFont="1" applyBorder="1" applyAlignment="1"/>
    <xf numFmtId="3" fontId="10" fillId="0" borderId="23" xfId="0" applyNumberFormat="1" applyFont="1" applyBorder="1" applyAlignment="1"/>
    <xf numFmtId="3" fontId="10" fillId="0" borderId="24" xfId="0" applyNumberFormat="1" applyFont="1" applyBorder="1" applyAlignment="1"/>
    <xf numFmtId="3" fontId="10" fillId="0" borderId="32" xfId="0" applyNumberFormat="1" applyFont="1" applyBorder="1" applyAlignment="1"/>
    <xf numFmtId="3" fontId="10" fillId="0" borderId="33" xfId="0" applyNumberFormat="1" applyFont="1" applyBorder="1" applyAlignment="1"/>
    <xf numFmtId="38" fontId="1" fillId="0" borderId="14" xfId="2" applyFill="1" applyBorder="1"/>
    <xf numFmtId="38" fontId="1" fillId="0" borderId="15" xfId="2" applyFill="1" applyBorder="1"/>
    <xf numFmtId="38" fontId="1" fillId="0" borderId="25" xfId="2" applyFill="1" applyBorder="1"/>
    <xf numFmtId="38" fontId="1" fillId="0" borderId="26" xfId="2" applyFill="1" applyBorder="1"/>
    <xf numFmtId="38" fontId="1" fillId="0" borderId="14" xfId="2" applyFill="1" applyBorder="1" applyAlignment="1">
      <alignment horizontal="right"/>
    </xf>
    <xf numFmtId="38" fontId="1" fillId="0" borderId="15" xfId="2" applyFill="1" applyBorder="1" applyAlignment="1">
      <alignment horizontal="right"/>
    </xf>
    <xf numFmtId="38" fontId="1" fillId="0" borderId="27" xfId="2" applyFill="1" applyBorder="1"/>
    <xf numFmtId="38" fontId="1" fillId="0" borderId="21" xfId="2" applyFill="1" applyBorder="1"/>
    <xf numFmtId="38" fontId="1" fillId="0" borderId="27" xfId="2" applyFill="1" applyBorder="1" applyAlignment="1">
      <alignment horizontal="right"/>
    </xf>
    <xf numFmtId="38" fontId="1" fillId="0" borderId="21" xfId="2" applyFill="1" applyBorder="1" applyAlignment="1">
      <alignment horizontal="right"/>
    </xf>
    <xf numFmtId="3" fontId="10" fillId="0" borderId="38" xfId="0" applyNumberFormat="1" applyFont="1" applyBorder="1" applyAlignment="1"/>
    <xf numFmtId="3" fontId="10" fillId="0" borderId="39" xfId="0" applyNumberFormat="1" applyFont="1" applyBorder="1" applyAlignment="1"/>
    <xf numFmtId="0" fontId="10" fillId="0" borderId="27" xfId="0" applyFont="1" applyBorder="1" applyAlignment="1"/>
    <xf numFmtId="180" fontId="1" fillId="0" borderId="0" xfId="3" applyNumberFormat="1"/>
    <xf numFmtId="181" fontId="1" fillId="0" borderId="0" xfId="3" applyNumberFormat="1"/>
    <xf numFmtId="38" fontId="2" fillId="0" borderId="54" xfId="3" applyNumberFormat="1" applyFont="1" applyBorder="1"/>
    <xf numFmtId="0" fontId="1" fillId="0" borderId="54" xfId="3" applyBorder="1"/>
    <xf numFmtId="0" fontId="4" fillId="0" borderId="54" xfId="3" applyFont="1" applyBorder="1"/>
    <xf numFmtId="0" fontId="5" fillId="0" borderId="54" xfId="3" applyFont="1" applyBorder="1"/>
    <xf numFmtId="0" fontId="6" fillId="0" borderId="54" xfId="3" applyFont="1" applyBorder="1"/>
    <xf numFmtId="0" fontId="1" fillId="0" borderId="14" xfId="3" applyBorder="1" applyAlignment="1">
      <alignment horizontal="center"/>
    </xf>
    <xf numFmtId="0" fontId="1" fillId="0" borderId="15" xfId="3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6" xfId="3" applyBorder="1" applyAlignment="1">
      <alignment horizontal="center"/>
    </xf>
    <xf numFmtId="0" fontId="1" fillId="0" borderId="55" xfId="3" applyBorder="1" applyAlignment="1">
      <alignment horizontal="center"/>
    </xf>
    <xf numFmtId="0" fontId="7" fillId="0" borderId="0" xfId="3" applyFont="1"/>
    <xf numFmtId="0" fontId="1" fillId="0" borderId="0" xfId="3"/>
    <xf numFmtId="0" fontId="1" fillId="0" borderId="8" xfId="3" applyBorder="1" applyAlignment="1">
      <alignment horizontal="center"/>
    </xf>
    <xf numFmtId="0" fontId="1" fillId="0" borderId="51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3" xfId="3" applyBorder="1" applyAlignment="1">
      <alignment horizontal="center" vertical="center"/>
    </xf>
    <xf numFmtId="0" fontId="1" fillId="0" borderId="52" xfId="3" applyBorder="1" applyAlignment="1">
      <alignment horizontal="center" vertical="center"/>
    </xf>
    <xf numFmtId="0" fontId="1" fillId="0" borderId="56" xfId="3" applyBorder="1" applyAlignment="1">
      <alignment horizontal="center" vertical="center"/>
    </xf>
    <xf numFmtId="0" fontId="1" fillId="0" borderId="57" xfId="3" applyBorder="1" applyAlignment="1">
      <alignment horizontal="center" vertical="center"/>
    </xf>
    <xf numFmtId="0" fontId="1" fillId="0" borderId="0" xfId="3" applyAlignment="1">
      <alignment horizontal="center"/>
    </xf>
    <xf numFmtId="176" fontId="1" fillId="0" borderId="3" xfId="2" applyNumberFormat="1" applyBorder="1" applyAlignment="1">
      <alignment horizontal="center"/>
    </xf>
    <xf numFmtId="176" fontId="1" fillId="0" borderId="52" xfId="3" applyNumberFormat="1" applyBorder="1" applyAlignment="1">
      <alignment horizontal="center"/>
    </xf>
    <xf numFmtId="38" fontId="1" fillId="0" borderId="8" xfId="2" applyBorder="1" applyAlignment="1">
      <alignment horizontal="right"/>
    </xf>
    <xf numFmtId="0" fontId="1" fillId="0" borderId="51" xfId="3" applyBorder="1" applyAlignment="1">
      <alignment horizontal="right"/>
    </xf>
    <xf numFmtId="38" fontId="1" fillId="0" borderId="32" xfId="2" applyBorder="1" applyAlignment="1">
      <alignment horizontal="right"/>
    </xf>
    <xf numFmtId="38" fontId="1" fillId="0" borderId="33" xfId="2" applyBorder="1" applyAlignment="1">
      <alignment horizontal="right"/>
    </xf>
    <xf numFmtId="38" fontId="1" fillId="0" borderId="23" xfId="2" applyBorder="1" applyAlignment="1">
      <alignment horizontal="right"/>
    </xf>
    <xf numFmtId="38" fontId="1" fillId="0" borderId="24" xfId="2" applyBorder="1" applyAlignment="1">
      <alignment horizontal="right"/>
    </xf>
    <xf numFmtId="177" fontId="10" fillId="0" borderId="59" xfId="0" applyNumberFormat="1" applyFont="1" applyBorder="1" applyAlignment="1">
      <alignment horizontal="center"/>
    </xf>
    <xf numFmtId="177" fontId="10" fillId="0" borderId="60" xfId="0" applyNumberFormat="1" applyFont="1" applyBorder="1" applyAlignment="1">
      <alignment horizontal="center"/>
    </xf>
    <xf numFmtId="178" fontId="1" fillId="0" borderId="29" xfId="3" applyNumberFormat="1" applyBorder="1" applyAlignment="1">
      <alignment horizontal="center"/>
    </xf>
    <xf numFmtId="178" fontId="1" fillId="0" borderId="53" xfId="3" applyNumberFormat="1" applyBorder="1" applyAlignment="1">
      <alignment horizontal="center"/>
    </xf>
    <xf numFmtId="0" fontId="1" fillId="0" borderId="1" xfId="3" applyBorder="1" applyAlignment="1">
      <alignment horizontal="center" vertical="distributed"/>
    </xf>
    <xf numFmtId="0" fontId="1" fillId="0" borderId="22" xfId="3" applyBorder="1" applyAlignment="1">
      <alignment horizontal="center"/>
    </xf>
    <xf numFmtId="0" fontId="1" fillId="0" borderId="28" xfId="3" applyBorder="1" applyAlignment="1">
      <alignment horizontal="center"/>
    </xf>
    <xf numFmtId="176" fontId="1" fillId="0" borderId="29" xfId="3" applyNumberFormat="1" applyBorder="1" applyAlignment="1">
      <alignment horizontal="center"/>
    </xf>
    <xf numFmtId="176" fontId="1" fillId="0" borderId="53" xfId="3" applyNumberFormat="1" applyBorder="1" applyAlignment="1">
      <alignment horizontal="center"/>
    </xf>
    <xf numFmtId="0" fontId="1" fillId="0" borderId="52" xfId="3" applyBorder="1" applyAlignment="1">
      <alignment vertical="justify"/>
    </xf>
    <xf numFmtId="0" fontId="1" fillId="0" borderId="43" xfId="3" applyBorder="1" applyAlignment="1">
      <alignment vertical="justify"/>
    </xf>
    <xf numFmtId="0" fontId="1" fillId="0" borderId="58" xfId="3" applyBorder="1" applyAlignment="1">
      <alignment vertical="justify"/>
    </xf>
    <xf numFmtId="176" fontId="1" fillId="0" borderId="0" xfId="3" applyNumberFormat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61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" fillId="0" borderId="53" xfId="3" applyBorder="1" applyAlignment="1">
      <alignment horizontal="center"/>
    </xf>
    <xf numFmtId="176" fontId="1" fillId="2" borderId="29" xfId="3" applyNumberFormat="1" applyFill="1" applyBorder="1" applyAlignment="1">
      <alignment horizontal="center"/>
    </xf>
    <xf numFmtId="0" fontId="1" fillId="2" borderId="53" xfId="3" applyFill="1" applyBorder="1" applyAlignment="1">
      <alignment horizontal="center"/>
    </xf>
    <xf numFmtId="0" fontId="10" fillId="2" borderId="59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0" fontId="10" fillId="2" borderId="60" xfId="0" applyFont="1" applyFill="1" applyBorder="1" applyAlignment="1">
      <alignment horizontal="center"/>
    </xf>
    <xf numFmtId="178" fontId="1" fillId="0" borderId="2" xfId="3" applyNumberFormat="1" applyBorder="1" applyAlignment="1">
      <alignment horizontal="center"/>
    </xf>
    <xf numFmtId="0" fontId="1" fillId="0" borderId="2" xfId="3" applyBorder="1" applyAlignment="1">
      <alignment horizontal="center"/>
    </xf>
    <xf numFmtId="177" fontId="10" fillId="2" borderId="59" xfId="0" applyNumberFormat="1" applyFont="1" applyFill="1" applyBorder="1" applyAlignment="1">
      <alignment horizontal="center"/>
    </xf>
    <xf numFmtId="177" fontId="10" fillId="2" borderId="61" xfId="0" applyNumberFormat="1" applyFont="1" applyFill="1" applyBorder="1" applyAlignment="1">
      <alignment horizontal="center"/>
    </xf>
    <xf numFmtId="176" fontId="1" fillId="2" borderId="53" xfId="3" applyNumberFormat="1" applyFill="1" applyBorder="1" applyAlignment="1">
      <alignment horizontal="center"/>
    </xf>
  </cellXfs>
  <cellStyles count="4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EA1CFA-A794-4270-84F1-CFBB41097E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A83F157-4AF8-4C03-A99C-0D6FDB842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2FBEC9C-A681-4906-AAD6-984B0440F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A2DF4D3-EC05-402D-AB66-C824DE97BF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BD2EA1E-F3E8-422B-BF4D-4497D2995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9DC5570-B054-4532-8031-DFEB528950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E171244-DF60-4157-8130-D667E7DAD2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21350D2-D3C6-46E8-AA22-ADB8C2F05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CBEE7F0-0DD7-4EA6-859E-BF0285076A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21D4900-413C-421B-B93B-3BCBB2632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EFD7E35-9257-4599-8DE1-5989E8622F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F3383FD-9B0A-4B38-8BED-5E76FF15ED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53DA7D1-2135-4DFE-9EB4-6F1C40D81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7922B84-E46A-482A-B6C0-D8EEC65F85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4E4378E-BD86-4BC7-913A-36946D4AB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1DD32A9-E4FF-4020-A7D7-613882EC30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437F03A-0D0C-4C79-93F8-51CF78B4B4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CBC92BB-7AEC-4075-8475-F1F75C5AF7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EE77E90-E858-4EE2-850A-965C1453D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8A1120B-F42F-4B49-9352-64B8B3321A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7DA56A2-9B5C-4B33-AD81-E76BBB44CF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56FF6B7-4A5C-4B2C-94C8-1551616E0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9B7BE0C-E43C-4EF6-B498-34D5CB5536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A63FCC4-A670-4C4C-8DBE-76EBAE596C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91CB533-036B-4663-8260-5CA909D19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5F13F49-0A33-4F16-A9D7-53FF83EA24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39493CB4-DC01-4DA9-A596-5255475B7E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BD76C9B-615E-489E-8048-3413A1DE3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D21A828-6BF8-4FEB-8906-323810D21E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F51F1F8D-0F65-475B-9896-B262030E14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6B0BE06-E638-425F-84EA-72712B11AA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FF9D3BC-3C8F-473D-9615-FB6F17ED7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90A3084-4E5D-41E2-851C-CC7B9AFE54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B975E71-A04D-478E-BAE7-5531CCFFC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DDEB47B-3415-4ECD-8136-67343C0F9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71F8845-7385-42EB-B91D-32DD0E734C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ECA43FA-689C-4EDB-B2BC-0515877AFE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1404BB4-0BA8-4541-BBA5-4D99528FD0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D5486F8-C9A3-40E1-8A2F-AA16C6BC0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0673B75-B525-49F5-902B-411ED0F202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AF3C4D7-8E48-4BF2-8C62-60D4477EAF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8267C7A-F1EC-48E0-AE1B-56C5D269EE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2CDC310-1E89-4FC3-B841-3E3B7CF486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65D3FA8-3FB2-4AED-B292-8ADE084C82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EBD6ABB-0DAC-4900-92CC-FD8441A7FB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CE92EE0-A2E7-4AD0-8FA3-AC57687BA2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F222DCA-3AFA-4D47-8432-9D7819128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3A393AA-5CF6-4FCA-9480-40ADF4F3F5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F516A1F-A850-4247-833C-8DD7600A4D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F26F395-A2F0-4285-B6F3-05CB8A79A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839BFDCE-65FA-47CE-9278-6A96CBE7BA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017EB76-4CD4-4827-9A3D-5733407E9B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533A663-9E69-4AAA-9F7C-4BDC39F2B0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7C574499-AB44-4C42-AE17-8596138A7A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D9EC39E-64DD-4B8A-9525-84C1E4B89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6DD853F-C0BE-45D4-8B92-4B36A3B27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138F9A1-3CE5-4349-9B69-56523DE89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EE1CC7-DC06-4E58-BA6A-83AE7D94D9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FEC675B-3ACB-4136-BC62-2D41FF7D2F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AA56B2D8-C9C5-408F-9549-8AB3A31081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8E684B9-3643-429B-9505-F10C9A424D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EC75E75-5B96-4DFC-9044-CDDA6F6AD6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923CA4B-CAA4-493A-89A3-F692EC650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6927017-5DD7-4E29-9315-1EDA929F5F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BC4B64E-D6A9-4D06-B73D-BF5C79833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27F63DC5-7ABE-4615-8EEA-5525D2576A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8097F02-6386-46C4-8283-33BF43A262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0C35868-8A5E-4985-80DE-F1CE72B7F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E855CC8-8125-434E-98F6-652C5C2195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156848E-8BC3-41DE-8EA1-61E08DAA54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35A8B93-A842-4E9B-8C93-3FC7388B98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3958464A-811B-4A73-A97F-3EDE5CFBA5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88226F65-1BA8-4366-9F69-F0A3D1373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7A0E530-CBE5-49DB-99F2-26BF1918AD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3D77C27-531E-430E-9DB0-71A57A4B3A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258BD5C-ABFD-458D-AF2A-20DEF39034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B1CED5C-FC43-4B03-B9F4-2CD8840E1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7DB7E32-9B22-490F-8961-71B585D4BB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CDC583D-8F1F-45E4-8C22-E7C44DADBC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7B61293-AC0D-4515-BEA4-EE0E3924BA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C0B830E-D411-4083-BEF8-D50540B4D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06C0652-20DF-437E-BFFA-6D740E0BE9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D9BD855-9501-4E67-856E-7D90229940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31400C2-2C0A-4AC9-B749-FAD868454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B0F4271-384C-4C20-9B19-580FB24994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DB03D0C-929F-4982-9A20-9CA578DBA0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DBC92CB-C698-467F-B3D8-36AA216AE5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F4F61EC-2973-4AC1-9A86-2086C95F95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02DD8F9-6CA2-46F8-8863-AE0F50080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A6B52A6-1419-407A-97F4-6F8D23291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F66B8C4-D081-47E5-824C-C7D81E44AA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D04CA94F-696A-49F0-9F62-578039E55E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34B75BB-95A3-44B1-BB7B-37806C09F8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37C8077-2C8C-484B-8859-B830B5FFC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A72C2C8A-1B0F-4368-A0C2-06F2E3EE86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1F2BC17-CC80-47B3-B9A9-C9107D233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50951B2-3FDD-4ED4-9E66-6705F7E6B8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5656AA3-2683-449F-A5E3-512C09BF43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0FD2A41-1A3F-4F36-A72C-BF33E21B85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7BE02DA-AC7E-4E87-A3A3-97B5C7F78A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C6390F0-F0EB-4111-B780-A735A16EE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9825E658-74DE-4B31-90E3-A928AA445B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E2D278B1-7054-47B8-ACD5-ADE7407CFA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BBCED12-2F87-4B3F-BEB5-1F550F9233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B99B0B1-97B9-4207-A148-FEDCCA259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DD63336-C0D6-4199-B982-51AAB6E9F2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FB883BC-3223-4A8A-A7CD-543D37D188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29AD053-7A09-466C-9CB8-17B004FDDE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4B120EF-4EE4-480D-B4C6-4CA6815DC4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838D752D-D8C4-4586-9DDD-0F8278657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744628C-D4AC-45B0-A019-4AA0685D69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E295438-03D8-49B4-9C3A-3FDABA72A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4D7609F-28A0-4FA2-9ED8-8E8BD5722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39651BC-0BF0-4760-8EA2-48B18E2E87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3D5D160-77AB-43C2-8CF4-D5789375BE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621CF1C-C352-4068-9FEF-DB5538A56E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9B8B094-A79C-4BEB-AE9C-CDD594F8A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49CB442-35A2-4CA4-B994-A72607D357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FF89B9E-2E72-49E5-BD5B-F0F4F7A2E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246F42A-2567-481C-BC88-3B20C4B953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6EB8746-94D6-4E3B-8A4A-718E9BEAB7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3A4FEBDA-F9DA-466D-B14F-17E501CBFC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9535F8D4-F806-4D66-92E7-B01D6BAE54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545F498-6827-4ACE-81A8-EFE9935FF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4E290105-45B1-4791-A4D5-162854D1A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7BCD5EE-471E-4D17-BE13-70C3649EDE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D0DFEC9-EF86-4BEF-A96D-FB383CA55F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9E5E70CF-3AF6-4C94-B98D-84944917FF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619F438-1637-4462-951C-5770C7AD60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1153E6B-FAC9-40DB-B2A4-B912D5DA37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8D80C20-6014-401D-9E75-2C26C2EDFB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FC592C8-FB69-4F88-B978-A97CD629F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5068E5F-B364-469A-B5A2-D008CAF429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82ADAAC-F567-4A01-BB9E-A66E4406C6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3D13236-F703-45B2-A5B5-EAB7C4901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0694DB0-81BF-4581-98B2-96959E86E6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26558CA-C182-4F77-8803-2225C2B1B2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23B471C-529A-41CE-914D-37D024027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2554817-AB9C-41E4-BC35-5AC53FDE6E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F6D69C1-32A5-41C9-BB1A-37AA2300D7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C8E3A12-A5D2-4B2D-BB56-90FA529951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BD1D85A-0129-440A-B1A0-5B3612A428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83CE695-77BC-424F-A75F-AAD37D853A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E2E3CB7-B126-441B-B2D5-5189B732C9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26FADDB-2E04-4717-90DF-FDACE7EB4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4A34556D-3D47-41AB-BA98-5C8FED104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BAC2097-6AA6-479D-8247-74349D2902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43E66451-4C2C-45EC-8C2D-8CBE264B1B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0E5E805-8CCC-4A56-AD28-6307CC8B46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7DE8DBB-0FD9-4021-A8E7-546CFD759D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5DBB5D9-A4D8-4953-89B2-0A5BD6322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28D860D-5992-42EF-B094-3BDCB7F5B7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0E7F3C99-C390-4DDE-AE12-8FF3D1EECA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8062E8B-91F8-4B2B-8F26-3A7F1192D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DD62D9B-E4AD-4EE3-BC5B-60A9422A8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45761A4-65AA-4640-8021-E9BD20FF0E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13A02E4-E22E-4FC6-8E24-829C63CD6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0820075-6438-47E4-BB84-AB12279332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9DE48E6-5B81-4F16-8F22-A7E4D2B47C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30A5EA9-A868-479D-8002-39C1A829FF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01F7B83-5DD8-4302-B76A-571ED5F3E5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C10D5E3-71D9-4D51-BD60-DC71F286D3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0CFACC2-41CB-4F48-8230-2E1BFB292D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003DF465-E9DD-4D7D-9802-6A4A0A2332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E3C3F2B2-D943-4AB2-9858-82DB9EAB6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1715FEB-5453-4702-89E3-C8B5FBAB9F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1D1F1BD3-FD28-4168-84EB-D71305F96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EC0B5BA8-44FC-4485-9770-DEB9DC453A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5BCE200-F900-4883-B033-9BA0D0F59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DEACADF-DBD1-4E2F-9F5B-43AC1A4807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8E4F958-576E-4082-B123-D84DDAF45A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194BDC6-E59A-4C88-8985-DFA6C59C9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BF23705-1833-47D7-9042-F2A54C9704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A457703-33F4-42BB-B30B-4420EB40C6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1B78662-663D-4DC7-9729-64438C5991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134D1DBF-64B1-4D28-8FF6-20C65C69CB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6B8D375B-4518-4435-97D4-9C98F1DB7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5D221117-86EA-41A7-80AD-3AF1FB74C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692AD4F-BAF6-485F-AD51-4768E9D17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F9D4DCED-7721-43B7-AC70-B6EA56B7C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840F259-3714-47CC-84D3-9772CCDD1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B1A322D3-0557-4CEF-A2C6-1C7A1D614B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34BF5677-3AFB-4360-B575-721C702BF1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6B57F2B0-7514-4D67-8ACD-B6CC7A4EB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ACDB7C06-68A4-4C64-BE4B-04E0CF179F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7307627-047C-4FC8-8325-C672E9656A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7C1A7FC-B299-4573-9403-3C93D242C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7A17D10F-FDFB-4A60-8FFE-760987C271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804586B8-6F70-444A-8029-F8DAE2835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25B888D-AB6E-4E41-B6BA-B94755516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CA8C3190-2320-4AD7-BBAC-4C665F10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BD3DF3D0-C04B-4C35-BF2C-7FC3C9218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55B84ACF-286A-40DC-8D46-BC3054258C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5BB252B-A6A8-4108-BAFD-17F014E776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DDFB137B-CDAD-4B26-B709-616CAAD5E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E2ACECDD-E39A-4C9B-8343-3EF7C3970B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0C8E20E4-5B48-488D-B8E0-9193957E9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552BD551-67F1-4515-9043-260DF37BF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4CCE1B3-A206-4271-9E5D-25F6F6E21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4B8BCB99-6FDC-4431-8CFC-DAF1FC82D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FF68C7C6-20AA-451B-9255-2847169130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85CCE5DB-9B5D-492E-AFF1-E023FB159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AB6FC757-4CBE-49AD-A155-DAA48DD201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64A1A84-1AAF-4ED5-9B9E-B0F7A8A2AD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8F7F13D4-753F-431F-B77D-EE69DEDAC7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F2F68C7E-6294-42D1-A9C3-35BD72D9D7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930C4BCF-A8F6-4A64-B7E1-486323834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CC555AE-4484-462E-BCC7-1400AFAE9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9C7D0D31-FFB6-465D-8476-549734DC7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19C053F5-1DC8-4426-B4E4-CF35DD400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7519F57-6DCD-42C4-976A-C2D619637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5383F3C9-76E8-4B1F-9A8D-CAA9BB051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9C159837-59B4-4CF8-9887-8D44E0D222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7CFD7012-E713-4298-B7A4-6E7573B369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CB99B9CA-6618-4B81-A130-CDB4FEEC36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A6108CB-365C-4099-990B-4B7F749689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9503A13-F0F5-4DFC-BED1-63DE006061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929651EA-8B51-4898-8451-047F19C30F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B54D8C06-93D3-4954-915D-54094ABA2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4477785-F655-41C3-AA5A-5305E8ACCF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F8F1B5BB-D747-478F-93DF-031E9C456F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12CF315-D65F-44CB-8BD7-FC9E81289E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2770825-64FF-4553-B5D8-244603B292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2151268D-CFC7-43A9-ABE3-1EFB97867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A947E4AA-F5A8-430F-82F7-E85A979BE3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A43436EF-0F01-4C00-9C43-52FA61785E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698C9815-6D56-466D-B7D6-0D8C566EFC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78D50A0-C270-45B7-A323-87BBF3F7AD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88B98BB-4FDA-42F1-A86D-4B7D3F4814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510C5606-BE57-4923-B069-2C26DEA84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AB30F6C5-4D97-45A4-B024-728B73D1D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8F4293E-0EEA-42EE-982A-3C33C74AA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6233AAEC-39E5-4CD2-BAEF-FE84E5BCF5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61F3DED-0B48-4FFD-A7E9-F46DAF23CC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012785C-A0EA-453B-A248-28F8226F5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EE44AFB8-A958-4B7B-A74A-43CEAFC45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B25DB5BC-9C32-445C-B621-B7BC987F23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92E121C7-2F55-4948-BFBA-94CAB9FAB7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7070467-5FFE-49CB-BC80-E06740930F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4D7B424-7DE6-41D1-A88A-3465FA0FFB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A98BDEE-C0D6-4699-8159-5CB2B80AA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8B54ABC7-DD59-4B6E-A839-E55706179C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6A45A4B6-52EF-4AD8-B62F-036D357515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2AADA6A2-51C3-4C27-AA29-08E47684A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CD7DB693-DACC-4961-8967-E5074E185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5E64CA4-4264-4853-92A4-B4C7737F7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DCCA788-C68F-4B8E-9E33-346936C343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9004393A-CAA3-4A4F-BFC2-0EF56ED8C9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47C3D7E4-5CB1-422C-89C3-0F5D0C7FF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A9849B61-6B74-4879-AC71-25579EBCF9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1557366D-41AA-41F5-A4C6-0375180AC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8EF7EE1-5A72-4FA4-B261-12CB6702E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CBEE130-DFD0-42B7-84CE-493CE0CDED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77F02AD5-6E36-4A65-99B7-1291A36ABA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9F58F157-C8E1-4EC8-898D-47E53E9049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C41BFA1A-B8B1-4541-ABE4-91B1D31901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575BA490-FBB6-48D2-A019-4C8D56A402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28AB078-3B4F-4F83-B152-B1C99B6500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AB7346-2FC3-4B0D-8A9A-D4CC52DD8A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AA421F0-CF15-4693-8B14-687CB04849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C5C1164-BF4D-41DC-B902-1D14481CE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24388CE-F186-4F76-A6A4-74F17EF5A6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1B51D78-E146-46AD-A46E-CD1A11053A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A90B7A4-4E57-4C6A-AE8A-5CD44D352B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B0FC240-AEE3-4283-90B8-33229EBCF8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3E60610-EF61-4A9B-8BBC-2C414D4A04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14DC8DE-AC93-4BC8-851B-A4B84739C0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00D559F-384D-4A7B-A902-0F4FD00AC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B0AE034-4809-4790-804D-72527C7B0C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DCCE52C-1E8B-4342-8D39-9A18EA623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E2AEE4C-2F2D-4E06-93E1-76AE238D6D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06D3D8F-8897-461F-91B5-4BE0A495AD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5CD9CCE-FA38-4418-A2BC-75F444B0FF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0252742-BF8C-4F03-9BDC-F7E69A31B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6438E5D-216F-4B52-813C-19292597E1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F6407DE9-79D4-4E08-8D84-87F783E6D0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94D7107-59B8-4D41-B3BD-2F8C1A07E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B0A2C33-09BF-4B50-95E7-839765001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9C6D99C-2F27-4E3C-8303-F500FD8ACB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D023289C-F3F1-481C-9CE7-578F5AF2AB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9CCB1FB-0868-43E2-8344-B8B4A0498C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60BA6B77-A261-433F-B23F-7218846F0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11DE7F2-B102-4D7F-B1CC-AABE05A46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C9766B9-485C-4F23-B937-C9E5F2578C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3E0CFD8-1961-4879-A9BD-09D01C883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0BA4552-58D9-48EB-B1C5-0317841456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94C7B9B-2388-45D2-9035-B22D6D18C3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AD038F2B-6A9F-493B-A52B-BD4AABC84F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480ABDE-A6F4-4DDA-974C-0DC284F64B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6D2E29A-F5CC-4AA2-ABC6-81790C72E7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775A8BB-069B-4E59-A012-81514923D7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CEB4B87-6406-4A31-B723-0C2CCC62A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391E025-CFA2-47FA-A5A5-366BA82085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6C355C2-C27D-412B-87EA-3890188F4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1E12C9C-98C8-4B92-9C76-7FB82D231A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2FA018C-9A95-459C-86B5-B67F6129E2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69D3B54-2D05-4D93-A18C-2C42558F54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6A0DBB3-0E1E-4641-AE6D-63A7745EB1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1C1BCFE-895B-4B9D-8037-E9F7C0D837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86A3F5D-4B49-4F3A-A8AE-0C33521806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8287C39-6842-4065-98CD-E06517D67F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128EAE8-2732-4843-990A-015EEAE1F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4286F12D-88F6-4B15-8EB8-32452D853C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DE2ABDF-B6A8-4216-B58D-7841024FB2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67618A2-BD7C-4009-8D0D-B49B46F379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307ECF9-5E8A-4FF4-88C7-D7210C3F5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B9268BC-BF33-48EF-A69E-710942A6A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51AF1BE-3625-414B-BEA5-CDD986E8CF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DA56034-0B6F-4B7C-B9A3-74E1FE2E8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E79A3F7-3FF8-4543-BBB8-FFB8E137F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D17B129-886A-4354-9273-B33C76BB4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871ABB4-82FC-4A1E-A605-2C709340EB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EF573CD-C05E-4FD2-AD60-5EBE22928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4E26212-9324-4FFB-98E4-4AB5511FB9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8ED044B-613B-41BE-B256-836B6AC65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88358E6F-4A70-4D17-8A12-B626FEE014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843842E-DE24-4201-B2E5-01393F7C7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B290C5D-643C-403B-8152-F3E8337575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6E8AF74-C0A2-4105-B97C-959F4F9A9D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DEEA861-4DCC-48A4-AE68-D3F5561B6D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3665813-9C0D-461F-B3AB-7006FC0F61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8132F477-1935-4521-9249-658CCD3455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618B2A8-A2F8-409D-95E1-46B43CA16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45D9DE-8546-4BF9-9165-6618E4DA47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6735A2F-C3A4-4214-8CCE-EFD112D8F3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480BDE8-BFC3-4C2A-A60F-AD033AC95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3B2B420-A608-4A5B-972D-BC7635D414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6B9E470-DCA1-4B96-94CF-10C5464E9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CC7E1E5-8733-483A-A436-CDE45B71F7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AA29D02-58C6-452C-B769-39BC8A8BE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7F8CE5-9B7D-4D0E-88A6-46AA6D5BA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7B54558-39E7-4660-BD4C-963DD1DCCD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96834F5-6444-44B0-825B-B8BF9E4211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C04B269-5A15-4BA1-8F66-89957FF9DD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23DB5B7-7886-44CA-BD2E-DCEFBB155C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085EE6B0-AA32-461C-B7F8-31EF7BA00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9B603F69-DD68-447E-AED1-FF3D35E30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39D6111-EF4F-4F2C-B5BE-3FD7035123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0D574FB-497E-4B0E-A27B-7EEDF5E9E0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0E66DE9-1B09-464E-AC90-F7ED3E43B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636359B-01AE-4939-9B65-EAEF59EC9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86C8A53-3E5C-43A2-A404-07CCC9DA63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C32FD1C-89AA-45B0-B363-FBDCCEDB84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4653C79-020F-46B9-878C-F4B9FAC18C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267BC60-CCE2-48F2-ADFE-5D4170CE3E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587A5B-F183-4B3D-A75C-A9008B6511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0B7E2BF-21E2-4410-9444-47BBE98E77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5ABEC47-95DD-4239-AB68-481B6CCE1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2FF24AF-F38C-49A0-8CC1-BD325585FC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31DB801-FDB0-477C-9351-C660C7E47E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63562F0F-229E-4A80-A6C5-101863ABD4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82BFDD7-426D-4443-BAC1-52B4D234B3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64A4657-E6FA-4612-8F1A-EC082C5E9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1552C91-3DC1-4DAA-AFD6-ABB48C436F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FDD993D-487D-46B1-9C3C-80CA4A5AF3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B15EF26-63DD-445C-9F1B-8691A73C0F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05CCD6A-7480-4DD9-965A-5A70BE45FC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F9FDC7D-68FA-4AF7-9EC1-B8DEFAFD9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95F7600-C0BD-4E40-B4C0-F21E59E9E1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713F70B-A4FF-4576-8729-2C93D1CDF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DD2F359-04EF-4A3A-A2B2-D0B8EC8BE7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6DA1D00-F53B-4A1D-99DE-9635E40DFF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E85D372-3EF3-4F59-87DA-3481E6ED9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EA4EF5D-110C-477C-AA2A-2EC7890895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08BAB76C-E966-4EBF-BAA1-55A563AEB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9AD5BA1E-0AD8-4CEA-9D5B-245CA0DF1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F3BE8C-A975-40E9-B08C-77D322C9C1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62E064C-723A-40E6-91BC-B3A42E78A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BAD8012-B55A-40DB-8751-C108AE3DCF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91B0462-F4C6-4A4A-BB92-FBF13A09B6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11DC83F-DBD8-4452-9291-EA38922DE3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421B1755-F08F-41E2-90A7-1FB266DF54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CF9DB0D-7520-422B-9143-7D54AF3B2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25381BA5-6E58-400A-85F8-652144DCC3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3D2A99B-0654-4E31-BF46-9D7A46F3EC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E099284-E1BE-46EF-BC3E-D5991E4789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CA25E6EA-CDA6-4852-A49A-F0B1C16D4E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DE1F09B-AA37-4259-B81A-1537B72151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4AB7946-ACA0-4F07-AD41-29160F312A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AF90A89-C911-4168-82A8-3F61ACDFF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99B0F49-82F8-4EDB-99AB-8ED461EC9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B756868-4DE8-4EA1-A467-7EFA7328B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CF93111-8853-48C3-B0FF-B11CA6C49E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EF386802-683F-45EC-B0D7-4912C99FBD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3B0DD62-DC08-4799-B6F3-9E8AEC109E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F85650EB-63A0-4522-9E61-6F92A5FF53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404E215-9E18-46B2-81F1-15A86A9E96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B2AE373-40ED-423E-99E5-09813618D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4010C34-E6E3-446B-A870-4FB1A3798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EBB47FED-5C1D-42CA-B058-D8F24E9E81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BB520D5-5ED5-40B7-A098-8DEC468658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37D80FF-E7A3-4CEB-B66C-B9C5AFB069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5925B8C-DD1C-4F3B-8999-50D95C0B9B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A1022A67-4366-45E6-B129-0801552AC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4B9D694E-BA71-46BD-A34F-BBF59A46CE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6186B33-F0CD-4928-B020-43AA90B2D2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E5B2A7F-C7BA-48AC-9E99-81B1382FBE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46B863F-7F66-47DC-B779-A893957512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6834043-A1F8-4BB8-8EE2-D8FAF2BE0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D5C8375-3C4C-49EE-A094-9205B97199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71316764-39FB-4871-9F9A-B06DD1E551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3C14009-1E50-4759-A62E-E0F2802A02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BEB1539-E9E9-4E38-B62A-CB6A06E636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AFD29A2-B93A-4BDB-A6B6-88FD47BD8A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EC17397-6BCF-469A-980D-3B728D4A66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F7B3BA9-A967-46CC-AE17-5266CBF67B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74C42B8-9BC5-4969-AF8B-06695E4CA5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A5277E2-AA48-4970-9E7D-BBC110C8F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15157EA-B0DC-4C51-88A0-A7111A15C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C33E8D1-B83A-4AF3-983D-AAE550B678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3150C5CD-4BE9-4B26-B15D-64A41793F8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78F2DB6B-5175-4DFB-ADC9-F7C1053E29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680C3A6-AB6D-4B93-8DE9-7C9801FF98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2D74FD-6CD3-45FF-8DBF-229220F909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4871E575-B12C-4E2B-8FBD-52E8DFDC3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26B03AD-CF75-4811-97BF-955C1282C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4910444-8F2E-4EC3-9F11-76AE11486C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DEDDBAC0-E663-44FA-B5B3-60674EFF28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87E6BA6-DA7E-4A8B-A9C7-7B219D9A47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A73E721-64BC-4340-8273-C33C21C6F2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59936BF-8157-4ADE-AEFF-3EFEB467C4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D55765E9-83F9-4874-BBD8-C884F9D04E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093A74E-ECB4-4956-A099-ED8ECB39FB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3A4A44B-3FDA-4114-AE40-8FBE85BD67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7E328BFD-8D20-4545-B79E-80F0421398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2012BB0-F94E-4ACF-84D2-DE8F20E66D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C0E41C7-5902-4F00-8A59-BA5F16091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F6F9457-AA0E-431D-9DB2-200700D1D0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6A304E7-E120-460D-B5F4-7A2A0928E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39F3F04-19D5-41AA-9E65-90EB253735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AED2C6C-B22E-4393-A3C7-B86D946CEB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8C12730-1AFB-4BA3-8AF7-C34F49FC96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EE8B111-A3C1-4170-888D-C275325FB9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5E4090BE-2313-4039-A393-91BA6D8C80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22806F2C-AFDC-4E8E-ACD4-F6A9B389E7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771D4023-F67B-4812-95CA-5EF79C34A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25A56EB2-5922-4A5C-8B75-D01E728956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3127C19-AB44-4C10-888A-5A2D90D01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57E08E7-43C0-4C29-A4E6-88DA69FD0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9017A1EE-38D2-4449-9ADE-8D1EED7B1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3BA5B17-9AA1-451F-B2B7-0EAE3365E2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82980B3F-D80C-4E62-9DC7-77E160FBA6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DCA9F995-369A-4FB7-9407-7B76C4CE74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CE63794-0DB0-4FD1-BE46-F8474B9005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F2D38CC-1D03-425F-BC23-6760B5151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751D66DB-CC89-4E8B-B4D4-8F4E0E47A3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80E51C9-825D-4790-8A4D-868BD9EB0C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39F4FC96-4AF5-4D3D-AE4B-7B474B4C43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BD37D3E3-5CBF-4BA8-9DA2-704F78A2F6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4119C5F-3DA2-44CD-BD01-AF8304F3A4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1B9D7E8-B8A4-436C-8025-AE73DFFCA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9686F4AE-8493-4E21-BF83-DC2C0C5FF4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1C8BBB8E-A6E9-4CBC-94D1-CAB1C97DD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F0FCADF9-098E-4668-9549-2F2A5D932C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5C24D903-7DF4-4175-A50E-9366CE100C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A9013B9-350E-4B3B-90F8-B8C1993799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5863020-4781-41B0-883F-76DC06502A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D530860F-0A58-4A20-9500-A6A479E2E0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26CF18BF-9723-4AF8-B5C9-249391A23A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B696B9D-5734-4E7E-B478-9D8157BEE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318918F-37B4-4E50-B4B8-8062750B10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5F438DB-B7F9-4C3F-BF51-2176D28C85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7B9A9D36-590B-406F-BD88-A3DF92E15A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B3A1BD8C-72EA-4959-A4D0-E69EECD83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2024703C-DA24-438E-9E60-A00C021760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E35910FF-92B2-4DD2-A7B8-501FC106E9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1DC4171D-ED60-46EE-BAEA-301D0200E9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C25CB5E-3A75-4954-BDEC-A2D4A4E7B9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D4629B9-FBDB-45F3-A4E5-8AE6FBA50D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8B2C4193-BF08-420F-A023-0A4824CF80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7C65401-EF9D-4B98-92E2-A7C1F7AB20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1BDAE79B-1129-4C70-B478-9414D9D9A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98EB8937-93F7-4F6B-A41D-D4D082CFD3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436C380-96B1-4096-95D3-515E240FE1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4CED0072-A83A-46B7-83B0-C8C988EB17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93EB5EE6-E7DD-45F3-B26B-8DA8C9CFC0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FC762915-3C32-44DB-8C74-E36FE5BE68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7E1449EA-A5BB-4BED-B57F-6DC9D399B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C43F0B31-F355-4B91-890B-B97E8E214F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9C80E74-672A-463E-9806-C46D0D1666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CB0850-FA4F-4DE6-BB29-468CBDAC9D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6C3BF279-7493-4B3C-87B4-D01BAF896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D8BD919-7034-4A5D-8719-5E7F15177D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EEFDBCF-5DF6-4B0A-90CF-25653BFB6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FC30A3A9-2D04-4B18-A371-031E228E66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2B72D0F-20D8-427E-859C-B45A58E021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5F5B7B7-A844-4C76-BEC1-8E7CA9998C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A5AB7E3D-F6C9-4C4A-8D7D-9D8A5EAEF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DE339DE-198C-457D-AE44-ADC80F7976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D1DDFE5-88E0-4F71-A9D3-BF06EBB7DA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3A35BA68-1D33-41DC-B47F-3F7A34BE45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7B28E4F-A9D1-4CFD-BF75-F7CF581CCF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F01A3A3-7E81-4C1B-BEA8-6E0D669597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7FBA6D10-FCE8-421B-AF94-2E271402F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9072F780-E505-460B-A421-726B6C7B95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27B3DFB4-B972-4F13-A733-98B992D079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2326BF1A-3341-41DB-BAC4-2F7CFB1C69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53C0554-3A44-4029-B2F5-F8CA90958C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21A98F0-BFB7-42C2-A969-331736686F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5B56D25C-C1E5-4AA7-B8F2-46B6D89E46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358816CA-56E2-42C7-AF36-58D6A36111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31528754-DD4F-4C5E-9953-6E5033C04E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E0542493-38B7-4332-AC27-6B35EAC56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9AA37A3-4998-4A91-AD9D-81CD0E8EAA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F225BAD-A697-44D5-B8C5-8CCEACBD44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229AABEB-3E2B-4608-B193-8299A83F9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58ECEC64-BFD3-4A88-BFCB-99258B673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FDB2867E-00D8-4BA4-B758-6C4896CF26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D2E0B44-CDF3-4BAD-8810-71B172F54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DF39AB4-06B5-4490-823C-499E5F4212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6CDED16-1638-46A4-9530-8E1B5B3133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1183511C-0418-4C81-8BF4-7D5DA840D3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3E27E143-8712-49E7-AB81-CD66772C3E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B40BEA11-6C12-4B4E-8891-4BB7891EA1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44BF33E-4931-4338-825B-239CF15AAD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E0D0440-5F58-4250-8C6C-1A87C4919C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780775-4FC2-478C-9D26-98DA63EE5D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D1273CF-AADE-474F-BE12-82331C19C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CFE9C35-E704-47B4-8717-A67FED4899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F58D83C9-1049-4576-94A7-7BC3905E0F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B904818-6005-450B-9D1E-1752F3B81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6F7A5A6-81C5-4FA5-806F-56B5B62589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C6C9BDA-1AAB-469C-95D4-A3905450FE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7353010-F4DD-48A0-B0DA-549C564D19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B96C92F-CE56-4A6E-90C5-D88CDC042A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300A202-FFD8-4DAA-B68E-0BD19B3AD8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0CEF9D1-4ACC-4BB2-BA65-CC3F2B0148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DDDAA99D-AB1A-4A06-B749-2A696786BE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D6D466A-515A-41E4-8F51-6720E9E9DB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F95843F-F945-4AE2-BC34-72CCF54483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3B76610-7C99-4488-8F90-141C86EB88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FE6B335-7339-4038-8705-C462F93969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C4101EA-4849-4D2C-808B-D975A444B2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1D9F584-5DA6-4282-8277-5B98AB6A4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42F483F-ED1F-441A-AB64-ADCE69E41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18D0A30-43AD-4FA9-B327-9D670B523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FF60B97-845C-4429-A2CF-995542BDDB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E7F93B3-8506-41D2-8043-4B696222C0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FB04A0D-22E4-4E40-8265-041B268E9B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F35B1DE-F070-4F74-8F06-D452F4B107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6F3545-853B-4A41-83D3-7D574EA918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BF7ED48-9AB2-4996-80D8-58AACEF3A2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0EBAA8E-9CA6-4516-8A6A-87250DB66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17CFE89-4D62-4707-911C-1A81A2F47A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8B500C5-E36E-4E56-8E7D-D9775F2533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A311E60-FEE4-488B-AD19-ED8B3086F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390A98E-1C4A-4899-9977-594D700D8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9DC489EA-B1D5-484D-BE0A-2B4882BB15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4949D24C-2B90-4FBD-8862-1195BE2133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4ACA3B0-4B9E-4CB6-9409-A84C19FC20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0348A21-AA6D-4A59-ACE6-31B1C75F03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2DAC123-1063-4089-A21E-64E7D11165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A958986-532F-44CA-90FD-8B9F402C4A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D157CE1-657D-4187-BA1A-8F5258E30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70DD2D3-3681-48A8-B656-52F6628106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64FDD89-599C-4A36-A5A3-3C7E10B40D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6666825-B2A5-4EC6-BF87-3A66C69FF9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297EE0-4D82-460E-885B-3A30224705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CC45B25-587C-4731-9602-FDB37266BD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A37FFA3-AE8E-4616-9B17-8E8A3AA79E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3D1697C-C7F8-485F-A056-BC664ADF2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FF9DE8-431A-462F-B49E-5F5DD7F01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CAE8365-3573-45C3-A1B3-DDEF4212B7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9F817022-55AE-4450-9115-97DBE949EA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0DC6D35-0B7F-477B-A48E-58430AA5B5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E44428-1844-4E2F-9E0D-034C7E62E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2395D01-D6DB-4648-A01F-17CFE1C29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0A5C913-9400-4723-A901-4E798661B0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8718ED4-DE7F-41F1-8644-F3F6498CC8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866E104E-91FA-42DE-9736-E57CAD8A32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8BCF9DB-DA79-42EC-8E37-C65DDEBC7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EF7F48A-CAB0-4520-882D-451332A7BD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16818FD-2B2F-42C6-BFD7-BCFA5B844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0F46C70-E513-4C6B-B251-52776A488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613BFB5-5C59-41AA-81F0-CC28B46D47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2BA9440-9129-4AF3-99D6-0C5249A04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84EA4C7C-0598-4CCC-8EE7-AD27B80076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6F954197-54A9-4C8B-A078-170BEF0B4C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D6377EC-35C1-4BF0-BF9E-C48DED63E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12B718D-B4F6-40A5-8AA7-0F9FACBF51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89D15C19-871F-4B65-9B37-84B2EF8CB9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E869C989-0379-44F2-B6F1-A6FC6BC0D9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DD64C08-983C-4536-8A30-3226900B2B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893E0220-E482-47F8-8CA0-5434D381CA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8BC45B2C-8C98-419A-9EAA-AF69390A59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6CA3B7C-C43D-4EED-87B9-BD27577CF6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6B7BA3A-F1EC-4AD9-BB70-735CA3BD5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BE8CC15-E395-431C-8899-1FE963FF68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60241BC-091D-45D2-90AA-3F4560207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C84D03-7476-4DEB-A752-2C07C82FA7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CE4CA29-C333-4D3C-8013-DA996F32DE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D99027A-F8EA-4818-AA35-A3E9D7FE16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0BE283D-FA23-4C40-A387-80401FE50F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13BAFBC-123C-47CC-871C-B7682E69BD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E3B02D2-AA92-4628-83FA-809D9DCFC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1798A350-C210-4B2A-88B7-E27131F6D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C5182704-D31B-44F4-92DA-91D8D4ACD4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6AA2CD5-D112-4D37-801A-4C13D8EFD6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05973BB-C4C3-4387-A8E9-BD26BBD2D8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A5D8CE8-32AD-4DB9-A632-99A45D4AEB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0FC15BC-23FD-4E25-8ABF-0BC08FC061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2853E73-812F-46D1-8482-49E1D1750F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7D69811-679E-4044-89AF-76402C70B1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23A7AAF-952B-48ED-8C5F-AA5092261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34CB61A-E9A3-495E-A0A0-9E19183A32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90268FF-307E-43F3-A306-03A968BDFB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95CCF6D-631F-4A6B-B33F-DDE446E5E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0EFF370-33A4-4FE1-AF9B-48F85A415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19288CF3-29E4-4781-B82F-7392BF0B17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40CD395-DAF3-4E71-8851-DE4E376E4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245C75C-8AEE-4FB8-8B88-AA9F073FD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611F7FA-B72C-40BE-8AF3-B4637B486C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73BDE63-D3FC-44BC-8A6B-264770D16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138FE26-FA0D-4514-A6B2-E6EE233256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669461E-7811-4122-868B-7472FD98DA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19A825B-4E1F-4F10-9F20-BCA7A6B32F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1E75A44-A5A8-4D42-8CFB-CD949BBB70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3513DED-9016-4513-8380-3509BA950B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8028A91-043B-4FC6-BCA5-ABDDB8A24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18F833B-5167-4E58-8AB3-9B2AAD0745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E635DDEB-5CA3-4952-B49A-F6835D1D5B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F66DB86-65DB-4DD6-9A61-710BB72CF9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00C90F4-9803-4621-8A4C-1BBEDD8FBE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A840FCF-C5E2-487D-AC5A-A3A3EB9F0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6CBE427-B07B-439C-942E-C1D020D49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C17E77E-6DE1-40F9-9778-CE05B2A58F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4BFBE9D-D2E1-413E-B976-C2869787D5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3D53AAA-2A38-46B0-AB81-BB9F60CD7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D8F9F32-30FC-4C10-A9A8-13CD917CA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E5EC8D-AD2C-4373-BACA-E331015A92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0AC90B2-C829-474A-9298-FEC32CCFEE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DA65E3A7-49FA-4485-A879-ADCB3EAA6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EF8AD9B-8DA4-4C50-A821-AB3980F5C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6663809-F0E3-4111-9622-137C44CD8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5C3D478-3456-4817-924A-9C1E6FABBD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B4D4AF9-65AC-4DC3-B317-20D39B91A3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A85D891-F5A4-447C-8C78-FB5CA36C9B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0384F4A-3756-4643-AA05-9B4725BFDF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E154A75-0BE3-45DA-A15A-8E2D7AEDF1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A0E3EF1-7F7D-41F1-8C2C-5ECA2BA42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0E44865-38EF-48AB-BA79-254F231C3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2439A80-059D-4D1D-85C2-DC1341374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84D0974-9C44-4212-882C-0B6AC1157F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07E5960-0659-473D-AEE3-078E18B5AB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98DB7E26-8406-4EE8-86FA-7070BE7B0A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99A674-D608-478E-A5E9-B3CB92C4BF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7998B3E-B90F-46A6-8064-0410005786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ADA6DC8-B3A8-4108-A06D-861B4A6364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92E49DC-16AF-4668-B63C-FBF0AE3AE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707B5BD-CD5F-4386-B410-3363AB9ED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9AB5984-B8ED-45A0-92D0-57C4B15A8F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1B713673-466F-4383-A35A-796A1751E3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8ABEDD7-6711-48EF-9A4F-B90AD03072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629C573-47AC-4B2F-A80C-834F2A8D4B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ABB6C4B3-8BCC-4A4C-B616-E5C471189C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F527D00-06C8-4C7B-811A-C57E09A996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04E0CF0-B094-4E0B-AE90-CCDD90F3D4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0DED3B6-C401-4875-B660-0067D031F2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006555B1-DC57-4468-B4CC-87AF80D4F6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CCE157E-20E2-4E88-AA67-84C0AE56EE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22FA94C5-C826-4FE5-8553-68B818ACE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C8E916A-0B4D-4C17-B1A1-7DE5AF7C1A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077C0C2-7BB4-4124-AD29-C6156A79BF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DDF82B3-E8EE-42AE-BF7B-176A5F017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2AF1597D-6BFB-4E84-A7FF-3229E7689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6B47400-46A9-48B2-B51E-8CF0C7421E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230FEA8-C678-4BE6-855A-022E688970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CAAAFE-8C51-486A-A5CF-6F9C10E721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003B93BF-32EF-4B4E-97CF-5A0F17D89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BDD5CB4-232F-4B70-A11F-66517510F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904E8BF-37DF-464A-9143-68353386EE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742A7F5C-B63B-4008-8F21-072D4B4EC4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EDA3C071-CC86-4BD7-8827-BB243102F8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39B39A6-E78F-493A-B3F6-4B3087999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EB6BCEA5-5C34-4982-A276-7E7B05C6CE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BE03DAF-FDC7-4702-94C0-87AC01625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41E8852-D2A2-4DCD-8379-F6D5F1C180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D3B5296-C236-4A73-871A-55769A6A99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F9196BB-F3D7-403C-8495-606DE2A20D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7C39F119-B361-42A9-A985-611B542247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F719593-FB8D-40BE-A98A-D5838D96E6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3A89EBE-A424-4B7B-88CA-ADEBF2530F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43B1741-805D-4FA3-A2CD-AAA5AB265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6409CCE-C78A-4080-B77C-F3F16C832A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26574F3-7FB6-4949-959A-668B3F8D2C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51AB096-9D2E-4D54-B451-56D2D934A1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2BA6DBA-4431-4BB8-8A03-34694F5B08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6AE743A-0CE1-433D-9749-176F1070BA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AD741EE8-2C9D-408E-8819-4B96C14D9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EC03107-0048-42F1-927F-BB4BC99FC6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A85CE47-2489-4B2C-85EF-8C5467D23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41F30BCA-5E48-40F2-9DFC-3DF67466EB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209B3801-05A9-4422-B33D-FB29030A4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BAFE79BE-C57F-46D3-B01D-19E4B9DC34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FF6EEBF-7C01-4BBD-9972-EBCA5E1134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2790AF5-CAC8-4718-B312-6A9C727C4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E6962BD-DE0D-4B7F-8199-54DB1B1F09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A7CAEE96-3E6D-41D6-B41B-A6AE8A733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0D61F56-09CB-40EC-8541-6DD52B0C3A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81AB88A-28DA-4D5C-B958-27C724402B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554E9B74-8875-4E36-B652-FDDD26B7A7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A36B12D-59D3-4E92-BB38-0411204FC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F1BF75E-2736-468C-A9FA-3C7D07375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60A0DE78-FB9E-428B-AB99-F103CECA5E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5479141F-E170-47B7-8750-DE8946BCF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426ECBA8-E764-49B0-931E-EF811BD4D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B1CB0D73-7FB7-442A-828B-B1D1AA8113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420629F-295F-4F5C-BC76-128C5A636E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D46E5BF5-A697-4967-BC6C-6BE78635F6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752A7691-8EF0-4D2A-8658-5E55F0306E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69DEA142-E316-4DEF-A395-67B408AA7B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483AC524-E725-4143-A28F-1D7B0DB6BD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8CD5E0A-F4AE-44FE-A93D-59D4027656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E0EC690-3F53-4668-8266-48F2349367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5757BB6-E788-42B5-BD2E-B3806FCBC5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A80B483-1E8D-4986-B637-FBB17DED7B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3010A1FD-430C-4F2F-BB4C-2BB95EFA33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25C41ACD-8F4A-47D5-AD81-03F2B04270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F4BA619E-A6E7-4F11-95A8-2B44B7DA83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645B248-5A19-4C94-B3EB-FBAF79846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A62B4FD-243D-4B8D-83C3-1F2FA3A34C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FF9429B5-A71B-4695-AB8E-0D4D510CD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8C3489BD-621F-442E-97D5-576876CB3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14F9BF3-D60D-4605-BC8A-FF49F2902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F6E8BFF-F815-41CA-BEC0-72A4AE6D41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ADC0411-C9FB-482F-BDA9-CA47DC1C5F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8289DF6E-BFEF-4CD3-89E3-533705E059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A0041BF2-74AC-4027-A19F-F9616FBA1D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563ED8D-23C5-41B5-8D7A-E67140793F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FDB2FA19-7588-4E62-BD1C-99E2CA0B54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4C7FC91B-0A37-461F-9225-3954777898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D7DA5EF-55F4-4EAD-9C81-F9B878E38B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46469F5-872C-4980-8B55-CBD44FDB7B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25FD9970-0297-4DC7-918C-20EEA6A9B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E3ACBCA-99A3-4448-B84B-3AD016B6CD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F39A0222-E8F4-4E1F-9411-1693414688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8CA4E052-0E4D-4AB5-AA98-1BC484E27A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6F7C044-6EC8-41B7-8285-ACA4603A6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5222B3F-8A1A-4BBC-9ADC-DD25F106FB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1F1BB82-F6E1-4E9C-8C33-5B4843D767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49DBE2C3-61B9-47CA-B7F6-5AAEBFA16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2F5563F0-B16F-4040-A55D-5B85661CB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7EBBEB08-ABF3-4E43-8759-FB531B1090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656F77B-6A9C-4229-A678-E748FE25D3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4634233-4882-4B01-8D90-95D42E8D66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74A2C739-A4AF-4E88-8367-F13F2DF607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0F6187C0-5DDF-4390-97FF-CAD8E828BC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80CBAAB-9642-4BBE-B2E0-06ECAFC594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F7A622F2-13BE-4252-9DC9-D1481289FF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17C5CC-6E78-475D-82C6-F96DE19FC4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FD84EAE-405E-4FEC-9DE8-98D62389B8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0F5FF12C-C9C9-45F6-A0B0-44791A23E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28FD1F59-4DE7-4895-9707-6CBACDBAEF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30A0AE9F-F6D1-4F9D-980E-8B77D4FB8C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F69E965-3F4D-4F0B-938E-579FC88086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365CC3B-CC93-49CC-AFB4-28A6864E2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BF0402A-D71E-4836-919A-43EEC129E6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D56DCCA-8A99-4052-954C-1DD8A8EBCD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D72658F3-80C8-4F12-9EEA-15F52F749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36DE7086-423D-4325-86ED-02E6568ED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AEA2A660-4985-44FE-AFFB-D7B9EF820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AE0CEC1-E2BC-4F18-8A97-3637561CBA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2D1C885-DA48-49CF-84B7-2F00F62755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A2E42FD0-E9E1-4939-890D-52EF7DC173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BC4DD2A-B0AF-4850-8FB0-167CCE5AE0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74D6E724-611F-4454-B238-7D62721A9F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EAC57C1C-D308-4BF4-AA6B-7069FB094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E701B69-541B-44F3-BF45-F6A08798DE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7A9A098-8CD3-45FD-93F6-ACE732A263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49AFEEBD-476F-4F2F-B253-CB3E69CDE9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90DC551A-D77A-45CB-9841-ACD2E15AD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67D164BF-383C-429C-8628-77B75EBD3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11813338-9521-4B34-BA62-063F99F210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2683BC02-D2EE-4546-9D7E-F7AB24C2C3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BBEF4F-71B3-415A-9D1F-88C467E83A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FA7A373-F9CA-4DC7-9A92-0FBC8BCEA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3C55222-9067-443B-B062-82E6CA7A9F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D7EA0B9-F84C-49EA-B2A0-F6DA4BFD7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5F201B5-B25F-4686-985B-94C96087B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8C5FF0B-AE84-48D6-A159-57FC8B5005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AF22A27-C72A-4E65-8AA5-4050CBFA84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FDE8ED1-FBEE-4171-B2FC-EFD0A7AE3C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4449C71-432D-4682-8086-3BB5D5C7D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772D4DA-2152-456A-B82E-34EA332C89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85D27C4-51CF-418B-AB15-1BB4EDB80E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ECA934A-261B-4FBC-86E4-F68DB5FFA0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F085E09-F5B1-4C1D-A813-A3D1D3B23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DC53B40-199F-473E-89BF-0A89096DD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5D17DDD-4AFD-4FF4-9591-9CFD0DD7C4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CF8102-F3D8-4C04-A74E-2D90B63655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0A6B566-F16C-4D26-9FD1-C8E370E6DF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6E944D8-6788-43C3-B95C-EC07B78924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FACD813-77FB-4CC3-88DF-08923C1E42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F79A1A6-E0D0-46B6-A3F3-5D0B89928D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02DB74A-7B92-4F4E-AD71-23A94E8920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218052F-287B-4AD9-BF8D-8D730A4703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B283395-5BE7-4EB4-B123-B0A448170C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F3C84A4-4EC5-4F48-B271-41542B71C3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0D6947-A8D9-446B-B694-C7254D755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DA02DD8-CFF7-43B6-8141-084480B556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460DA7B6-143E-406E-B4A2-4B00EC6BE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09FF060-30CC-4B4C-BE09-C616481279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B7EC1A9-7447-4D6B-88A1-C404F5316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EFEACA2-AE3A-4D70-9C78-D3F153A046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98A5DA5-1DAF-4014-BD46-5B3C6B65A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85DBFC1-84CC-4B53-905D-99C3E4464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936649F-B622-467D-BA67-2AD80BCE1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576A5B39-8E05-435D-8F84-177C56251D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EA22206-FDE3-4B42-81C7-74777D3E00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A035F40-1AA1-4E04-950C-A74233B56E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F6440CE-DEE8-4514-B0E1-19ACB856E9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95A3F35-54BE-4DD1-A50D-E6DC270149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21B1B2A-17FB-4925-A24C-4A0787097D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233053D-1FA5-4D38-BB1E-DDC8B282B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660441D-8D9A-467A-92E2-FAA677C683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EB1F796C-79CB-476A-B623-52220D4FD6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52055E8-AA9B-495A-A23F-148DE122D0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5BE61D5-C6CE-40E3-AC1E-3A23A8DA94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5687E2AA-ECD3-48EA-9A5C-59BCA86A1A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CDB6689-DFD8-4F22-B58E-BF31674F8C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9D9F729-2247-41CD-B2DF-C216F41909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A54BA30E-E7F9-485D-BE7D-D7924E987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90D3C193-E33E-49C7-B0F6-F9803772B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DFC91FB-B1C2-44F3-8DCE-73FD50184E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386377D-A2B7-407F-B960-A8FFABB00D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5EB9982-D79D-4371-832F-6A27A2B2E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44149FD-3578-4764-B539-B969D7826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B4DC5C0-E0AC-49A7-96B7-DE132BBFFD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34CFD04-1B20-4E53-ADBD-6571759BA6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2D5FF634-44EB-471D-A519-7934261257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7ECC542A-66E0-413E-885C-B5D65F7AB9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14CD5DC-D04F-4181-89CB-AE2CEA137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D68F445-E11E-4FAA-BFFF-DB2D53F8C9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8C96567-3099-4A19-980B-B92ADC5BB4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B3FF957-7B69-4970-AA16-6F0E183CB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48AB7A3-F2F2-466F-A47F-C33F36C3D7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EE610E2-18BD-43C4-BA3C-CB6F0EECE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EDEE1CE-CA9E-4F84-A867-8451FA0FD9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541A3F6-EEF4-41D2-84B4-332A378ECB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B4571DC-2B28-4ADE-82B1-D8B41F8A3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18C12FB-03CD-4B3D-9E77-DF42819AC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987CA8D-296C-4F33-BAD5-C7C4BA8BE8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2921D2EF-CFCE-4A09-BBA8-B43A23066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981DA65-7382-43B3-9AAB-02776B1AF0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7D28644-16F3-4842-9241-D63F6CAB55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DB44BCF-380C-4FE1-B0E4-F1D41DB276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730E502E-4B6D-4E72-8BC8-B3C17DA01D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BFBE5D7-8117-4616-AA7B-CE5AAC3380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2995B96-ACAB-452F-BB31-429E89A566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B7FA823-A23F-440D-8FCB-34322C0988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45E5951-D1ED-4976-A0D4-7DFEBE5C1E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43AB8A5-C58D-4675-AEF1-009353C72B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8FAD694-85CC-482B-BA56-FA7C797FCD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ED25AD2-E061-41E3-A8B8-39D44965A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B93216E-B5AE-48BE-8766-05E8C3FA4E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8956305-620A-41B6-AEEC-EFFAB3DD2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A816117-9423-406A-AAD2-A9869A02FE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8AF63B6-A0A8-4058-BE38-24BA9B7F5F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882F8A4-314F-4713-8A72-240773629D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F64D9FA-8DD5-435B-9D18-C615831363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255D487-E54D-4ACD-9A47-B9E2E32AAA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ADF0455-E774-45DB-9FEC-710DC7CAF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12F2515-B781-4148-BCB4-1E4052CC0E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B99041AD-1889-40B3-80CF-1FBAC024F2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6BA523A-B314-4FB8-BB90-595897089A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237D505-8AC4-4FB7-857D-E3EDE5407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4210C7B-BC82-4032-9322-920062E2B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CC74D17-8B0A-45E4-BDFD-9524784785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3731581D-A46C-45DF-AA9C-F373B8BDC1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9D2B1E4-9EC8-41EB-8251-770148F007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426B364B-5DDE-4F48-9EB4-ABB126B78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ED22B59-903C-43E9-B042-E3A4AE1F85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612BC40-B248-41DB-9670-91C596E61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173A1EF-9D27-43FF-9A91-D00956A8A9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38BB05C0-06B9-4E0B-BAAA-78197421E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A562FA1-962A-4142-A66B-A37DEA973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4DBC3CA-EFCB-4CA4-83C3-6552DA3D1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EDFF2DAB-48B0-41C6-9746-73E55A851E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331D76D6-822C-462D-98D9-98018D2398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08A60D6-7158-4E52-A2C1-F62C76EF11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A5B3692-ACD8-4661-9250-4C29E07DBE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8D532AFE-547F-4460-8F60-87E4983F1A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B043646-798D-46E5-9AA5-789BF757B0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1B983C9-A260-4333-94D7-3A08A8AFC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BB6D0F7-C056-4268-8E70-BA6D34F4D1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5B71633-87BB-4BFB-9023-63B25B2E46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72D2D48-62A5-4B5C-8D4E-9FE0AD0345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B24F285-8557-4F7B-B567-B214EC0C15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FCAB4399-A550-4E9E-B584-DBE90494F2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6D5371B-3A98-40B0-8813-1FA655B038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297A743-52FA-41FE-BE2F-75B2EE36C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CA8CC23-5917-4B6F-8D92-1E32D7E1B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7103282-2455-4364-9520-B7B301B7E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9A2A2B8-FBD0-43DF-973C-5425D95EF9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5080EBB-BC5A-497A-86B0-33D9A6E42A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98C8571-E792-4093-9B9A-F6530D22EF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4A7039F7-FF0C-46D2-A57E-4EE18DED00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2DCB514-1A4A-4559-94B7-6B17D01322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0AED1268-826E-473F-B234-FD9AD12591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2419ECDE-BFD8-4A2A-A416-9BDF3A7F06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E32E677-4C67-4D6C-B913-4377AA6DB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F1512A5-74D9-4159-AC38-737F3DCDB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81AE455-B8B7-4BF4-A4A1-0B5053480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2D0DC52-192D-4968-8134-8EC52777F8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9F0F548-1A91-4765-9F6C-5A51C66E6F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BBEAB9A-C970-4563-9AC9-DF01919B9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AA476CB-72FA-44B5-844D-9038B08E9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A2718766-E2A8-4F3E-915C-C0931D7F79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DA9EFC8-8307-43DE-A874-25306C2A9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7EB3F8E-1297-4254-AE76-0EC772E227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0458EF82-C6A9-405A-8D1F-381870879F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4BE18D2-3AB7-473A-B61D-082D09DFF7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4083A1E-9003-42E5-A5F5-DBF386869A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8D9E8EE-9ECA-4FB4-A786-D92FDF7C47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1A5A3CC4-CA48-4802-964A-B6C523EE0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4C20005B-2327-449D-890B-37B32C946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9777852-4FB8-4CEA-8DA5-2910425E42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1D4C1BD0-1A73-4F72-9D97-5165278625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8A25373-6E56-46B1-9EAA-5145540F6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4546457-418D-4199-B3B5-5C9411C765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1594CEA-93B9-4AD1-BCCB-37F63D09B1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30215246-45E1-42E0-9432-81B3B87AC7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3894BFB8-CBDE-47A1-A7A2-AB8F835895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67F2A0-C6DD-414E-A6C7-51BE1543A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32CCF27-2B59-43AE-96C0-24E1BFB1BC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F6A3EA1-8C3F-4619-A323-7AA415E9B5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79B16E9-8B51-48E5-B14D-EC49980C67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6D110DE-6C0F-4071-BC0A-207BBD8678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BC598822-D654-4784-9974-49419DDF88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CC9D80F3-1FC4-4B77-B328-0541DBB4A0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5AAD82C-965E-414F-9545-AFA2E205AE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E8544C7-0F87-46BF-9EB4-1C2EBBC103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1929A18-E2AF-47BD-8B4B-257B8B45C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3505574-D9E9-48AF-9975-4044756762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667C670-096C-4C86-A0F8-80151F0DC2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F18E6C66-8138-4260-BCC4-E903065E7C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51579B9-8A77-4931-8D23-3278A7ADAF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380C84E-CA43-4243-AA19-F77EC0DE3D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B259C96-2FDB-4DD0-8091-E4CA1D5C62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C52012C-2DA4-4A58-A713-2BD7721D9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BA669E1-9C4B-4499-9BD0-58576F1F47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5CDAF2A-B038-4E3E-9602-A8372E26D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B9BD227B-E46D-45BC-A21B-A3CA8DE9BC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A8B4D7A-AB59-47A7-8E8D-5224184A18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44E0F09-54B1-459A-9B83-D6B4E9D379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868D56F-516D-42AD-94F7-851FFC7449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0C54770-DB2D-4D1A-8E9F-F081CF31D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38132DAF-F372-45B2-A6E3-72E5C79B4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0D25BB8-EAC7-4B63-8120-7CA5378495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E58C2061-F1D0-48C0-8482-7E4F8D8512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91B909A1-6B21-4519-9EC1-173A2CB495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4725C35A-8641-4332-8A2B-93870E867E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A14A800-D7E0-456A-B27A-8E86743D6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BF5380C6-C02B-4448-B564-04397D429B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03920316-AB46-494E-8510-81E525C8AD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11F785A-8EE4-46B6-9EC9-09A4FD9724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601CADDD-05D6-4279-B059-6C2FCD1343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268B9ED9-F319-401E-B38C-E1AD7C31F8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75E3938A-35E7-4A9A-A199-0974BE9BFA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A009253-B1C6-4D3F-9DD8-B72D89111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9F67003-329C-44AB-A146-A270EF7FC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F22CED1D-D786-4DEA-990B-1618C2BEA4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93083041-DB88-4FDC-9284-052C6450E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0765E6FE-1CE3-4D0B-80CE-BCE6958D50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6B311832-342B-4C06-A218-268F2542F3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3DEB70DF-66F8-4E50-A56D-5ABB01BAF9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12C711B-61A7-4F67-B05F-CEC83832D2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B650F21-AA59-4035-9937-F3E24284E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614024F5-EE62-456C-B2D0-5B1872A9A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3B72157-92E9-467D-B0FF-69C25FA65C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A9E09795-63F1-49A7-8030-0DF6CED8B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9193FD-8BB8-44FF-8B00-6573B4CF89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65A8C34-2036-4E2C-8AF4-5B4393F186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D7B9C083-9225-44FE-B295-A0F16C8FBF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BF65AF3E-4B12-47E7-AE93-0440B84591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40A1CE4-4C90-41F6-8440-B7592ECC7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88109F17-0BF5-46AD-81D2-72BE2C6B0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1CF75CB-EF0B-4283-944B-697B8A907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2C2B879-288E-4463-9582-7C90CE9140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3881851E-2656-4A3B-BDB0-15AE3A109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49498ABB-DA8E-4737-84D1-D32C0CCB7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2D4335F7-3564-4C86-9CE8-D71C6B57B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0BD2CBA6-F147-4993-8A9F-C13E098FC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22BA785-0EA2-4267-A1A9-DE561175F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871BE9D5-5C24-4690-B4B6-6E72782AF6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C09FE5C7-FCCA-424B-916D-03AD792DF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3CAD8ACF-B4D8-4924-B1AE-7088AE229E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62B88F6F-1F59-49F5-B40F-E5D86F7E88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6C4A1768-ACCF-44F9-AA2E-46B4526221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72BEE60-FC67-4731-9DFA-0DD56C4A9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DA32E9D-12F2-4337-B64C-EBCEF83463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EA832A81-81C4-45F6-A02A-9942106759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C20ED55D-C076-4A56-8590-53D6E1D67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C722326-DBE0-49BE-8B1A-09DEEC836D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8CAC83E9-16F8-4760-8C99-6AE56C0AB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C9AB463-238A-4420-83EF-CD15777FA1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0C28F48-B912-4501-9AE6-BF40981082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82725CC-27F4-45B5-84C3-F520875A26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FE935B24-02D5-4F8B-8351-4B230A4BFD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781A5590-8A5A-4B32-A7BD-8722A67D6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ED2690D7-0848-4C00-A4DC-E458B68082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E848DC57-B283-4C83-BE93-FD52E2335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B567864-7DA1-4810-B97B-3F7697757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2D26C951-0DF3-4546-A2A9-979557DBAB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C06E0086-4D84-4FF1-AE79-F56B0A16A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16A2C7D4-E9AC-49E5-AF13-A18DB8EF7B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7792EC07-7014-47BA-BF5B-572FE2E79C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A9B1A55-CEA0-40A5-A95E-87E7C65C4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573A935-7760-4245-A69C-948CA0FC28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349CF97-0E13-4948-89FF-CBEE4AD8A7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398B5DC3-D6EF-48DA-9026-1AEE169CE4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68D76344-1A6B-4078-92BA-F6F6DE2B29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63899AB5-31BA-4707-B9FA-94A2FBF12B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C33B769-EB2B-434B-8863-F3ECFE1E7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637841B9-C47C-4EBA-BEE1-84F4FB6F56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E0243B30-633B-4B27-8B9B-269EE19F80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5D84785-BA39-4DAE-8AD6-DD776F676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4AA788FB-7F4A-4419-B55A-BA87C1FB2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0636BC3C-DBF7-441B-92E3-BCD806FCE2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3D76A63-2082-40C9-BA9B-E21D6D895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C2505B1C-2A18-4B89-897D-FD0399EE7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87A5F50A-2B49-4564-97A0-1E5E9A9FC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4E9CA1B-8D30-4852-9FDB-AFDC4C5A1C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ADF8021E-E98D-41DC-B34D-C19FFCA28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2A7019CD-5095-43AB-8262-2AB1774E7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6B44CFE-222C-41A8-8ADD-D8D05DF0D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FFC9758-D5E0-4EB7-B9F3-FC4BB15A2E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4AE6318-3337-417D-98FA-6D99B95F7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6101B86A-B1AA-4F71-9110-A5142E89B3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56BA98AB-543C-4D9C-8F24-E13DF8237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C25F3515-6A7F-467F-B70B-7EBFA0E2C3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3FC6C51-F140-4F04-A956-E96C02491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A32ADD-1E7D-43EA-BEBA-F5CF20DFA1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6677609-C375-450D-9851-0D8CC75158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5EF4431-D3EF-4395-9C98-4B10E24BF6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2E0B955-1CAE-4441-B35B-8936343E7C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ED37354-F9BC-4CBF-8D3C-0AF0FF632F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362F67D-E37C-487E-AF87-A8064C1F4A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6483C32-895D-4D93-AC6E-3307181BDB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E7F2C3C-E1CB-48B7-B9DD-E510223F06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4E58CCA-255A-4DBC-AD57-2F8D750F0A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7FC36B2-0EAF-4215-9C74-8E5D1D82F5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11E4382-4BF3-4E3A-8753-8BBB2BAD9F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8701C44-B73E-4E6F-836E-EAF87CE0BE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051AE94-51DB-4EE6-BD91-4556CF79B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EB0DCD7-DC2E-4A3D-B0D8-7A5E109669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0347803-3CB0-459A-AACE-14C4C15F02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8E2489C-CA62-4665-8F46-219570AA93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5E9BA71-495F-4513-ACC7-349EC98731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FBEDE4A-9FE6-4022-B6C4-BEC61383B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E3DB43A-FEEC-48F4-9217-D7086E99FE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AEDF290-685C-4C76-8C33-DABFE16EC1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2EC4DBCF-8C6E-4585-8C86-E12D5450AE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B4337C8-E0CA-4F0E-B9BD-7CA25B03CD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6C782187-C1C3-4035-A7DF-4A7B2D6882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397454C-90FA-4204-B500-A96299C7E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A744212-3874-4DEE-BB88-7B32967167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64BAC66-D181-4896-B596-662217957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040D0509-6A71-4352-A887-EEED24B386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1D63D8A-12EA-4651-94B2-769C93D7E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B9EA674E-DCC7-4938-8ABC-A7C3109608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64830EC-56CE-4A7E-8913-0306DC7E5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E514FDD-EE1B-4A0F-A869-640F905C36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8C21C09-50D2-4805-AC61-F91C02D1C7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0C9D1B9-DA3B-4423-A2A8-3B4CEC389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76E43B7-A48D-4FE6-B250-D8BA0598D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7227906-FB8D-463F-9CA2-E55F327AC4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05610D1-68C1-40E6-8B87-4F963D9A0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682C113-4DC5-47DB-8A7E-34E608B87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7657350-3CFA-4CA8-B247-0B86E4DCC9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E3EEA99-3B30-43C7-B209-612F752299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A9709BA-661E-4150-96C4-34358CA861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7CBF1DE-0243-4552-B7C8-A44B234B97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9772AD0-F665-42C0-9EA9-8460170DA9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C0AC64C-2BCA-4BAD-A896-2F75FF61DC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4C95BD3-9260-4D5B-9299-9E588153CD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13CD161-0B39-4E9C-BE32-0C5BFA4F61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012C43E-8820-4588-9A0E-268B0EED6E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2225916-03B6-4BD7-BB78-72F954F19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58286F8-42AD-45BA-88D7-706905F580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591CED2-E057-4BF0-BB01-D1FCB590B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02E5F0A-A881-4BCE-A9FC-66E217B779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EF7A844-6731-41DF-9364-CCC5C3885A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E12FDF3-2D86-4123-B2CB-3A4125B1FC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6BA88F6-06D7-4E12-A3AC-22AAE18BE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6FAE73D-F70B-4133-8D96-A49C8BA895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3FA1078-7C27-43BC-8545-4070E5F86A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35D09D85-34CB-428A-A998-EEA00D8302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04DD867-8F50-426F-9B68-0559C7BC83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146BF01-0E3F-424D-8779-0DEE1810B7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0B4AABA-A749-48AC-9A3D-F5FBA9ADBE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E873189-817C-41B6-A59F-9CE3EDEFBD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731942E-A226-44DC-9CEC-51F5CAA636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86B49A8-0EBA-4CFA-9527-2007EFC5C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1CAFE45-AFDF-4101-85AB-B3D8B8C39E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8D3F641-F28B-4112-89CF-44DB8AA93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CEA097B-B079-4DBC-9AFF-36B053143C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3522B9D-B536-488B-AF15-7B1347DB9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8A1CB08-C6C0-4BF2-AFE8-1329E9A1C1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033D86C-3B67-4DB4-B632-4198A5644A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05DEE8A-3E2F-4691-B1E1-4B45148130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7472236-E04D-46E8-BC22-DE04F41E31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47F5D2EC-6378-4FEE-9E5A-249C8D79D9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3ADC387D-FF6E-4E4E-8FB1-DE836E85B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B740101-DA4B-43F2-966E-1CAFF9E348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E745BD7-C7BA-423B-A5D2-375462B38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A55AEF1-2666-4C4E-9BF8-8B2AECADF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0CE92D7-F400-46D6-9C29-210F8775D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3B15AF9-3B7C-4DD9-947E-D16037FCD3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E2DEF3B-42EE-4653-8447-806D10224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4A9E0454-DE25-4C0D-93C4-26D55CFFA7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7E4D26C-F3F5-4CCF-B7F5-EEDEEAA03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7C8D826-A0C9-4274-8AEB-0D2DE54C1F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4CF4E9A-C78B-4642-A09C-CEB9FA1F24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5214721-19DF-42DD-AFC2-82051A2F7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5C16214A-7813-43CC-9B0F-588C8D6807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1CBDF766-E0B0-4C67-BF17-040F1043C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37CCCDA-3847-4449-8415-B815CEBA94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7FFC502-F7A0-44BB-8B36-3117C5614D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53492D3-917E-4523-8E97-7EF0C022A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16E36E6-461B-48CE-B104-758DF8EE6B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552F000-A3C8-4934-82B5-FBBF96D0A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CB4E091-5B32-451B-98BD-7DF358061A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8AFEE77-85B6-444B-9005-3DB644235B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3777FF7-C983-4914-9561-C8D55ED90B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49BA4FF-2DC0-4701-AC9C-55DE4CF403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D765AC1-7742-49E7-9050-3F41BEC5CC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3980641-7B0E-4F43-8911-80DEF38537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D90DFBA-7BD7-4E75-9BDA-1807D6980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3196EBE-B8FE-4444-850C-56A6B24915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E9FEFAC2-2B0B-407F-9627-0A6B859D6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B55C367-53D9-4CEA-A0CB-E0D967767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302B3DF-5564-473C-92A9-8AAABD71F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29222EC-FCAB-46D4-9CC3-6B5BC921AD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FC04E38-B9EE-4D42-A2C5-AB81FFCDA1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3CDE992-4886-4D80-9D31-A4C9223F83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1D1C016-BD8A-4EA1-B45F-FD9875E59C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6EAFBD3-0B80-4094-94D4-30173CB5EF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B5C8473-D979-4A0D-9DF7-B172F200C1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3A6AFE2-48FA-45ED-8A73-AE887DDDBB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7E2FFB1-175C-4CC2-B63D-71836713BB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5E26CB43-C3C4-4BDA-8DDE-F417A66AAC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2ED3F07-AE69-4E99-B0E1-37B06CBCCD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5B3FD4E-CDD4-4624-8587-1298998CCF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E394D6C-8538-4ED7-8786-92CFD56E00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773C8D4-B55D-45B9-9BB3-4883BC5A5E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1362546-3DAB-4570-B9E3-A0E0B181B8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9EA0626-FB2F-4262-B4A0-32886BB6BF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6FCD482-1BDA-4425-BEC0-6CD457A33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F347FD9-DB4D-4CB2-B9A6-03B78A7414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A1B83E2-7991-482D-ABDC-19EC2D3F03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7FD1B60-E45C-4DC9-B0D7-345FB7B284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43EA643-E944-4AE2-8CB9-6F639C8AB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2EBFC6C-DB83-4328-BE15-142C285D84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D0D4A6E-4417-4B72-B9FD-97AEB57533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E965737-45C9-4C5C-B3D9-2610BD0C9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1552878-1B3A-42DD-AA8F-AEFC325BB1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C8ACE89-154B-4B51-8C8D-9DBC90B941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AD9B7742-D372-4261-8168-806FC91FC9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A93B74E1-A376-48B3-841A-D7F3F84F5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E411794-D030-4CBE-B7B6-B322AB6CE6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DDECF66-157C-4901-B1AB-F877046EEF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E738D1E-7848-4749-A3FD-7D09BBABC2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1A0E22-C139-4288-B943-BF310408B0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C1C66BB-EB0B-484B-AEA9-89AB302DC2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32B8124-4D1C-48B5-8ED7-29E1922F8A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A3749E9-2E1A-412E-A4E3-94ED174442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3F6B5033-22F4-4537-80CD-56C22225A3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D5899A5-C531-4B49-8338-8BFC72059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26FE92D-6646-4AAB-95C3-805994ED76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5A39F37-D20D-4786-BF2B-D7B345F67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BA7BB77-1210-4A5D-86CA-CCFD4F85F3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7516A9B-1DBD-4361-98E3-7142B56E94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535ADF1-92A6-4743-AB71-EE01B2137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247B5D2-E45F-48AE-8984-488C98879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37A14D3-E834-4C25-9696-13B290D26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629280E-E081-4183-AD1E-3E12AFD75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26B8E90-BFDB-431A-B66E-A0FCAD9960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C194B1A-A2AF-4C0E-B83C-685A933F80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250093E-14F7-4033-A4E9-3AE5857597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CB030EB-851C-4673-9503-D56DB0003C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7B841F0-0056-4AEF-86CD-EB2283648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6010E06-1BE0-4F52-B545-B5A4E61FA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78E1104-AFBD-4E78-8172-6249741450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3FF7BCE8-EA6C-42E7-BAD7-F0B2AF5DE6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2E5DE16-7DAD-4746-8358-8760BCD2F7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BAB3930C-77FB-44E1-90C8-EFCEEEC6EE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578D8B7-2C42-4A96-A8F1-45A8101189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43A648D-1841-4076-BD3E-8AF3F0F22F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12C8682-ED4C-400D-BE82-D8F723012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F39A730-4BDC-4F54-8A89-3AD66F809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8F64783-1C8F-4288-B90D-6FF3B07755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6FCD7FD-202F-41F1-A1DA-7C4DB72B3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BB5BBF85-F292-42A4-883B-6DAA98FD0B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763C68B-2AB4-47BF-A2C6-F77233A61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E368189-ED3A-4E75-8DAA-5855E4AFF5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F474FB3-EA54-4C66-AE6E-D6A20E8FD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EA3BEB9-95BB-4C96-84A7-7133CEA1CE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6103452-8293-45FF-B3A4-D2FDD1C545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26B5189-62FC-4318-9C38-5092455B84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63D3ED6-EB6D-42EF-90B4-918F873546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0147952-BB36-4912-8FFA-BA9134D198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81B1524-F8C2-45B0-874E-1F5BCDCA6C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8D437FD-0B6F-4363-B67E-F95B6ECB3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D257F8C-662B-41D3-B2B7-9D3958FD01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45373C6-4C5D-4ECD-9674-C1CDD804D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6B1D42C-EFBF-4E6F-A4ED-7BCC681B05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BB6CDF59-55F3-4C81-9B00-0B0600702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1CA04F28-F487-4029-BC0F-1C62636100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E7F0011E-CF15-4CC6-BC4C-200C2840F3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12F35BA-7A49-40B8-AEF4-8C84BDC9BC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311AB899-5CE9-4319-B9C5-40809670AC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8C8B2F09-3F53-47ED-8251-CFD9BE3BC3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0151D9A0-3E59-47C7-8784-FDCD3695E0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2941C05C-77F8-41CB-960A-5DAD5E0FCA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B61A45A2-292E-4F1A-A8EA-14ACF3F5FC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27C39F53-044B-4C60-A44D-5107F920D7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C9DA7EE-880B-43AF-88A6-C08610ECF0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F3D50E7-AEB6-4C62-86C9-17B4F3BB66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3F01A2B9-B141-4DEA-BF9E-DC1877C101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57D6575E-9C41-412F-868D-BFAA49A737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4A94F66C-A80B-4464-B55B-6C240B5BAF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5D0B20EA-53C1-4422-952D-4A41374A01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BD00263-0821-456E-8B58-C7DC6FECD3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564E951-80B7-4D96-96F5-B3BD59B20F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A1B68D2-59B4-4B55-B031-D457B2948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307212E5-0AED-48CE-92E8-C6077BD00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84ABD65B-5C1B-4639-AE6A-221B0DD41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4191836-C803-424E-B70E-98FA3044B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0B7548A-E286-4CD4-9239-89F5AE4B2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FCD979B9-5410-4AD1-ACA1-253DA66E58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0B673156-05DB-477B-A67D-A7F75F876B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7C7C97E5-E909-46F6-BC6B-DCC0553DF6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674A9BBA-D08C-4A8D-8B61-E16139657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5986E046-32DE-4772-AAD8-73BEB90DB4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7DDA3C6-6E54-4402-ADD3-09AC545CB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A9F5D4D-45FC-4017-826E-8E51FB5AD6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4EF7EE9-6188-4C8D-A1B0-D7040EF68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3BDB479A-2470-473E-81CE-51A207CDE2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3F1B8775-51FB-4DD9-BAE6-E49F8BE9FA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7066C15D-8DA1-49E0-BA4B-3F0F78611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5A6B72F-4558-4ABE-97EB-82D662349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FCA0734-8516-4BD8-B54C-0C574DE642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95BFBC43-23FD-42BE-8157-C488F5B17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1154B3B-D86D-471E-B99B-A93D19011F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81E0D206-A1B3-4A01-97D3-F9C5B27EC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9DAD0664-7BA6-496B-AD04-431D5BFEBE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2BAADB0-5FA7-40BF-8C24-A683B09CA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B1FBCA9-1C03-48B8-97DD-D0F2E09F79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2548CFEE-736B-43BA-A01E-840074BDB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F266C196-B8DD-4F9F-8287-46AC00B946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3DAC28C4-7A8E-4820-9048-F7FBC68E6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25FEDA6C-681B-488D-B943-73B4B6C4E3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33D3EE3-BCC9-4534-AFF4-568430214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371E4C2-1691-43FE-8C62-3D9ADF400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D5998BFE-E676-4CDB-9B2B-E082EA0C1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A424609E-F16F-4805-B8B7-50379BBDD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636444B6-004C-4A7A-B120-83C0B899E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92896C6D-B780-4638-82B2-BDDABA95E4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BF5ADCD5-88CC-465D-A115-1B8A0D0F20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4188FA0-56FD-4CDE-8473-9A18D2509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82B41F44-33E6-405D-BCD8-1E06C4220F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FD6C22C3-E949-407B-8B1F-D3E9782D5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8951ADC1-414B-4DFF-8EB6-35B9EC63FB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4ADC21F4-0906-427B-AFCB-A4F40E4907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4EEF0EC-BE01-4373-9E85-C3ED22C38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6D9F98F-B821-4F09-BCC1-78C3ECC446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F33CA20-5FA2-4FD3-9E61-937C7C2DD1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3EC261F4-1A20-4087-BC1C-337BC304B6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D9AC1ED8-7140-4A93-8C24-5574D811DC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D32375A9-EF05-4895-8008-BE0B1564D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D3D508B-0274-4A0C-8370-1DD63B8A79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BF7314A-7AB8-4631-AF7F-0476463D97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F65DA6E5-504C-46C7-A893-0C486E8859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5C975C30-9681-496C-8B75-F9D1D232F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7C8CD335-1AC5-4E24-88BF-F7D39D2C2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FD9820D-D9EF-4654-B23A-FF0F057F1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FCEEC69-E03D-44E7-82A8-3E7050E34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46FC588-8C42-4CEB-9693-996ABD38B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D7BC0570-D6A5-47E7-8857-841590AEE2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13D088B1-A87B-44E5-AF90-7E24832392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271316F7-4C85-430D-8D34-D4F57B9B5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F7ED494-C55E-4597-83D4-6633DA46C9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AE043160-62F5-46A1-82B0-01A26A1DDC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EBD8BCA-29E3-4A38-A7B5-7185944493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D4F46022-B80B-48B0-845F-640222D317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D8F7E353-E92B-43EE-A7B6-4CC8DA2957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62D0263F-B311-4544-98CC-74C1E9BA01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7E83907E-17BB-4ECD-B12B-0554AC407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E864918-36F9-4642-B197-FE5CC4B2E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3C9084-ED7F-4DD0-A6C1-38A102E50E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B32A90A-5BF2-42D4-879E-A49497C1FC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B40BCCF-ADF9-412A-BE88-528A91427D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E2BBD87-6A3A-4671-8AE7-BB9C6AFF5D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CC446EF-09B5-4C95-BCD7-2CC4853DF6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BB34F9E-8B5B-4C36-B9AE-2166889E21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710A84E5-D626-4358-82C7-22DD1A68C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DE43B55-17CB-4BF7-B79E-31CF29203A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073B408-4B6A-4D08-9B0A-C6EE94A36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52E163B-51B7-4DD6-934B-7F081D6D2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4B70C33-2ACB-4B77-ABDC-3762E9CCA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D426950-BC9D-4822-B62B-6771C62A7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1C6751A-C349-4661-BBE2-5F9E842691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06187C7-CF59-4BB0-9ED1-1C8DD56BC3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B73C656-9E1A-4277-8ED7-9ECCD9964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92F1B4F-C530-4E63-9B3F-936F6ABCC9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C2E767F-6E57-4443-810E-7665524E4B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E79F9D8-D4CF-46BD-809A-51EC12A791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71DA4D8-EA07-4E3E-B5F2-B2916CF143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947E58-D4A7-4117-8F6C-9B6B19EBE3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7458135D-E72E-46C0-B241-85C10F653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F648469B-66E2-4230-9FD7-49BE464B6F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D3986D0-F267-4F79-957D-04E1DC5DB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F90C8FD-BE3A-48E0-A95C-32E8C99FC7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022961-D43A-486B-A67C-258F58FDC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96FD9219-AB0F-4C37-B728-C6444750E9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E48C85E-B548-49A5-BD01-0CDFF2BDB4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9F6E91E-F27D-4848-86AB-5B5800262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D207745-4F2D-4C3A-9B45-0D288A55E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691EF32-A416-44E0-B0B4-075E9AFBA9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2D2DAA0-C89B-48C1-A98D-C2D58CC815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4373FAD-8AFB-4000-BDE0-1E03F64C29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2599516B-3C8A-4443-84AA-D541FBE63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BC1B0AD-6BD8-40B4-AF4B-DEF43055B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031446B-DB40-4B27-BB6B-124AC33CD4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40CC242-3909-4A8F-8381-F3FB224E67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E7707B0-4E01-43CC-8FE4-23C9F08D0F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9D3EF14-DB5D-4F17-8E57-9CF2809DA2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D02063E-51E5-480F-B677-46641CDE9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7837C38-55CC-424A-9922-EC242FBA7D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1F58393-5FA5-4A72-9DA0-ADFE352788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11F1DBC-92FA-4BC6-A2CE-94B327925B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4A3B0C7-F4C6-4F3E-9393-960ECC62CC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82FFCD3-ACEE-4E6F-955B-AE9F5059B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BAEF639-4866-4187-A634-0E93F49B9E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068CBE5-67F7-4705-802D-B7F7E4609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391E0D8-1BDC-4A7D-BDEF-D8C0D1F36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B83A885-2680-4A35-A2F0-9166FA9252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926A3E3-1A2B-4B85-8F2E-42AAA92AFF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2D76F5B-6B01-4697-B3B1-B4CF06E4B9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63E30FB-6489-4E4F-83A8-6D48E754BA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4218650-17CB-4994-84F9-789A4404E6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85CD3BF0-7F03-42BC-86A7-1563F0B2F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C327262-AAF2-4E49-B8B9-1E1686A6DD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2099BE47-C066-462D-B0B5-122FAFBAB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18C2D75-DE84-4D8B-88E9-CC7147CC66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B725E39-E8FB-4305-BF21-87180047B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D6F40C4-002F-42D8-BB85-B08BEDC15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479D9B3-3BDD-434D-B698-F6955F8D0C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B03A1C3-E67D-4E99-BC43-8D10F43F9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560C697-223A-4346-89A0-AC19CC372B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932C67A-10E8-4940-8936-B40B02896D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520002E-C0A1-465C-95BC-43E3A63C75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32ADA7F-D83E-4369-BA89-EDC8EA286E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0618D2C-AF13-439C-8C9D-80CCB17FE4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585D74-C722-483B-8AF6-9DBE6DFB9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58BF99C7-469B-48C3-914F-1E519DE95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451CB88-DB30-4026-86ED-C1DAEBF6D2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F8512B1C-D3E3-4D2C-8AFD-70531D012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992251E-3306-46D0-8CAC-03766E6CE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2ACA919-84B6-4D80-8D6B-DBA5E468E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2E05B17-726D-4E35-B869-2B874A0DFF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B881BEB-C017-43B5-88FE-F87BFCBEB2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F5E71869-9C4E-4B44-B265-15CA3555C5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8ABEB15A-181B-4A71-AAEA-26A0278CA5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5ACE7FF-3627-474F-BB16-982BD0EFE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6FBCBCB-2E19-4E40-9FA4-F17FAB52B9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21DE7BC-3E7C-4211-8CA3-B1EA165A61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D580893-9A03-4128-BB7E-CCC181211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EFF82DB-A9CC-4DF3-B9C8-4F273AE352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70550C9-17AA-4E02-97DE-B643C1918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3CEEEE4-6813-486D-9A8F-3F80E69A49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86C14AA-1448-4D50-B8AC-4D6ABC1654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B93EE31-30F8-42C3-9632-B82B755D9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B07220E-B1B7-4CC6-B630-D060411EB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A3D7D1F-D1BE-47E3-8B7B-0AC4EE967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3BCB74E-B299-447D-A570-89943D5582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8D1E702-A9DC-4909-85A6-72A5E7EC08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85AA3D0-EB63-489B-A516-E08461DF5C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0857E1C-B480-4565-BB0F-D5602E3404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AD6BC03-943B-4992-B25B-2303BDDE1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F529E29-D285-44A9-934C-20DBD63FD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DB5E53B-E95D-476F-B40D-E7AEC09D10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D6158AE-C227-41C4-9CF1-193233DD1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F9907F0-CB1A-4011-B255-D5192BACC2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C7B3BDE4-D3D8-4D62-992C-5DEFCD4AC6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ADD8813-32AB-4439-BFD3-11AE233E4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03E3CBF-8E30-425A-AA5C-DC7BD58D3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F5CB518-CA1F-4F7A-86D0-A5F35630D6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E4F647B-95E6-496E-8C3C-6FDDD08FB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B1AB729-41FA-418A-B713-A36763B99D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9E4CC8D-9869-4401-A8A6-80277754A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CEEAEC2-6C72-43E2-AF38-E5667B55B7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3136DB3-147A-433D-8983-1511E533A9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AA18EFD-BC4A-4920-B9F0-14BB2891AA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3084DDF-C93E-4E83-A9B9-6D1CF5C9A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D2AA0CFD-3423-44CA-846D-FBFF24E987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B47C5C6-93C2-4602-BA38-D7D940DD7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3228AED-A730-499B-A548-DF42A6757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861B4E2-5DDD-4457-8CD7-905199AFB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E3CE38C-8E38-423E-80DA-456DC9707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F012BB3-2678-4CE4-9B8F-23C4ADD74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4C8923D-CF7F-4396-9D69-80A64F86EC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BB1B94E-F1D4-42A6-9B93-228FCD6176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81000C68-C9F2-4EC2-867F-6070456D29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55A1DC5A-1FC9-4BF4-B7C0-13850B535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EF30062-C57D-48DA-9657-955540364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2172768-AF1E-4FC3-BCDA-5CD1DE3E8F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7809EB21-E134-45EF-9FC8-468C10BE02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2A1CEF9-D232-40F9-A60A-0A43BC412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BF3F228-B096-4814-B69B-E9765955F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339EE7B-02F7-4451-9A51-9036EA73A1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FE60CC5C-0745-4CF6-9336-F365DE399B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A6C55F0-CC49-489E-8F5C-E0E2D0020C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3F1AE1B-E305-48A2-BA1E-17487AB83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C202E7F-0D25-4A0B-8948-F5EA0B8010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4B0286A-A97D-4CE8-810E-C8ED012505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A5948002-9987-444F-96F2-594F73D261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32D25FD-1EBD-4DD7-A317-F374D42C1B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22E6FC5-D534-463A-923D-E3802549E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56E14F4-CA6C-4E5B-9F7C-0BA7A4E697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0AB7628-B630-43C4-80C5-64E5838EB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2821AE9-77D3-41D8-8DD0-A60CA21C1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0CBFBB-3306-4942-8564-8250E1483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AD5BFA88-4DE8-4E67-A02B-5784A0600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7ECF54E-F48E-48FF-BD5B-3F4A2F5604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2202CEA-8C86-4EEE-8345-2C3413C3C6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FB29714-E062-4C84-8190-9E311AFD07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7677539-7700-4142-861A-8D7904659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CCF2B10-0F26-4146-8960-269E12EC56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F49C164-2F45-4965-B474-4CC6D6FE5C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916106CA-60AB-462E-A531-B6B419BAC2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E10825C-43FA-476F-A9E0-CEE031ECAA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8EBE9D4-A7CC-416E-A356-143097F6A8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B32FD11-4662-40D5-B533-133B2889A4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8C6915A-477A-40DE-A9F2-C51F7ECDEC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99BAAC7-3F93-4347-B89B-2A9CA0A03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096B1F0-05FF-42A0-8173-1C61BE3C80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615E4822-6C38-48C6-922D-3D10F4E6F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F0BAE76-27B9-4A76-B254-F05125278B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68B098D-A430-444A-93BF-7B59114D8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A5438CF-8642-4CD9-BD35-362448E41C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2AF6BA22-295E-4A7C-BBEB-2EFCEE5FD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DEA5589-B30B-4594-98A9-B5C51C5255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8E26AA4-CC74-4757-ACDE-B5EA6ECF5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CC8A7AC9-FC65-438A-B375-163DB151C2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39E9DC7-FD43-4037-BA5A-714FA9CECA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ACA455E-2534-4812-81AF-7B11771FD7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031CE43-92B9-4F34-BB0F-D8E0C4498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D22D547-7177-4F44-A9DB-FB9E8344D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CE3E6170-9BF1-4C25-9EF3-BB207A68F1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661E0CE-16AB-43B8-9A3E-FF3F0DADC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4EFC3B9-27B3-4BC2-AC61-19FF74C1D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82A40F1-0C16-4405-ADE6-0BB2E73775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184320D-E7DC-4B12-BAF7-59414832F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F53D911-7A86-45DF-B58F-AC8F77DF8C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1DD941D-AF8D-49D6-B954-388465993A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6365BACE-AD61-4114-B6CB-06F83CB87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D480653-02B5-4F08-AD53-1E5112FD95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9DD6A07-3869-4492-89E7-01D1F7E38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0345633-6E74-4C1A-89A0-2DB3BD9901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55846BB-9BFA-419B-9578-A51ECC76F5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E19715E-67D6-4066-87BE-7FDB1F8FA9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A0AADB8-2C30-4554-8FA3-72BA8DFA1F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0109C83-2A84-4D96-B172-4B7AA70C4C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89A782DB-0983-45A3-95E3-F17F661C9C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69FFE2E-D402-4431-8D76-282D8C2069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1CAC240B-B7DB-422D-97F2-6C03EE4EF2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82C3FE8A-71A5-4DBA-8821-334BF65ABB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14C8945D-E192-4DA6-8EB1-9E8176997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8AE823B4-ED70-48D9-9E29-555B8729CB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69394A4D-4C84-4A21-86F4-14D22370D6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C3BA8858-DAF4-44AD-922F-70CC4E638E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8451B3C-AAD8-49A1-9666-93C593F462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9F26AB0C-2A10-477A-8C0F-0F0F4BF956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7692823-4BA4-4979-B344-3C4143F5B7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EC811ED-E9CF-4CF7-8DC3-7DF26CF1A6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43903E92-4370-498D-A4CB-56E4F5BBB6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3DE62249-45B5-4A58-AAAD-5DC06D9F4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D40D6D7-BD1C-4E02-B124-CD2AC036B3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0377BFEC-70CF-4CDF-9A48-57CF04A4B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3E297519-E2FF-464D-92BC-7AF14BB377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229D68F-A086-4631-9742-8EEA74795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82969C4-FCE9-43AA-ABA5-5F8A23F0C1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8B4701F7-A637-44D4-B323-8BEC99C0ED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AE188304-9B71-4CDA-A58C-F647B16605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55350534-D561-4855-8077-D3EEA24DB7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D164A18-0BCD-4341-9768-0CFEAF7AF2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54B3086-55DF-4210-AFEB-16BB82F41E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B40A0D9C-454B-48FC-81ED-C3B0EB425C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4B321658-7A00-47C1-953D-327193B5B4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5F1A18B0-61A3-4F0C-AA3E-79E0619B18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DB80E8AC-3BAE-47C9-9103-C14464556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20DBB8BD-D033-449B-9CEA-E9C45CACB1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DEDBE73-835B-4779-AEFB-6EA18523F9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62897B95-04CB-496D-87C7-A3480883A6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37B5C0D0-2EC4-4290-88E7-0A6DD84328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45A236C9-023E-44C9-8151-BD1AE924F3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9C0B44B-6FF3-4C74-BCCD-6798D73056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819A834E-26CC-4FCC-A018-70D9EC5654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AFD12A18-3CC1-4A3A-9525-6A7B16A6A5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DAF82ECD-1013-468F-BA20-3429364CA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73F24FE1-5377-4740-BF27-42C9E0470D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721CCFBB-26D0-4B98-8634-94C926807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2BD43C1-837E-4A67-8483-B457A70DFD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64817C6-F3D0-4F0C-8F80-C33CFAC909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07D41588-7D6A-49FB-9145-30B92E371D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57376B2B-84CF-404A-AA33-D6E2BDD633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0578AD51-B26E-4C2E-BEF8-A7F138B87C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F175382-117A-4946-B574-F194D6B457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21C93EA-BBC9-414A-9AD2-E6217BA565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C6FB421-8A7C-4529-9C5E-24BF636D39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67C9AA8-059F-4E63-98A1-AE508E0E7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234E89A6-8E2D-4A24-BE2D-D08BEE123A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556940E-A470-4746-9408-31080C74F6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842F7782-2DEA-42F5-A61E-1A9BBD48E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DEF66434-08A5-455D-9DF5-C824FBD323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99DC850E-A8A2-4340-960B-6E704DB73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002BAA7-1607-4827-A5C7-8024727363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BD6399D0-85D4-458A-BC90-5E3D391A17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5A57A572-AC56-4EBF-969D-B7CE6754BE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A7DAE486-2502-461E-AA55-393DC4B3D5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3E171543-B80D-4F80-8F62-FD0C8D91E2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AC506F4-D156-47C3-B67C-E945A87F87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1DF41FB-0567-4DAA-ACEA-0967E9933A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4298AC25-7B6B-49D7-92F1-8D5E4FC2EF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3696CA4-5A4C-44C7-92A5-3BA4C30849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55A86C66-4EC8-4126-94F0-2933FE1CBF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F842AA1D-C4E2-42C3-B92E-57053C8299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7354801-B9E4-4724-BFAE-9D6B5A64DD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645850C-DC7C-4A1A-A7DA-AB3389BF1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B7339F5A-23BC-403E-B315-308CC2D673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A52F4499-9396-457D-9B7A-1ED62E63BD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6C1B09B3-D3A8-477E-A2C4-A2102C9366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B87EB405-CB65-4424-89C3-50334ADCA0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F7A6933C-09D6-4441-895C-8DD8421BA6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E3ACB0-3CA3-40F5-A3B3-FD456CFB18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C3EC340D-58D0-4234-9E4F-DABAB879A6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6F52E22E-F8BF-4861-A57F-A0F16E6CB7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23A10E3F-6229-4A05-9BE0-80D98A6F9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362776A4-9E2E-42F9-B46A-B906B79F39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8778B59-F773-4CCF-9434-03E8FC4C03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5F11254-B3A9-4A33-B354-33D9A40D5A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995B674-CFED-4650-9D5F-FC4813E46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C186107F-7F9C-4B82-8EA7-2E029DBB3A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F29429C2-FBFD-4560-AB98-C355F3FAD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B2D7F6E3-E65F-4EEB-BB36-B8C359F55A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3358CC5-95C1-4459-92C6-285F6C014E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260F33-8709-4AA0-BC47-38B22CD00F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E0EEF48-0901-4C87-9640-C42C2078A1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B651A71-D2A5-4DC6-9A24-9C240D7D8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CAE3948-FFAA-4113-9CCB-517EF7956F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4C8415D-C969-4D54-AEBC-DDBFF82048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2399831-6D74-415A-A643-EAA341EA1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2CBBD12-ACFC-42E4-B4F4-A6F7588C72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7FC8FF2-9229-4A40-9088-6F673EBD40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2F7EC34-BA07-4484-9DA7-0BF6E953EA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5F06618-937D-4BA6-A872-D3162B2F3A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993B8C0-E345-49A0-8209-AAF37BD337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E91A324-1B30-4726-AC2D-8EEA646F6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FE3B35B-DD5C-4DC5-904E-E69D23CC0F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686E6CD-FA37-4F04-8830-364449F66B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286BBED-04F4-4C84-AE22-26FC8311A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B315E1C-4CA7-4094-B378-6046906391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2A6F39D-CCA0-4B30-BF60-220646C21E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43F9304-A69A-409F-82A3-F1A305C746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7864896-C288-439B-B0C3-D425987F6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E8C3FB-6C02-4A7C-8D1D-27A517B24A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212A712-50E6-4150-8775-26FB6B512D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E526C5E-56B5-484D-9716-74FB1BCBBA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7AC3F17-0070-4F44-BD51-C8F0739CD5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26BC200-6069-4A1A-8B2E-68C512104A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499BB20-1363-4DD4-BE0E-E69B717C5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01557D2-4175-433E-B794-9D21DB0653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E3C387A-8A92-44CF-90FE-0932803142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2485953-9B3D-41FF-AFFC-B4F8E4F22A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C344964-7EE3-486C-AA5E-94872E130A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4F84B90-8271-4AF8-BBE1-E054182D7A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2C7DBDE-C0EA-4958-BE9D-891A640D67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5D410D2-1C58-42BB-8ED6-B58989D0D4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34841DE-46C4-4805-8B1C-B0F4A9334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6904A8C-36D6-46D1-8BA9-1FC6BE81EE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14343B5-5D45-4BF4-8DDE-A9E8046FD3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0462D66-34F2-4F5B-9342-690F0677F1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D587411-74FD-4727-BD08-5D82B81D34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933648E-9A35-4C71-8445-C6983C4771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68DCB12-0832-48B0-985B-855A373287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0E6BD47-7EDE-4928-B220-CFB21E0B9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010929F-A660-47B9-A768-138F10260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78D8769-EAA2-423D-996A-6D048EFAD7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F5BB444-DA77-4E2E-9845-38DD177C5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050755BD-6F7C-469C-800E-6A513D8BED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2DA92C6-D4B7-4D30-AA78-F0389B281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10836F4-5D7C-45DC-84C8-B09B5D281D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C4970C0-8888-474B-8400-D7A2ACC05F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CB1F9413-97CF-4DDB-A542-F03E331D55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AE80099-F82E-494E-A76A-1CED6223E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2C570C5-6ABF-493C-A49C-3E22CBFA1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CE79741-2F4E-4A34-B8E0-B96C7C834B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4D28411-3EE9-4C3C-866D-5FC18AD55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EB61EC7-FA91-44EA-ADD2-E7DF968F25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7611E62-014F-4847-A806-1578CF6D6B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66EBE8F-65AC-45CA-A849-3FC0E35D9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A711FAC-ED27-41C3-86DD-A3885DE97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4B9EF02-365F-4E3B-9C08-2EE9C707AF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CB5355C-F401-4264-B681-443DA788D6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58DF49F-0378-4AC2-942B-D07FFBE9A9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609B1F4-BF61-4D37-A884-70A8E79530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CA12DC92-0A83-43CB-A86F-41E4FFA37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BEB46BA-A8B3-41A9-B594-728294FDB9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1E0FDC0-E3F5-4D6B-8245-C2AEC2E5A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CF5F234-DE38-48D7-92F3-BD98094B8B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0591C2A-FF38-40D9-8D24-7E47C1B2E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7A859D7-994B-4918-BB53-65C495C14D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86AA7AC-17C9-4805-8E74-0861A23F41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95E9A66-62FC-4F4D-8205-D97846182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6E497C9-6FDD-4243-B105-F7C7168DD0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8CCA22C-5AEF-450B-91F5-3F823C713B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79C79C8-42CD-4041-A041-99EB97B768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7F2A073E-0F0C-46B7-9ACF-B442C9630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0D04985-5E8B-498B-87CF-6C77C35A8B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B0A693B-0A36-46D2-8DFD-3C8B9DCCE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F8153BA-C6D2-4CCD-A11E-41F5F8EC4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815FEE6-A12E-4D99-A45C-D9553F24D9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FDE9FEA-FB15-4239-884B-1232689EA8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536B92B5-7286-4AB2-9DAB-AA3399937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2EFE087-DB4F-41E0-BAC8-AC06AFABF7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34A883A-5093-441E-AC29-391D768BC5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114C780-57A2-4A0D-ABF0-242849F8A7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7CE9555-F099-43BC-A8EC-0F6E6B53DA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AFDFE5B-9A04-4A24-B7C0-11564182A9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0C62AC7-9410-4EEC-9EF5-2B9199370D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AEAB591-44E2-4F2A-AC18-C1E8973F6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3CE93503-4DEA-430F-8F0D-3F62191F14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77F8295C-8285-45A0-BCCA-68D91E590A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DC8F0C6B-D839-4209-96CE-0868DE08F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312CE6-7E26-4219-AE46-B873293074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3635F870-9FFD-40AB-BE6C-7A6C0CAAE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9E6F73B-FFB4-4ACF-AFD6-2F878396E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9036CA1-C7EA-4FF6-8950-5F5A4A097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7BC1E5C-C6A4-4946-A915-FA28784EB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ABFCAFB-969A-4EF1-BD0C-265BC0DA26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721DD7E2-D689-441D-9AD1-BE6541DCC0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3EE657A-5B33-40FF-9E70-865A4264E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9D318E-AC51-4446-94F9-17CE18A60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1CCC8741-6425-4716-8DDA-2DBE35D5F9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7CE838A-F064-4745-BA69-9CA272D125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E2DFA9E-8725-45E5-8107-3816AEC03F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14A9249-93FE-4D21-B955-089CEA6161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23C747-9131-49EF-819C-3853E63197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3AAD1B9-1833-405B-9814-95FAEB2D44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FAE23DDB-2484-4666-B1A8-1930457FDB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F4F8998-25FF-4AB7-8545-C639BFC71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6CEC880-17B0-48D9-98D5-C47D9DFA13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C07DBC8-A62A-4993-9B3A-CB28CF51F6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5D3D6E1-11FA-42DD-9C4D-F041D5850A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D45029B-A8FD-4633-8F0C-C4E302BDA1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E41731F-37FF-4B3F-B9FC-0D02F5F1E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82E31DC1-C6FA-4BCE-AC85-AEB4F25D7E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B6D7306-12F0-4297-B40F-FBE1ABE167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3B987D4-D4AC-4FBA-8CD5-A44C29BA6A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FF478062-3923-40BA-9B21-AA538C71C7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DFDE3FE-A895-4E87-860E-7F5791B0C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CD4D820-F459-4919-956F-5C738646D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21EBDA1-E5C4-40C7-9CB2-EC45DFB055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51C1614-32C6-4D94-BF20-17A7832786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72E4735-1514-4D18-80D5-AC18FD7407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D26ACA5-610F-4415-80D7-70A9B36ED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5146F4F-DB0E-4D44-8342-ACFE6EBE4D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84198A5-E3E3-4451-A0E0-4AEBB5F46D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463A7F2-35D2-4D8A-9616-3E9823EC2A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E565296-F57A-459D-B675-220440C16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38FA23B-30BA-4529-8907-FC83F68C7C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4F099BE-9B0B-4F9C-9E81-897F8CE4E9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CE1997F-5401-4201-B131-7F707E0766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BBAD221-6B87-4F84-9FD4-90F6E569FB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7EB5340-E72B-4D8A-9C3C-2CAC39D875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0582F6F-EDC9-45D7-96E9-CA70A62F34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D4CF769-8D07-4EE9-90F8-C20420A5A4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8C77F0B-A3DE-45E9-84D4-62B20B43F8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CD2176C3-E85E-47D3-B0B7-0271D7EC3D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D147DF0-9F12-490C-AE86-0CCB884824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7B254C6-F1CE-49C9-AD03-84FBC9D19B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40656BA0-6A29-420E-B334-E05DB0CA69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6A85D77-C5AB-4FF0-B2DD-7466D5ECC1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6D59315-50E9-4F53-A206-80851B153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0E31842E-9457-443B-A0B9-F55F7084C5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C06FE32-6345-4B37-BBAD-4195A2AD9D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491E5F40-B658-4FC5-B554-3B47DD9420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F5F87E4-9652-41DB-A191-D4295EFA90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E43BECD-BE95-44A9-9BE6-0DF36B0940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5A1A530-304F-4056-8EF5-782BAD209A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BCFD455-8691-4CA2-B16C-F949579E1B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626651C-E5B5-4210-B2BE-D6B915E4B8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D65DCB5-801B-44F4-8C04-2F45AA100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494C458-A309-4731-8B8F-83C6E4CAEF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F5973046-9100-4F5F-942F-8064E9BD72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FBFA30A1-26C0-4C71-B750-D7555FE414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A401865-85C4-4AEC-868A-4333EDE762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EE001C4-FE6A-4C97-BD83-75468EEDA2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C513C3EF-04EE-407B-8667-4286D5E580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8C22C0A-7D16-4F9F-8F2D-BD1547706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CE37EE17-3FAD-4EEE-B02F-6AE445D7BE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AB821F1-B60F-45A5-AD7B-9C2F37A57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0FC6CF36-330B-4F75-87A9-B04B8480B9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E841B63-C288-4562-A26C-B03E0A38B9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9DD74A9-8E68-4EAC-B8FB-0AB03DB05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BD47835-C0FE-4413-AF76-4B6083417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0B9BA62-1CA3-48BB-93CB-ACC9BED6E1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F138C93-F85E-4267-BA38-00A95B79F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B1DAE6F-19A0-4931-B2B9-2F9429498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7DBE3B5-BD30-43C9-BA3F-47CB93774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EE223D5-092E-46A7-B00C-852CC2A93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AEC1F356-5520-487A-A70B-8A8E6A9801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6982AF09-CA24-4FF7-9D00-4D9E4BF8A0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5A808B1-8AC3-4D05-813A-8C459A4C04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929988A-92C5-45A0-9D2E-B3A5713B60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60BAA74-745F-4584-B204-950A068AA5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857B40D-B2F1-4F36-8ECE-856807EC7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39B96C1-3D94-45A9-85FA-678D507465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E4FE480-0B0F-4F5C-ABB2-84AA2B5DA7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3749F2C-ADB9-48A0-B50F-897C948B0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8FFB32C-26D1-46A2-9E13-9E848DB61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D6FDC55-151E-4218-B7B6-F6DBCAE3E5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088D8AEF-52AC-400D-90EE-8B82070EBB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D2861F39-454F-4629-888A-B0C01D0A37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04003671-A05F-4D05-8267-309977E1DB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8592244-3B6F-45E4-BCB0-A3A0A6A40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4CBDB1CD-3741-4905-BFDA-1D815BF7A4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EF4AD8CA-37E4-4F71-8877-6D07C197EF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ACABD7D8-3AB9-49C7-A5FC-6039841D9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04961FAA-B9C8-4024-958B-F5FAF75A6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5FA2C85B-B798-4915-8AFC-0BDF112E45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93E11AA-9305-45AF-992B-DFD2A5A3A5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0620C05-0F79-4A51-9EC7-D887FE6EE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8ADA923C-346C-4823-9145-2A415AFB8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573A192-286C-472E-A162-B5C5788AE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7C60783E-5693-4036-8B54-1DFEDB581A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79FAB3EB-A4B8-462E-AB79-7E4EC829AF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B81F27F-324C-4082-A1C9-672F2AA158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8DE6FDA-DBFB-4A78-BA20-214AF09AC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24757D3B-8006-40E2-9AF4-D79AB065F3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0A5917D1-5CBB-4D23-B17C-07E1C18F9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4442FCC4-C833-4B8B-917D-68A23B351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04A0B151-67E4-4910-A8FE-76B78D5203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3C13D4C-EB5C-46F1-9EA5-BF1F9DAEF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E2CFA9A-095F-4A00-AACC-D07C991B71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B30D7C36-897F-4339-9B8C-EF233EA46B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5E614F88-C27A-4961-B9AA-E4FEB0F34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C19F7FA4-4482-4D3D-A5E2-E39E22767B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0827760D-AB6E-44EC-A17B-15C0634CD6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C95915E-2409-47D4-8687-FC99ACF62D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70563594-78F5-4B28-ADA7-4FE8CA8555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0C4B0384-4D75-40F8-B52F-1722E6F7E8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8B215EFD-A153-4B6C-AF02-B1F4BB932D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EA890C2-5077-47AF-B172-E48ABFE693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0AA0DC01-24BF-4262-93F1-6A347EB90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66EA1F7-9A95-40ED-B8F2-380896B5ED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558B920-9332-4C52-8567-DF9B53964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7F8C68D5-C5B1-44C9-B494-5E459CC5D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A714C3E1-7484-460D-A0D6-D7B2E4E085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AA835A37-3273-4EA9-8834-0232F6614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180077D1-E723-4711-9BB2-7489B8A650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7287BE1-810D-4A23-A6F7-19FA0CD9DA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FD0E4357-934F-4AC1-952F-371DFF0489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8B022A05-6ED5-419F-8610-CE3AF637F6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3D723C2D-198C-423E-B739-D36E6F4877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CD184DCD-C01F-4B9D-9A50-4A05EFE666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716E6999-03EB-4365-95A0-EEBE31681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3A77318-F024-493D-A3AB-4874F453E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003DD56-11F5-4E85-A610-027797BC04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B944B835-6689-4FB6-8993-2530FAD890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47EBFE4-4294-4126-BBA7-EE92ABFB6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D12B8356-57E2-44E5-ABE1-3981AD6B8D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B535EF7A-6D74-462C-8063-CCAD7443D8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268F992D-F9AE-435E-B712-555AEEC3BD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B8AA2900-3457-4339-AE16-566379826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127399BD-2B0B-47D8-93D6-101FB509B4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9CA5D166-9096-4C54-B409-8755160123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39523901-AA32-41E3-AA36-7EB56FC97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8D0786C7-AC7C-4815-A2DF-598BE0BFE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BD706D5-2702-4174-972E-143348E844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5E92A63-A638-4F3D-B39C-D07EBEA01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6A4EF58-9719-4A89-9CD3-E222A5FF8F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D5A5173F-05B4-4E11-8AD5-9202D95CBB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1E062B30-B0A8-422D-BEBD-5057A3C029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03A39A0-B241-4F94-8086-2B7DACAE1C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0DDCD5C6-93BD-47A9-BA75-F69D43E8E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AFDDCE4-A9C6-45B6-A627-9190CBCFE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B7E5DE3-D60A-44FA-954D-34B625AA4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BCCDB95-4866-4BC3-A9A1-D06A52C5A5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23448AD8-E07F-43E3-A732-21B26DCEE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833D761B-3633-4483-91D3-908E0E0714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EB5C512-8D72-4C4F-AD5C-A70D5BB05A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C20F293-B73B-426E-9586-E39116C557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02A8495-7032-4CB8-9A39-67C9E932DC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36CA4274-EF6A-4984-B654-CEA8959E08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CEAA7D3E-962E-4A5E-9BDB-C74AE7C50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571167C5-05AB-4789-B399-4551AF244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9E21E411-92C0-47B3-8627-3742D49DB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1935FDB-1205-4547-8995-BE1D3F0CA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A3276C7F-225D-4160-A608-F8FB83287F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E0E7777B-4E93-4421-85CE-A5EC9713A0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B20FBA82-A57B-4F09-B622-F89DB42AB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D1A745F-8324-4440-9451-F972AA44AD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90D2ED6-66C5-4D84-BE4B-FAA56E5438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A3D080-1B61-4E49-B102-5DCC92DA1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98FE11-9D9B-4009-8861-9635649A59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D4A6E20-F0C6-40B8-8F85-3381F9FCEA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AF6822F-8AF6-487B-8841-52867E0E93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C0D3684-1F36-4156-BF0C-47E155A504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DDE305B-F6B6-4C52-A4FA-2C7FC61F8B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CABD8B6-1EB0-422B-90C1-EE3FFED78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D963BB9-EF6E-4D9E-ACAC-B527D5738F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83360D0E-007C-4BA3-A2AB-5FED27004D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AC35562-4C5D-422A-AFCC-5E8F0173C3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AFE0AA2-FD2A-4DD9-A932-6C066F1C1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E3E9FD8E-2DA3-42DB-BDA4-2B902A4F6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4A21A45-FC0F-4A9D-B24E-D14A3F9696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EFBA6DCA-4B60-4397-B696-46782334CC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9A32706-FD4C-4A2F-BDD2-EC780CF69C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2E2261D-7A2F-476D-A1B6-D80CEFAD96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5F44AAD-7356-4FD8-B909-0747DA758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47AC0809-957E-4530-BF8B-8E53F78993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96A959-3688-42B1-96C1-732CDF545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202F67F-4BB9-47B8-BF20-3C79AC6439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734BAA8C-2EC5-4AE8-BDF7-38D74B8D4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B109F85-0DDF-4519-957A-E1DBF62DD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79E022A-E49C-4B56-8584-9FAC55F0BD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FB4E330-7710-48BE-8FF2-313C336528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079C305-100B-46E5-B697-1C45F921D7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AC30F7F-9453-448E-B6BB-4DAB53C10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BFF40F5-E57C-4BEB-853C-49719F0D39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667D1E8-0B0F-4629-80D8-E688D5174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E4FAE1D-76FA-4569-99D5-686339C13F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5EB24AE-2302-4556-9281-7065D02D79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C3B2D40-0515-43CF-960E-C8385C79BA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3A21AA81-46D4-493F-97AF-E10E759170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B3653D8-85B0-4BF9-9A3E-2C7F328C4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E2FA074-0039-4943-A9F3-E2414A432F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4D18543-9B55-44E1-9E93-87695AA9D4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E8A14C3-6889-4691-BFD7-034DF74178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5A8B55D-AB12-4A97-A9D8-92573E9911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C1A88E7-3D95-40AF-8251-1DC87E600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17B8BD1-3023-40E2-90C0-F20B397A99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2C9A7E1-8E2D-44A2-BB00-FA4EA07AA9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FED8790-B970-42B7-831C-940D03315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F41486C-48EA-4295-9456-1DAA241F32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CCBDD53-EA03-482A-9AA5-152CA30D1C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BC19053-B2B1-486F-BB5F-EF8B6B6FA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457143F-3754-45AF-ACA0-8116C58659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595B9BC-1FBB-41A8-8A83-E62687B0DB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B21DB7E-F3C5-46B5-B29A-51D0804593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1A09184-9419-48EA-A4D4-2B10F4A522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EA0950E-3F2C-483A-80E8-524F1DED46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D035E46-1EA2-4DDE-AD6D-88CDF3B60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7A741E6-E64D-4045-A448-827EDFC27C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B352119-3C5F-4E64-96F0-C5C13629A5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3119CE0-93D6-41BE-8210-9EE5CB72F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364BCBB-4D33-4B62-A9CE-86B5DB9983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64A33D3-16EE-4A48-9381-576AB54C1A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069A43B-041A-4AA2-879C-736538BC7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11F46BC-7BCD-4D30-A6FD-137F9BADF4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6061C7B-31AB-4606-B36A-E88495D472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C3397FD-95B4-41D6-A9E4-6D61F059B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1E9F12B-A1ED-499E-A09C-627BD7B7DF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9B39E98-BBA8-4DD5-9DB2-DE11022EA1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5BDED27-AF20-446B-B60C-5ABAD0B6B2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9653789-4CFF-4698-A898-79FF2452D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E7C4937-1592-450C-A4DA-0C7F3FD5AA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28CEC2D6-70D4-420E-B63F-458171D8E0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5B1517B-F9BF-4D6F-80E8-65A1450A44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DE84CFE-EBD4-478D-8B57-6C7AF32B47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AB85B7B-95E2-424C-AE58-A02E53C09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00B07DF-4034-4F3C-8105-7294F9CBA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F49D425-FD61-410B-8104-F44D8EFA1C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2EC0796-4B7A-495A-9546-E792BA56F8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73728CF8-D74D-4FCB-9F7C-9EB703221B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5A6F537-2DE6-4652-A401-9F044DD0A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1DE33B66-F755-4E92-9BA6-A5A32949A8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7DD82E49-A62B-437B-9F1D-D1F08B0A59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6982E37-803C-47CD-85FF-EE9A177D8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A7D8887-4C2E-4B01-B726-E1D11CD191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E350211-1426-4C69-822D-913A51059C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17A9347-515F-436D-9087-7FFB7E9B2F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CDCF58B-AB8D-4E55-917C-4B5D23743E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B0F6FFE-A506-4989-9D02-83898A9C37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1C149D3-DC6F-4D53-89CD-7194C689DA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23A1B2D7-B3A0-40C6-979F-92F7A75DB0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546C99B-34BC-49BE-8967-D001A1932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C477345-D2F0-441F-86A4-CC1D8BF44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CA02E78-DD57-47E6-98AB-E02090FF9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94EA343-2254-4735-9109-800775B68B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2DE67D1-1BFF-474B-B5E9-13AA830259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9395956-4BA5-4026-9FAC-766D47F0E0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1B8F1A7-A4D6-464B-A547-46F79DB05B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E4366E3-7870-4461-88C5-2C1148F90F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072FE724-7E19-4E12-8B55-A400FCF324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9C08D6C-F50F-498B-9D08-518E93493E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9D5FE8E-32E7-4C26-8A86-8F9B4F1CE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8CE4758-48F1-494A-9C84-29AAAC2D4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BF9A305-B489-4534-A92F-A40292967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3CA8CE7-3C5A-413E-B578-E41420CC96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1BE9548E-0AE3-4848-90A9-AA7D67FB50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0256DC-B219-4644-ADED-6464A003D8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7636386-C143-4D5A-AD7E-65095842F8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4CBF6F3-9CED-4EB3-BC3E-5767D1EE3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0FA9BFF-995F-4A8F-B332-EA69088A7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3E37C61-B129-4A61-972E-5E8C831D12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5B00D6A-67CB-4D86-AD2A-010A123AD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977F5BB-99E1-4273-9B82-BE25942E7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BBB955A-4895-4E7D-A7FD-75B3494AB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CAECEFB-C8E1-48E9-8FFB-3CDFEC37B9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BC5EA7B6-020F-42DC-BCA6-61F5C767F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B3E6069-1A1A-478A-9DDB-0B257E70D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0BB5FE56-BE77-4018-BA68-01AB927F38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9E2D25E5-1921-49DA-BEC1-EC7B5168A3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9EA1417-3120-44AC-AB70-0549981CA9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2C33B42-2EFB-430C-A49A-D2D7AF4E5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950F83F8-2D61-4F8B-939F-9AE24B69C6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38A1CFF-DFCF-4B7A-834E-8A008DE3C0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C176F5F-0183-4199-88F5-1C1490C7A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0B9EE018-1373-477F-855F-2C910849A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346D62B-8B4D-4638-A68E-C9A5A70803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2E31DCE-C765-41F9-8044-0790B2A2C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E91CCEA-C78B-4AB0-882E-9CFFEBDB5C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EFCBB47-7857-4DAE-8F92-D553624705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0855306-AA62-44B1-B354-ED68BF36DF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0FE22EB-8A75-412C-A7FC-AA4B92CFAE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0678B2F-871F-47D7-8549-2C46EF5BE2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29FA9A98-0758-40BD-9FD9-421F2CE8A7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0045533-D11C-4793-A412-15EF1318E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6EADBDE-0E27-4856-832F-050900B8E5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5F87A99-FFD0-4CD9-9F9F-6B95B35EA2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B97DD3C-FA96-4A14-AFBD-B97662809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245696B-A66F-41CC-80F0-EEF652BAA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DCBE208-25E1-426A-8059-747C509E1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36EFA158-9586-44C3-8A51-C3E31BAE0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D06D22D-6E90-43A1-B8B3-3822FC2BC7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02185580-BCD0-4159-99D4-E3D3DED100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3FFC602-19F4-49A8-AE94-CD81139F0F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42AE7FD-2803-4232-B2D6-9522CCC018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4D375E14-080C-4C9E-93A2-D57BFB0364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B2EEF7C6-5759-45C9-B40B-2B98A5F2A6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B056022-784F-43C1-A443-F1A9357AA2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2ED928B-2627-4A71-8CE4-437EF0DEF5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4600F5E2-84A6-4CAE-B4DF-C169326AA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41B8DBC-AC70-463A-B561-5260AA9647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8B511DD-F81F-4A84-B157-377360BAFC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45B672A-7040-4103-890A-C8CDCF4C41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7D179B1-D292-4F00-8F12-BDFB22CA9A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4FB4291-2610-402C-B87C-F7BEF0F679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C4648A0-E48A-40FD-B0F0-690E05A6E1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5A98B32-E892-4896-99BD-B13D6AB1A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4C21945-C395-400F-AF38-6AFB24F3A2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DB79D5F-0B66-4AC4-8EFA-9214EBBE6D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0BBA60D7-6DEB-4408-9CE6-F274CD5AA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B2AE86-94F9-4407-AA0E-6AC456C6B0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757EDCC-E933-4280-94EA-9D11AB4B25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8F3F44E-F94B-45C9-88D4-B14CA4C02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5080A11-7304-4F77-9626-382066209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7AB62D9-38F0-4853-AA31-79CDEC9BBA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9BD2C5-0F17-4002-B785-44D6C2FEB2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D5E9FDD-5723-4884-AAE5-D330CEEF0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8F24BE0-3AA2-415A-9DB6-93577B27A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F67B9EB-B021-4995-BF1B-F279DA75E0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1B0236D-304B-49F3-9C0D-042C8E3800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9E049A0D-B210-466A-89AD-A70F6B275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17DC669-B4CB-40FA-93D2-23AC046C4C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036D6C2-0941-456C-8436-74A458820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75B366A-867F-4C6F-89C2-D6C92E5B93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6444D3E-017C-4242-847D-8818BDF953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37839AE-1570-416E-B32B-2E26C82FEC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08B5481-2134-4FD0-8E37-2107B9C6C1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DB962CC-F81B-47D2-B875-8DC62ABCCC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0BA7584-ED5A-4A6E-9C2F-AB035D667A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655AC3C4-FBDD-4341-8255-DBD9B4C7DD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92D2BBF-02E4-40AB-8BFB-E667F82DE2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C6D5F8A-53DD-4F56-9EB2-B63321AA1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1722B37-18BF-4E88-BF2A-42F35D1DE6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668FE04-9AB3-4E4B-BD92-3B55B0984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7141B04-468C-40CA-9140-2CFA594B7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D0302BB-7E14-4850-A521-531FA90E96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288D532-F117-4C48-A0D2-469E3524D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8B583DE-06CB-4800-B550-FEB77B326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C6B77FD9-AB32-42E9-B151-B1A70D95E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60361F2F-F1D6-440E-A477-3B8AA8EC96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300B4D3-0E3A-49F7-84CA-87D41B1D0F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A95BE1D-5A8D-437D-AEDC-DCB0D8995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1435222-87EC-411D-94D1-AE4B9F2231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F476F950-BD72-45A7-96AF-137B6E760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D0A172D-2129-4720-8CD4-0B6B4ED67F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D182A0A-F27D-497A-9936-654D37D2E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78CD13C7-7B62-479D-995C-903F90279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92228EBB-AF29-4592-A849-A050A9A1B4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C48B877-BFE0-4F16-BE33-9A19A0C2C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5CA7792-0D06-42DF-8082-51750089BC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11479AB-8F53-44A0-9403-82FADB6044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736064A2-4EDA-4845-AE03-A9CBC6EA0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061A340B-29D2-4A4B-BEF8-D22F104B4A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3F4863D-5ECD-4E9D-875C-7683A5DF66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0061860-B437-4087-A580-4877093511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52992DC-3E57-42C1-AEF7-3389EDAC67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BAAECF0-C691-4ADB-BC7F-FEFDFDB854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CD1035F-43FC-4AAC-A94F-CFF7C16408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4A85E4E-DE53-4FFF-B608-6F5A2F3F5C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6D1348B4-D3BE-4F37-9D45-90DBA969C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2615E9C-0CED-46D0-89C1-4E0B8C33A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7DB2572-9496-4D5C-B4D8-3AE71E871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C4CA057-3B89-418B-AD71-183CF034B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2AA1CA1F-1381-4FB9-8E7A-01000185E3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DF8E25F-89FB-4CA0-981E-57A9F87C49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19CEDBA-3750-4997-9B24-56FFE25585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745389D-20CE-428C-BE89-6D090B9888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91A3B82-643C-4640-B198-4C467B5215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6145B19-6DD1-47E6-92BC-50A0D213BB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10F4111-FFBE-42BA-BC05-FF4539459B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6C15E941-F583-4CD1-AC09-E85855534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AF1C080-6B10-4B4B-8429-C6649F5B06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400212E8-2AF6-4FBE-B733-94A43EE9B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CF3C40C1-A411-4D13-8B4A-0C49498326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33A0F0E-0595-4F8F-B244-25E0DF49B4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1D30AD-FDD3-4FE2-B05B-1B97A9271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43A1A7B-61D1-43C7-8127-ED56E86B1E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9235710-7BAB-438A-885D-7EE57EAAC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09897981-44C7-48D2-9171-50F22907C4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9C996457-F27A-49CF-B4EE-9C53E21B64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6432393-3C22-4A5F-9CC8-0EC093CF6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9A8ADB2F-FA1C-453E-A060-9DF154DF9E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4B2F358-3A3C-4DAA-9F7E-4EF9C3F7C8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FB218BEF-FF2C-413D-A065-F8E7003405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28CD2DF-8F25-46A9-B396-E6994674B6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AE756834-A276-4354-B17C-FE755041B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6ADEE789-17EF-46E2-8C76-42EC9FC2B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F8B77773-519B-49A0-857B-92BD1809D9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FCBC8F9-557E-4599-9572-A062FF6661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075052DC-D4BC-4ACC-8546-31E6C0BEB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25A63BB-94CE-4736-9027-C3435669F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7F5D2BAB-0F46-4D8F-B56E-0ADB217E33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FC68D9C-BE61-4130-81F8-22C1F63FFA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8D0D610C-3537-4C7B-ABE5-FABFC48A33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3B053C1-B44A-4B5B-A8F5-DFE49577F0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D0245E0-D725-4DA7-96D9-3210D8E92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0C275E1-02BD-4905-8959-312B328DE4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C64F1C70-0318-49D1-B84D-50632AC79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DAD01E4-35C3-41AE-BB0A-34CA566C20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DDD7E64-36C9-4772-97DD-B73D29BDEE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D4797A1-1F87-471C-AF9C-D253AEE4DB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5938139C-C2D4-4754-B5E6-19601B94D1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020463A-ECCB-4A6B-B22E-DBDBBBD19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0406AF06-857E-4E8A-9B7C-E078B1737D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CCA95950-69B7-498D-AD53-3B0DB5C5D5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08B1F6D-DEC8-4B90-8FB7-DD69886FD9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97519A9-42D9-4D5E-913A-5A21406118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BBA2CBF1-65EE-4844-908F-7BDA1B7F11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26A8832-D5E2-4745-89FE-1642B3A5B7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99295BA-1B18-4B89-8B93-BE038F7943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C020CBD-B76A-41A6-ACE1-6D28C386C7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A843440-9B78-4627-9260-5AF18F4F0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05D9D0B9-6655-45D2-8F4D-9DAD83EBA8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4BB8DCAD-E365-4A6F-8862-0030FCFB7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B6F4BD2-5739-4F2F-ACD0-DE464F0C4F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78CE960-AE54-4CDA-89F5-3F18D2310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40BA23D-5610-4BF0-8DAD-46C0140C0B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B41D80-907B-4DA8-B3BC-E095EDB7B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D80ABFC-761D-4346-A1D0-23FB7FE7DB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B9D5857-4D7C-4FAF-8021-8CB709D3C8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542226-29EF-4E40-91B1-659356A1C6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B2FD806-9ED9-42E1-B4E4-F903455D9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3E5DA62-BE48-487C-91B9-9512BCFEBB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153567F-01C4-4355-8052-B20DD78557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EC841C4-9457-4C4E-B191-4CAC8F4752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984AA8DE-351F-4C40-9E25-813E7405C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08BB7C1-71F1-4C56-80EE-3A3331EED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D680752A-06F3-4978-8945-932E6DD9A7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CBF0901-DF89-4454-9311-4CDD33AD2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B51D3C3-65E3-41C0-8593-F99EA8F9AA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44C1B23-5F74-4640-9424-056E00F546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A28086B-2A05-4095-9684-64447C20F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FC34996-AA46-46C2-90D6-5C5D8984EE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BB52787-F7B6-4844-B02E-5345C219E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41F995D-2A9F-4313-83C1-F4CB83D32E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D27990A-88B5-4E81-97D6-ECF738D36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B2E4134-F528-4DF5-9151-AF8218DC16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8973AFE-BF1C-44D3-BFE9-DACB1B4FD8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FB0D7D2-27FD-4DD7-BD6D-9A17B75D8A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7810EF3-AB9C-46B5-AC86-837A1D1424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3D7D0C9-6700-4BE1-B5A5-38BA37A7DC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C611344-E7E6-4458-BBDF-93C583B850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A4F9B3F1-6C64-43A8-AC07-A1F95B9111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95A72C0-8BE6-49FC-B694-69A186C868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F28737DE-B084-4B49-9E89-F063595BDC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45F6DC3-9B75-47EC-A7A7-1BAAE80745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6A87C36-C411-4839-884C-965E8982B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19994F3-C66D-4103-8331-BA5A22131F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90A9AD3-F62F-4284-83E7-88AD80F27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0EF5758-6886-4DA1-9E42-53F5F3E36C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F0FC30D-6328-43B2-9C8D-A36269ECF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99009E6-9B72-4248-ADBF-3F600A6AE7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FBD0E9E-2032-4C6F-9D7D-A4DC176C8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541D07B-862F-43D5-9ED1-782A3FC8DB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066AE36-9B68-4F95-BC56-16153D5FFB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299ED0B-6835-4ED0-8596-629237DC80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855E5012-2FEC-4795-B225-FCCD451ECF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8E576F18-DE38-4ABB-B6D2-3256F08305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EC74417-8768-45EE-9656-6AE452631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0108FB5-7DAC-4960-BF78-0AB3FE26AF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A087B59-E293-4EC5-82DE-B73BE21426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44BADE49-A439-46C1-BF0D-33298945A5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ADAB280-BC02-447E-B4A6-495E13C58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09EB088-0FE6-4A74-A2CE-6C48F1EBDB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E28B451-D7E8-49EE-A07E-943054F271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37ADBC-10C2-4F5F-85A2-A445C8406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7AEDD05-A9B8-4F92-BD10-87BE12EEF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A05EEBB-615F-4822-B23A-181CD59939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FEA7D950-574D-40A2-996D-6606A4336E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025B3966-5A89-4974-B839-A757ED277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06D0A1E2-5C43-4840-8ED2-48BB37FB4E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571EFC1-78C7-450D-87F6-21B36D0D6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F094980-B199-4911-83C7-A759E54472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EF08E00-A744-4100-A86A-0794A131B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FEA1FE7-BCE9-41FE-B260-1C2577DC86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91A0BEB-5B35-4505-BA07-1204E08DF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3CACF1F-B831-4B46-B5DD-701768816B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D5E4237-B757-482C-B1B6-E2E72894A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003D65C-8B58-4CBC-8987-CF60F1CB5F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2106E2A-2B3C-49EF-829A-D1B6BC2DC1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B23A61D-EF7A-45DE-BA8E-99F64D0A2D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F304749-7690-41C6-9C04-A55BE2EE66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F5B1B1E-7509-42D7-9F80-97D1A96B9D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5AF1F17-5549-4BEE-86D0-E450EDBB61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9D960096-C11E-45AC-AD3B-EDC7A5E460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AA7F409-D246-454C-A9D3-27226D000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6314515-539B-45C8-AE56-54459BCA7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FC73782-EDD4-455B-894A-51ABE0A6D5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45E9A2C9-79DD-4E52-B327-DEB17EC8F5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957378B-B188-4FAB-B2E0-C2532E615E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A37D4F6-2CFC-4400-A8A7-A16B2B2183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D3A470C-38D1-49CF-A1CE-AA27EC5F44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3F27EDC-36AF-4824-86B3-0D9CDC6F6D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2F03F20-4ABB-4943-97D2-D6380138D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BF32925-4A20-4896-A067-DF46350DE6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F838F9B0-5E0E-42A0-8C21-21119A6EB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4CF7F6D-FC5D-4A60-878B-2EA8DE63D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C2D6D57-18D9-411D-881F-3D1885CCD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A9CAA5E-5AAA-4664-B6B0-91CC2A6630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7AFD5C9-34A7-4C2D-BFB5-CA0FDF9EA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5340C46-431B-4A56-9B39-509CC7854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DE7D2AF-93CC-4AC3-96FB-1A5E8DECB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55E4DF2-0AC7-4D2D-B766-B1CE050142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D8A818A9-11E3-43BD-B5E7-F28C00DBBC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250ED1D-72E7-4F41-A07F-83485A9A0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32F2B16-6965-412C-819E-2D9B992B9B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CF1F326F-DF09-4DC2-85EC-3CAF361803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1D42510-D6A7-4CE1-9D82-B41001070C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792BB9C3-DDD0-4CBF-AC85-342C01D2B9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B88ED97-1CEE-407E-88BF-A48FB67E4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68F6D96-C770-41A0-97FE-761784DF0C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1C0EF4F-893D-46EE-9F79-9CD1AE619C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E28192E-D048-4AF4-9417-5DDDE9586C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2D7DA2B-907C-4CD3-B2B6-EE99178D52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E8C0962-6F40-4853-8F4A-FB42439CF7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CE73A1C-1897-4130-967F-1E038D77A0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5D2BE06-EE68-4603-83F0-401BE5FDEB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9FEC09B-DF4C-4071-B2B6-AACF7839A1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1A85B88-4879-4080-A20A-53DF109EAA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29B537C-959D-43A1-880D-81AA493349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C37B95E9-DD96-4B15-9D83-C160CAD308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66728D11-507F-4F3D-9DB9-AAB7A52DB0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AA5A511F-46BC-4447-84C9-D8FA39F629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E8933E8-9282-44FB-BB82-2382E4D7E5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9B04B23C-BA35-4663-B4B6-66ACD1A3F5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4BA1C87-C508-4C06-8DCF-697A665D59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AF90FA9-5E18-4F0D-9F0E-10F622B4DA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35ED1138-0530-4518-8FB0-648A2611A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CB18DB5-0DB0-4C8B-A478-0FA3C2D3A5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9F7F2D3-E82E-4E8F-A611-E0130B87B2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964953-13F6-44C5-8AA3-AC1B0C78A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15269580-FF6B-4FD7-BC66-D27963E465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E91BB84-DEA7-439F-9E0A-1F24B9AB30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EE7A988-996D-4980-9564-12964896D4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5F3B356-380D-4B3B-A790-811D9F375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F6E2E83-ED93-4037-985B-271DA78DC7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AEDB6E0-2048-460D-B554-B17CB6B82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8CC94D4-FBE6-4E8B-B296-3659850FB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F42BDFE-593F-4830-9482-85366958F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23889CB0-EA1D-4378-A6C5-3055A8E81C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CA70C0C-FA35-4036-86A3-9D12C57CC2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1AB8457-3AAE-4CFE-AC8D-F091E1EA2F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4C566E3-E30E-4889-8470-EAB3330CA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E3D938F9-6991-4740-9C90-725509026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5601C65-823D-42CB-9B76-06110B9D3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848A4BA-AA2F-49E5-AA4A-19299B32DD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A8347B0-5852-49B5-B708-76FAEC303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D95581D7-27BF-41FF-AFBB-C928DE11D2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E8FCBE88-A329-497A-8088-25DBE3A99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535703E-BF4B-4490-8CD3-2A04254C28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07CBDE-9F90-4F9A-8AE1-E337B5ED1C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B43C93C0-36A3-41AD-912B-DA3BAC46E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DD7AB1B-54F0-412D-AE84-FF2B8EB121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ADEB981-8B60-4181-9296-FF91CB4B1B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5093786-FF79-4D16-A1CD-F11DA0039F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B6F8542-2C2A-464E-A73A-393862B50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FDAA3A91-F016-4182-9D9C-D17FFD7780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A1D5AAF-31E6-404A-AB5F-8D07971A9C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9DAC0C5-CDFA-4AB1-A1B3-A9FE10577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D122A58A-01B7-4F24-8BCF-24A5F056A7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322E39-FB5D-4688-8260-C6C5EB4AEB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D5FFBDA-6F97-47AF-AB51-FB8CD9D9D2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FE9D9D3-2E27-4D5F-8C20-B137087809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48A6528-B8D7-4899-A97F-5D9D7E7595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3F20DC7-AF60-4CCC-8497-67F6A2E01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8B1A578-7467-4108-8322-2B96CADD28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4DCF03A-52AA-4C88-8320-89228C532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B41A01AF-8091-46D4-A363-11A40720CC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7607DF37-9E11-4EF5-BE1E-6C0ADD4203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C947CC4-9F96-492A-AA7A-49E178837C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50ECB45-6C7F-4A69-868C-A0160FDCE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ED0165A-ED56-410F-AE6C-BF97E235D6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290D01C-084A-44BC-92F8-524C05FF2D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5595708-48A5-4503-B7D8-B25D8BF548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4297CA1-C57F-466C-A20F-ACFF03A6A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85ED41A-2FAC-416D-81D3-E1C9C4A8CC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30B86C37-7A03-46F2-BC09-13E8CFE340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064D64D-53FD-48E5-A68D-90941C8842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D4B285D-083C-4F22-95E4-F916681FA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1467B07-1C33-4763-9537-158F6266D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71D5470-6D2B-42AB-BEAF-69E4960A26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2D7E144E-D453-4A6B-9820-BABB4C99CA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13B1667-0A8E-421B-9B88-6DF572E009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07B0B07-F2F8-4EDE-9D2B-14865D2E7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5FA51BA-B4F9-4D9F-A961-9C42E97048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030F21E-4EFE-4A39-8D32-E8635CEEFB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C3A2FCD-C560-498D-88C6-DC7A638D25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D4CA6C7-EDF5-4B6D-B2EE-34B5E5B8D8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FCD1B15-F21D-42FD-9BFC-6A3E8B823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3AF0BEF-1334-4B78-A92E-B3D57A171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5D87758-8E5B-4439-9201-0EAA51265A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4E2A60C-2E2B-488E-BEBF-D64870FE2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0CB4008-25DA-4D26-BF1A-5428EA9875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73D126EF-0575-4A99-BE99-E7699A7E4C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8F224AE-2882-4CAE-BFC8-6BD061B50F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55D63A2F-9B08-41CA-A606-3119A3B1D0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6AE610B-1C17-4DC4-8C62-CEE78B2AC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324E6D3-BC09-4488-AB80-FB42B0AE2E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DA294E7-0581-4C72-B14D-B893FF6797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FD09B1B-4A43-417F-83A5-A9C3118F76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BA1D2E1-21FE-4B36-868E-D47F5A45C6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94C228D-771B-4425-83A4-B401DC5FD1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F6DC3F8-FAA9-4B7E-8315-5BC3E1E8FF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AFB05BE-1D76-4B59-80D6-901FCAEC8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31AA2C2-16D8-4868-B01E-0E235E2AD4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674F0BB-CB20-4390-893F-C4ACDBF8C1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ECA349C-2A5D-41B5-9887-0536E5CCEB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F203932D-6D18-4456-9997-C8AB030BAB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5614CC2-D581-41F4-84D5-BF70655D4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9A8297B1-01CA-47ED-BB42-16B1E2AD5D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2BC4F950-C927-4955-AB2F-0FB972AD25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A3ACD13-9E87-490B-8168-0A9F244C23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BA9538E-5CC1-49B4-B2EA-64D21CC77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39A6A33-A940-439D-8358-F5C7397D9E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FF4F9D4-6F6F-475C-9956-F27AD8B793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E7FEC56-C0D6-4894-811E-99B8187E3A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06C93C1-51A6-443C-97F8-48645DC965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B5DC47F-7E1C-4114-BFF1-B6F3B81D1B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BAF6288-4CB2-4A44-9EC6-A59D0A3AF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BD9899F-5F03-4A09-B95A-A4A810D0C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B87B126-6724-490C-AF0D-7969DA5507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C0300E3-DCBC-4CD2-8D3A-95B7FD7DAD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FD471F4-BB35-457D-8DFA-DF84981062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AFD21E6-2E75-43C6-A13B-A5A36932E5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1C18333-D9BB-43B3-8D93-23FBE454A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85ABBDEE-94B5-474C-A328-7B0E7EF1E8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3132EE4-3D54-4699-B4E7-2248A42F05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4662E36-63DB-43A6-88AB-DAEEE69FC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532BA6E-518E-4492-BEF6-7ECCBDEB7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F3A3BE5B-A951-46B2-A4B4-4D62EB680B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E5A38EE-F99E-4878-AB49-27BCFA5325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1D1E3AA-445F-4E0B-8154-6D6F84350B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DFB05E9-D568-4D62-BAB9-0EB918210B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EBB2B58-741D-4587-870A-C49AAEBF4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2FAA142-FF0B-4C82-9730-43D0762A76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76B82786-91DE-45DC-B043-BF312A772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CE796769-205F-434E-A970-899735B10F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3047CF3-33E4-4075-BE9B-26706E237E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8E13B63-4E00-4225-8DE7-3EAC0B5DA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A18522E-E2EF-41E7-9E09-334AD2790A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ED42BD7D-99E8-4533-8009-67496E830B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47586594-A341-4342-AB22-2317FDED7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6FE5E33-D04F-4C8B-A5FF-FC3F704CD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5EF70EE-6322-4E34-8594-2E1CD048A5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19A3C85-0961-4699-AC0C-D161C99474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8C55023-8C87-4063-97FA-7AA83336B5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7073398-DFFE-4138-B4AC-291BEC35DB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67665D3-D8C6-4BC5-A029-649B3FD1C2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2F0009C5-6046-4D59-9C82-FB82595575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6319088-6AF4-4E9D-B267-D9A7BF421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458A713-1D1E-4C92-9655-13F6D4337D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1BEEDDE-0B59-48EC-8617-3946A306A3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1BC0EDF-AD36-4314-9675-31D62C42D7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B926210-B603-4D5D-ABAD-03D84B994D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F76FEE0-D955-4F6C-A8CD-7BC5E2616C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2A71A77-3831-4562-88B2-45D3B5894E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CFF6937-F040-4898-B085-F685A7D3FA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F5CDB1A-F580-4DAB-A04F-AC83931D9F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1DF3B17E-F3C9-4E48-8D1C-5C9B3DF9C6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0B261B9-8EE3-4761-8DCD-F6BBD0F3FD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8CD8287-ECA6-4C08-8844-339BCB7A32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6B7CF256-109E-4489-B5EF-7E7582BB1D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36076C5-694C-4F60-8B30-8D6F5820F2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2F35257-A462-4DAA-8020-99DF13208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515F386-0EE6-41E7-9961-F8F4FFD4A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BB05082F-0815-4263-83A5-0877FCD1A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5039C709-F52B-488B-BD5D-547D37ED48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EDC6A995-09A2-4DF1-8BA5-2A3358329C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E21BA20-78E3-4F16-AFA2-1AEA281A8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AB181EB-4D78-4273-B6B4-16AC278BA5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3BFAF02D-C088-41D5-91CB-324B2A25FA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3759CB5-6523-43B1-833A-987C572FC7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68D573A-DD1C-446E-BD6A-41D3152873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14A6139-34A9-4BA6-9715-2E369056B3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4F571F9-1F4C-40B1-BF52-1A72B332F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8EBA58CE-B6B2-4F2F-9814-1CA80A28F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B4E9D27-C6AF-4188-8D82-CD660E7275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CBE8DE9-B118-4DB0-B363-A7083B9EB6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381D608-4BB1-47B6-B388-0EC2E92FB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0295309-5726-4B39-BF7A-7B79468378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BA180B2E-4A3A-4E34-842B-E8598BF5C8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7E9022D3-57F4-44B8-8A4A-586EDD896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4B54527B-C719-4554-9664-20EC4878BE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91209756-67F7-4B2F-A502-9D13CD625C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2DA1C0A-EB68-42AD-9DF9-16D4098E16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A9947B2-F377-4BE1-A809-A7C86BFDF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B001F99-B3DB-46DE-A5F7-C3CCB58D0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CA7D34A6-A90E-43AE-A458-7A80BBE63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AFDD61D-D33A-474E-93C8-71D8FD35D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F19F0FCC-EFB0-4F60-9525-0C721EC5D7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1E666449-A716-44F8-A011-788DB6F2D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6D8E3F5-30C3-4A04-99C9-E8D14DE945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C96CF766-F6CE-4789-BEED-BD65A8A9A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FFB2257-2CCD-47C2-B7B3-5BAB505475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EA7762CA-1247-4CF2-B043-808C2F7A6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3A0250BB-D7D6-44B8-A2BD-41E68F15A6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AF330F9-4CFE-431B-9D3E-5AFD8BB793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315BF42-5420-494C-B588-92C4598266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D4FF383-17B6-49F5-94DA-17E8875C1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997C6EDF-3B2C-4A37-8D89-333890E15C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154ED34D-E8FB-43E4-8D82-8DEFA662E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BAEDF60-3B51-4F11-9342-8CCC25B2F0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8E3DEED4-17FF-48DE-909A-E0CD6AEDA0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B0134C38-B4CA-42AC-9A33-5DF738586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61DC2FD-2E01-40E3-A688-A0F5A2262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7449AA10-0B7B-405E-8640-8A3B75EB5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3CCA2EA-3646-4A6E-9E6D-A9DDFBEDE1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A04BDF9-CDB5-4522-B76A-0102B3456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DA54941-BF1A-49BC-BF9E-B7E9FB1DEC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66B2A24-A7E2-42B1-9FC1-635B30A033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047E61E-F04A-4F27-B478-05BE9B6482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5E5398C1-7F65-4051-817B-17EEC034B9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DA5F770F-2B53-4427-9468-AAD0400213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0092187-D0EF-4DB3-AE71-9BAA28142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36879FA-5893-4465-8EE6-D65C813F6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1A68EF0-B03F-4645-86B5-CF5D85960A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FC37FEEA-49EA-49E3-9B9B-7CB180A4A3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1C73C3-CE95-4906-BC7B-70E8A27D4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C96A80A-7A29-4672-8CC3-6ABB24EA85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84C20F2-1142-41A6-AB30-8A20776656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44075CA-6808-4C94-8E0F-F124675E1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7D883194-5407-4911-8D12-A9789F7B2B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E7C9C6A0-95D4-4ABB-82ED-DA46388BCC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0FA35A-745A-4E20-9E3E-9781D85156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4881943-6B06-45C2-8B1A-F9387153FB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078C762-914C-4189-B96F-B10CAFAB88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73C7865-9035-44F5-A80A-AC5365BA20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AF5E284-186C-41CE-8911-24A9A5B1F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BAED028-FC47-46D1-ACDC-C627ECA0A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0634E33-D113-495E-8EE6-21AA609D0F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69965EE-C0CE-4942-AFF6-A431138E42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749B5DC-12BE-48FF-801A-FE7B68AA98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C46E7D7-6382-4D6F-9F2A-2D59FD25D4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68BF2D9-8BE9-43ED-873C-2F677FCB29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18C52F9-13E3-4D6E-AFF4-D3C4A9AB17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5E839E4-8D58-49D9-808D-D4D70CCFD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B42F59FC-3594-4372-8DB8-D3C40CBC5E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31D3AA3-AD5E-409C-9E7B-5C58030491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710F528-3267-40FC-A072-06A5236562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D994E52-4849-458C-973B-B92BE2049D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0B3C052-E94D-4BC1-8D4E-C9D8FAE517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B7EA895-4658-4A2D-8950-D14988E4D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188CC27-459B-46A4-AD50-C53D751F68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9776B6F-8C71-40D2-97F1-B51AE8E922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7EF9B70-66BF-4E66-B6F3-4E6DA65FB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27570674-A9C6-4524-822F-8ACFFC16E5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B2901558-84D6-4FEE-98BC-6C68ABA131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69705D1-6CE7-481D-88E4-60120FC93A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48263B8-4827-41F4-BB7E-8F74F32925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8EBA6DE-9824-4DED-80BD-C5BE40D40E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9E5C328-9C0B-4E00-B433-9EF880B3F3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C08754D-C3CB-4383-844B-923F4BA28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8BEE353-1F07-4C84-B9B4-8F3A846236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593B8AB-BAA4-4758-83E6-FF852B9E56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6F88F25-319D-4FB8-AA7F-53192A599D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63A1861E-7C43-4C8E-9C16-227733452F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2F01FB3-55AE-4A72-AF20-C4C3B5F798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3BA35E6-72AF-4AAC-A54C-3FB132C7D0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75B6300-8144-4331-B69D-F3291EB21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F83CB6C4-C618-46D4-BE5D-0613DFB734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C5FBA1E-20F9-4B9A-B34D-DFE6E48D9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566FEAD-1250-4952-8EC3-31BE0A3CB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7BAA0096-2B5E-450E-BBD4-C3D19C2A6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11BC3D9-2C76-4498-B7E2-DBF566AFE0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904911E-E22B-4C26-AE89-CE2283D771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1B75D4C-B0A0-4582-A558-7C707D50B0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80FC715-43F9-4E8E-9582-A91B29166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9B55C93-E0D2-4B7B-BFE2-FFDB117C31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7433D81-E0C5-496A-BEBF-E01BFFA52C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5752DDD-009F-4534-AB8A-E87511AF19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36D9CAB-31AD-4D88-B51B-FA5AE62885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3720CAD-ADE1-4D84-BB14-F5EA3FC6CA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3F5D0B4-E148-4A1D-BA56-B99ED49B55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BB26385-3952-4A7B-AF28-AB24AE402C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F5169F0-E15B-448D-B001-57EC77387A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60A697C-5441-46F3-BCEB-62623730E6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431E01D-FD94-40A3-A7A2-757D6509F5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A9C1178-4CAF-4079-8C72-F05B474D69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5B8508D-1F28-4FD7-9B98-603F57D0F6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E47F44DD-2327-4466-BF4D-20F1697BE0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F6F7B5-D120-4A65-9708-AB328A3D0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56DD06CD-1118-473A-B6BA-698304277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48011E3B-2BFF-4587-AE6E-E76FE4167A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047980B-04A9-4CF0-B376-FC269A0A4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08935B25-5D69-4943-A32D-152850F06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8C614CD-376C-4A5D-943F-C2A9571E8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236AFBE-E1D5-4D07-9A60-9F2A0146E2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D1B8882-1FB2-48E0-9015-1EFC872656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25C199D-B6B1-45D2-A50A-06E050758F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CB33C70-DE84-4BDB-89EC-F05B28A69F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1AA40B4-47CF-4F21-BDE5-C4033BF98A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827014A-05B6-4DB7-AD7D-75DE1861B0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7365377-F9EC-4382-B58F-F5C0451E9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2028C3D-F772-4E29-B23B-56A207EC3D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4D87ACE-44D0-4B8B-9A86-2B1AAEABEF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3E846C4F-AC19-4F97-959D-2A6200DC39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519D142-98D8-498D-B2AD-71C9561660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77F0254-5360-46E6-B4CC-787A1B79B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C242C94-A402-46F7-95E5-0B6BA42B8C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CE66A7E-2DE3-4984-B922-17CBCEDCE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782385E-EC7E-4149-B04E-44DC4E8AB7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1E2AB95-8004-4C9C-8889-1FEAF843A2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57B5812-1838-4254-8B91-B4029CD471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0FA186C-2786-4543-AA09-2B8428BAD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8F25C9-18BA-4EC3-A75F-2D5258CEB7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341510A-3CA5-408E-8358-FD4BBF5B08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BA2A2A8-ECCE-4208-83A6-B61F5F99E3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29E932F-75C2-414A-825C-9531B4BFA4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E6EBB09-77FA-442F-9F1B-B68848EB25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7D02F58-82D3-49D4-8C45-B2F4F673E3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75171AC-0073-4310-9DDC-F5E2BF2A7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BB78F1A-985D-4110-B1DB-43495BCFB9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B7D17177-FEAF-4F36-A947-AA2B5ED7D5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CE42C04-2D48-46E8-9DFA-CB1DD08439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A9A5EED-B302-4299-A0A2-E4255D24FB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608290A-1E32-42C8-A7CB-6019701B4C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22A60A6-1ACA-4504-97BA-A8B5768FB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B88307C-E705-4A37-B5DE-3C4D3561EC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6788ADE-52FD-4E95-83DE-6010DFFDE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F0002256-55AD-475E-B415-5976EBAD41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F704EF8-A44A-4FD4-99DC-30C79D5B4F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A82F742-08BB-472B-968F-870D060DE4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74FAC0F-D53D-4226-BA56-8E9EBB272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D180FAC-DD2B-400F-971F-C55FE8ADC9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997FF3F-E9B5-48D2-8B9E-26DA4E787C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69F028D-882B-48C5-8833-F69778593A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255A179C-F091-4A73-B45C-664923E94B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A3216D3-4E08-439F-9B11-6264449DE1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C7D99C9-1932-46C3-927A-626731A606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87A00BF-CF40-4B86-8545-11A7D21E6D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CE72481-085C-4E5A-B313-73B98FC718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722AEC6-9D36-473D-A2A9-35794F0E04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3D20EEBE-C696-43E7-863A-B6DF587686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064BBAE-1BC6-4BDE-99F7-D92DD7837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ECBFA57-A368-4D20-B954-769CEA351E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4F03C98-C7D3-4CF6-94A1-F3516524C5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697F84A-C09B-4E6F-9925-8BABC35B2D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DEB896A-C274-4804-99A1-452F82E74C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751D16D-604D-4F94-90FF-51C1CC9027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25D5808-ACD3-483F-AF60-AF30D7E02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02BFE59-D9FF-415B-8C8F-578E7AC827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E0EDF08D-BEB8-462C-8332-BDECAE860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4CAAF0D-6964-4006-8FA6-56B758E5CA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16AED85-458D-4D24-B111-484B79E94A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C5134B30-F3A7-454C-93CA-8ACCEB4751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EE93C94-673D-438A-A522-71A5DB9A4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89F09D96-7FE6-4183-9654-9D6FFAEBE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1A8E49E-36CC-4E4D-9795-A66389E6A1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C707271-1F37-4181-AF3B-3240A32206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5C12A97-59F6-49A4-8605-48F076CC59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52317C8-ABB5-4277-814E-DCF79BDBE1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E0F56D5B-3F52-4BD5-9517-0014E8E50B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F9F2FFB-4804-45EF-BEB4-0C22259158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BF7CF0-7457-43D8-95EE-BB928B0EC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47E0712-B9C5-4C02-8AB3-DCC7BA97DF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2233DC6-B4BE-44BA-B0BB-AC99E5B58D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E3DEC50-D126-4AC2-9A63-EF1ED2A701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98D3467-167F-4949-B23D-911A9E937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65DF0F5-96A7-4A08-B3D0-7E520B06D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C2DC0EB-1277-4223-9EF6-084F875303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C37F34D-9006-4CDD-AA82-5AD01FB8E5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258DF6E-BF10-4BE2-9728-81DC9AB7C9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98B0B2C-E09A-462A-BB77-553CB4D27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9B2410F-1C36-4BD1-97F5-875F21AC3E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BF7AAEE-2261-459F-8C5D-E9DB433095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65589BA-B0DB-4507-9D1C-F7288CF17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8ADAE33-1E13-4D74-B7DE-100C8ADEAE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975FD90-8E9D-430A-BD2C-A146985BD2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8A1050D-37FE-411D-B1AC-BD204A73C0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DCABFDA-344C-4BB0-AE30-A9FBB5AB8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884959E7-BB62-4520-B602-B9BFDA6804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99465A03-A579-4618-8AE3-3BD61C2137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ACCE92DE-115F-4C3F-8910-E3DE923533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DEBBE93-21D3-407D-A5F7-25598954D6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F6DCB0BE-8940-4426-8D2A-9ABAE76D2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EB71217-2680-4B0B-A214-8F2847FB1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8D0803B-E0C2-4031-8AE4-6345533274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A05F0B6-326A-431B-9CA0-9135967647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0E084C1-D6C0-46D9-9F7E-47377AEF14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5BF807B4-AFDD-42BB-83C7-FBE1DAA26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4536624-E819-4BF5-9407-1A393B00BB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4C23850-7A40-48DA-9F6C-0E2E40AC2E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19E6D3A-AE92-4AEA-A5BE-ECFF11A458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B75D519-3543-4649-888D-5A06A49300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9621015-FAA6-4563-8C1B-B784A92B25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7AF69BC-CDCB-44DE-A898-B5EB6FC4F7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8004610-CFB3-42AA-924A-F2BE934092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77621BB-9EBD-42E3-BDA9-C6F98C34E5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61C5C8A-72EE-4FB9-BABC-630675C94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608690B-DCB1-46D7-8CCF-2A01C4C8D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72C76D4-4608-4052-BB05-5F49BF08F2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EF4AD53-2A9B-4321-9295-2E294A5069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705DF90F-D5FE-4094-8EE1-E14F9015A7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6FC03E6-D683-4650-8F7A-D00F4EACDD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A3184C0D-96DB-4676-B88A-57DA88A38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34F7029-68C6-4A54-AB5E-B155159168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7CC0388-3FB3-4817-9824-43A248253E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4621D25F-00F5-47E9-988A-04A1BFC9C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994D8748-60DD-49F1-B0CB-9BEB7253F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2495889-C815-4738-8838-69BEAD4C62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8DC2931-BE04-4BE6-B840-AD83C2FA3E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85B18099-65B0-4F6B-839C-C1D7855914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FE71FDF-F56A-4861-BB6C-208F8EAE1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5E266A7-A2A8-4991-9D75-13408E187C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3427E8F4-FC07-453B-A5B1-A8201F575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02DBD96-F150-4685-AECF-896A3AABFD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2FDE7E0D-4E9A-4CCE-AF5F-1634AED686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99352636-CF6E-4E92-B487-83A0C230A2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6B1A895-9D0C-4914-9A62-47954FF20B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FA89518-1D6C-43A6-B81F-CA8C152928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5198CEEA-3E9E-4843-AD2E-291B19A754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21D9816-CC6D-4C7C-B19C-D1D02944D7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4ED2DEE2-0221-40CE-821D-DE7451370D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0907810-546D-4CE4-8518-175A68110B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BF21D43-1D02-4FBC-9529-B5805D8296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A51B684-DB58-49A5-BA8F-522F8084E1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CE6D407-C183-4F61-89CB-7BF84DC22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20739FE1-2619-482B-917D-E08D640FA6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03A72DD-8A4F-4040-B004-E4F1D8440B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4C5D083D-1CA7-4D06-8094-4B72D879AB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8E815D3-22CA-42A7-8A30-9534BACD0C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03D314A-2B96-44D6-A194-842A1D8C4B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4FD4D3B-ADD0-42DB-8723-B404C14B27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682B1A34-40D4-4C07-AB81-56CB43725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11179209-4CBC-4F83-B5A7-ABA2B182A7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1C97E5F-58CF-4B53-B53F-3961FD82A1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D689EC0-4BA1-41B3-975E-F26D8B7435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34144BE9-67AD-491E-BE92-D160925E5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F1AF5EE-11AA-4AEE-9309-73E7DED0F6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DAAEE6A-5F4A-4649-B1BE-85E2FD8CCD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6EE8C9F-7D90-430A-ADC6-AEA4431648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D00CB5B-A2E6-48E0-A8C6-465BBB35DB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1E956E3-661C-43EF-BEC8-37C930BCED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0DD28B1-EFA2-4176-B15B-611F10F4A5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7470E4C0-03CE-4185-B3C1-E9486E6918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8B2305DA-6289-49FF-A66C-50895BAE8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25A9813-19B1-4AFE-8E1A-5DEA9B7F6C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9AA16C0-C1F3-41B2-8BAD-F32DB04A2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6E97B1F-B5A0-4C95-B56A-C46477EAEC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2D05C3E-4271-4D12-8F17-CB3A8ADD4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FFE9D06-64B5-4E7D-9B5D-ED21CB2D48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78A704B-01BA-4AB8-A360-3A9869030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A7C5733A-2C01-4E2D-95DE-95CE8ACCF0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3C54DF1A-D510-46EF-9B4F-EC839E38F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C1203FC-87B1-4B20-BB9F-34D2FFD33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E2B4AA4-883B-4F9A-BCB0-0AA2BC062E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2C177080-67A3-43FD-94DE-ABCAFF448C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611D163F-04B7-47B5-9820-1611AC30B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A34376FE-9D61-4B53-92D8-9142B9C41A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E599E170-172B-4541-B88E-831E95D5A1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23DB450-E247-47E9-9CC9-69385F24D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4D0AA38-75E7-4328-8B63-D7FD677EC6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DF620F13-94D8-4C2E-8EA3-BF0E61690F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C0B1293-06E9-4360-88E5-1BDC4D2462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1092C26-F039-4A5C-A75A-9BD100E74A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8573E63-D29D-4005-905A-7F5BE0D316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A1964EF-E4DE-412C-9B8C-49E4E1FEBA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82391BC-01C9-40E4-97F5-D85766B5FE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9482E6D-AC7A-422A-8576-BA4B477946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1B1BFD26-2CA1-4C06-8E31-EA60BB4101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E455F83A-3B03-4111-A630-13DB0DB300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135533A-49E5-498F-AAEF-16CBC0F7CF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FFE6AFB-7057-4608-A445-DA60989BA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0AE7E860-C28B-4531-8BE6-71CE9720AC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08C6AE8-28F1-4A29-A816-5C000D66B7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089559D-90FC-41B7-8BB9-E6D25EB720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8763351-77B2-4DDA-9216-5AB3B26B6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4A5210A-0D88-4E5F-ADD5-844B73E3C3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D175B05-31F0-4A51-8C1B-4E8EF166F4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B4B5793-7B6D-4A28-8BFF-9D6F7B98F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734B4C60-CF61-437B-B16A-405B5478F0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FE36932B-976B-4F12-A90C-09E2061446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40D6C0B8-176F-4CDB-A245-3E800A009B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923E766-6135-4EB4-97FC-7550A3F0EC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D2E327D-6FE0-41E6-8D43-6F0125A19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573F5A46-695B-4B03-B302-469EE04224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4A517DA-6A90-4C6B-8AFB-D2B32994C8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741A047-FA25-4711-9947-598D583B6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F194AF9-F61B-4D9D-9F8E-C4DCD83B2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C0DED1A-6C37-4A89-97EB-5692EF09B8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0DC03EE-9442-4F67-A94C-E7FB6DD7AA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8ADD24E-AED9-49CD-9EB1-4AAF6DCEE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5FB9C6B-929F-4BD5-BD63-984821F0F1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39F3CFE-61FA-4C25-AE09-C3B78B815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64D26C3-0A75-4360-9903-85FC9E6FE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22465B7-8CA9-43CC-81A6-6C3B9B2DB2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5D86298-88A5-4A42-A7FC-33F0B91254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31CEB6A-6DC1-4B93-B591-6F29ECB534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A1E0033C-9E1E-45FD-B235-F3D08A6B4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FFF85C8-A5A5-4A8D-AC9C-B0D7A86D29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59B46E1-0172-4DCE-A978-20FEDCA397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557B9EE-6587-47CB-9671-7C90851B36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FE3B7160-578C-4E94-AFD4-6B7485D2F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21B95D8F-AD8D-46C8-A4F4-C66BFC804E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98DFBCC-AAF6-4873-ACF4-55B856C520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40CBD98-F80D-42BB-BE8F-63DA716C00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FE81ADC-4F1B-4BF3-AF4D-7C8C356DAC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5077FF22-C289-467C-9C07-AEF11553EA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5B4E136-6384-44CE-A8D6-D11A34FF5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E65C424-3EBF-4D6D-9A48-AB39BD5453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2ED3ABD0-7B12-4D2E-8EAD-C802AB0D70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A62475D-1FAB-4E7A-817E-7B4B16F66C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13DA812-FDE3-45B1-9F77-59A85595A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D833B405-4822-452A-9F98-21405D51F1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14A5BA7-EFE7-4C86-8AD1-081104F92D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F6361DB1-994D-44A1-8864-D0405D9EC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FA7849F-1294-4F47-B9C2-1DB3B5253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9A8E62E-02E3-42C1-9EB9-D237B9CCF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43ED73D-C7AC-4160-A8EA-F809EA475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FCFCF7D-9695-4187-BAF2-642CE38077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1F17617-56B4-40C1-9B9B-44863DEDFC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247E3D7-1BEA-4CAC-8434-A225AB97D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30F4EA8-1A28-4A0B-B637-B58E8203F2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B416343-2A03-4557-A78D-A6C42D8F5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E370A0A-C7F9-4D0D-A2C6-1BF6B17CE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FC727E5-C60A-41E9-83D7-5354CA5746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48E2809-5332-409B-BEE1-20EA2556D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A7CB59-AE8B-4C6F-9702-24713BB014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24A77F0-1E56-4A9F-BA66-A2A774776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C33C17-D637-49BF-A8D6-F91D83D3CC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CF3BE3D5-F8C2-4549-BCCA-8332807640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7297B0A-E17D-441C-8F27-435DB61B99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DCC6A3E-BA4D-41B9-9793-467F95B4B3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B262348-DDE3-4FC9-B9FF-E08B728520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2FDDE35-6D82-4B3A-BB4D-D59CE35920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108CBF3-C397-40B7-9C42-42BB08AD7B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D0AAC31-ECA5-4ADC-B165-DCE1AF989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BBD572B-949A-4255-8B40-CF3EF823AF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FDF5082-1635-4E25-8558-DEFC76FD33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FE3062C-D662-4CC4-99FA-7D5EFE1C55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D13C776-3C29-4C9D-8484-31294982CB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F4CCF0D-8073-4E66-BA72-CFA783A8EE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5ACC733-CD07-441C-A7BB-4A4A389110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6A75067-3600-4162-92FC-26539C09F6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3740FBC-ACA7-479C-8B5C-61FD570C53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6D705FA-4FE7-4B7C-BAAE-D690415371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349ADED-39C8-4C86-9C10-0C293227A9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7E1887D-6CA8-4FFD-ADB3-664F2ADA3A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9E5C3EA-C146-4F1C-9B27-D3F1FCC91A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D4315496-EE75-49B4-B6D0-027F296E3F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EAB5162-12E7-4EDE-BFA9-919E72424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341428C-A503-4568-A881-4397B3BBC7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DEAAFDC-FB28-4E1C-8762-FA68900360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F3161002-C1CA-4636-A880-C7A11B630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04BE632-DD8E-48D4-A9EB-D57FF665EF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92CE7B2-6466-4F39-9BE0-E5F0EC73A9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277551B-9BA5-4329-B971-A9AC42F10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78E6607-7841-4DF8-ABF7-2F6A9AF4CA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BB232BBC-55B5-4092-B7D7-5D79BE13FC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4D19890-DFD7-4159-BF0F-96D7559F94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91E849E-F590-4F99-ABE6-907E7D231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E19D7E0-A09C-471B-AEC7-7A09A9319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F53FC3BD-AB15-4605-8480-65938031EB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1B92CC6-D6CE-44EB-B407-1CBA9AAF0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C70237A-ED76-44AF-9ACA-52E7FF33F2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0B6DE0A-8D90-41B7-9898-A831BBCE02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567C2D-4BE0-4E70-84E8-382D444F78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13F578F-EBAF-4ED4-9B38-FF6D9FE4F5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7379647-6FD0-46B2-983E-49778A7119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14D94AF-D10F-48B9-84FA-445DD7CA5C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C439F98-A00F-4061-8914-7809FF9DA4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2A8749A-A6DD-457A-97AE-BC44196071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8D4B106-8B77-4497-A848-CA81093016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53F9C7F-A6ED-4313-A6AB-CBBDF0F5D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A0F4B52C-4063-430F-87E4-AB063FEC9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FA3BF55-6A14-4CC1-ADD3-5D77765AD0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AEA2E52-6E08-49BA-9982-51C80A9A97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ACBA7FA-719E-4565-AB72-6981085E69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B99E9D6-57F2-43A8-AA2E-FDF124A5F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FF6AD3A-B623-4577-B771-887CA2B599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86B058A1-49B4-48F1-9F64-19187D18A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C544789-562F-4CEE-9C98-3BBF061AE1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182591B-602F-4BF2-8EC9-E8797F6E16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63C1032-D756-4D65-A0C7-9FA085643D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D8EFC4C-BC9C-439F-9D0B-81B933EB48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44F29C9-CF64-4077-95B8-B9A358C940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7E15AC-AC22-47C1-97D8-C11438D5B2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C7A5AEC-7C13-43D9-AEA5-89BF70C92C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BB9B699-51F4-42FE-8034-BE1AD18C96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277CF82-C0FC-47AF-BF57-6FE43D9EA9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D2C0F8B-215A-4AFA-9613-FFF5EAEEF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4CB481C-21DE-4A84-94FF-071ECB5B1B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94B2396-A104-4FC3-91AB-C50252A6A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F295962-E8A2-4ECA-9E80-AD78BEC22F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F50424F-DADB-4A23-84CF-F78E9EDC9C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3C3ABF4-91C5-4448-9268-4FA829C345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349A2AB-72B7-4AA9-80AC-4BEFC787D1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64440DB-633B-4C93-BCD8-492F2BE574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B8AC4EC-4A5A-4413-88DC-D5F1DF095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52CF589-F519-424D-9840-3066012FBA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68FB6FF-559C-4488-907D-65F618C4E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6F297BF-4D13-451E-9CB5-772F25A800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81484D2-025D-4E22-B3FE-E271E35C4B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A826B22-07BC-467A-9C5A-142DF41CDF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5908E17-5796-47FB-81D4-81D99E9B5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FF255DD0-A524-46AF-B0C7-CBA6CF528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09DE2E1-2E59-4F6A-9F6B-770FD79FA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22EC2EA-C35F-4175-B553-7269A49BFB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F4B4947-31D1-4595-9090-C51F0C95B2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C8B15500-E1F6-4146-BFAC-40EE9E01ED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E483E125-3BB3-4CCD-8928-58C1511E7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398DF41-E3B9-4E4B-AD8A-B5978BB528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5A00407-7B97-4B7B-9845-0A7A1EBC9F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7EE9BA81-DB9C-4966-B039-7CCC5D6C0D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8893F46-4BA1-4668-8693-48E6C31938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7FB68318-46A6-46B7-B5DB-564AFD35A9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11039E0-3315-4EE7-BCA6-0EFED686EE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84A5C42-4A28-42A9-8C41-5BC2B6F80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6E55C21-1542-4EC6-BF59-3C4C4BB177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325FD1D9-326F-4A55-A25F-22244EE860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2C0D2CF-5823-4B6A-AC7A-FBE88119B2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0557AD8-FBA7-4FEC-8BD7-3528C13954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D146D35-CE8B-4F49-A082-DF2E06A77E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52C10D7-CBFD-4C5D-80C3-266B34D58F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EC359BB-91CF-4D39-9DCE-31BB3A97D7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FB00CCA-E0C1-4487-819C-8519A42B7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E3C049C-2787-4E44-835A-271162AE7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2F78FD0E-2FE8-486C-B965-D0A2B92867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1343149-5C40-4C8B-849F-ABB1D2868C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8FCBA4B-0AD2-4F99-9FE4-6A797E625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AFECDEC-F5DC-4342-B1C6-3D78C11C4F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5549CBE9-702A-4AD3-9928-57FA881DB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8220ACB-2AA2-4C91-964B-FF7DBF4C96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CE6E1E8-FCC3-426A-B85A-F8B7531B4D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23B57A9-868D-4850-BE86-A427ED256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3103783-4329-434C-815E-62F56DC5F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31BF5F3-1AC7-4F7D-A304-FB576BC1B1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73EAB8E-ACB3-4DF9-B8F7-17AA0CBDC3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2339ECE-272D-4B96-AED5-E1A85FA98C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68650C-5CC1-45FD-B0BE-54B35A608F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89031C7-BA4D-4FE7-B596-225FA8AD7E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7BB2A72-85CB-42C2-825A-33AF00EBC7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EABB69F-5D88-4C5A-BB25-260EC42B2C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CBB5E6B-A296-4B39-AEAF-76CBC095B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B17E163-7E3B-4A3F-A801-8DA6E7C9EF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769D8A4-0322-49CF-9A43-0176CC5C03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767912D-77E7-4ACA-8F62-F93A0C5043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95DC714-CD6F-4001-8607-123206476E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1D13C28-2390-4055-9EDE-F4757E4CB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EA6323D-5F0E-41CD-BD7D-B0D5581B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12C4E3E-CD39-4995-8DBE-3129C0F39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3E58F52-D7EC-4A8A-B72B-D17D620B96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15DE8F7-BE05-481E-97D8-D814E2BF2A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1D8A893-7A4A-458D-B9D0-2EBF7FB3AD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90B13CE-B74C-4377-8403-CB40B4B5C0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54F60AB-4DDE-4046-9474-3CCFAE79E6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BC2BA6-2D65-4A4F-B710-BD20E75CFA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ED8B532-953E-4246-9706-CA9C43B4AA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2D8F9D3-AD93-4670-AD8B-C006D6D81C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6AA2EE9-DD95-4044-9308-110152F99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1B8AC5E7-BAAB-4884-986E-59AD92236E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C0B17AC-6AEF-4395-9E5E-AE2CB0FF77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4112BD4-8CE6-4C3C-A77D-9FF7439813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C87885C-FAB8-4328-8604-056EC82DBA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81B469C9-6A72-448D-A7B2-ABEA23D6D7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EA344CB-357B-41D2-9E23-A3AA6C1A1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3B910ED-2D70-4BC0-BA5E-A354A74912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126B085-3ABC-4E97-BBC8-2B7C15EB24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22B0770-430A-4898-9C23-F26D78829A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D401BC7-CAD6-46A7-8960-7E00836D3E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1981963-0250-47F4-85AF-5FD5DD921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89FDB89-4F91-4C31-89FD-C694271F4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43600D1-83EE-4038-90B4-DA00DB890A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4C42B01-7520-46FB-A416-8B585717A1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41A338E2-130C-4CFD-9DED-B48AA3D3C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BBDE7843-B033-4B60-97EF-3A31FBFF1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C6ADC19-74BE-4428-B689-4A420A770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A8A5153-459C-400A-94DD-8726AB801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D5F5123A-33B6-4ED5-9CAE-6263DA5F8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4281A1FC-9E9C-4648-BFF3-D9E49E390A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B7B6DD53-1797-40BD-A3BC-14D0AA5DA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6955DEF-0F39-4CFF-B11F-3A306DE972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D24E661-2307-454C-80DD-7F8D80D02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1FC06DD-3858-4419-AECE-24DC50E93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3EFD730-C39C-4DF4-BB56-CCABEBE21B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F300002-FB4C-456D-A186-90C1AA80A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AD835A3-F208-4527-86EF-72616EF30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73BA32E-C43F-4C51-AD3C-92FA5620F2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25399A0-36E2-4DEA-BEAD-3A7A53EE2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62E4DA4-B806-49B3-A91E-AC19EA51F8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2A0A5EA-2A44-4583-AC93-155634E7A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E89CDC40-FAFA-45F1-9929-E99992BE7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CEA2316-0071-4108-83BF-7CC7A6ED69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76FC9DB-BF58-453C-93B6-A73A36B8E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BECE346-1CDE-4508-96C0-2A16D46378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B54EF6C-8369-4855-8586-325C8D2C2D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5949C21-ECE8-4BC4-95C2-08EE3C7F72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5CD1CB0-AE38-4988-91DC-41E694D80F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BBABBE3-A186-4AFE-972A-3802CC4E9F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A626D73-7936-4865-843C-49B63701C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6697B4B-5236-4205-955A-8D901B1ED6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4EF13413-EAEF-4861-A0D2-FDC1D751A9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13A4465-C6CB-4154-A043-AEA5DD9100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EE03CBFC-2E7E-4EA3-9210-977C5ADA57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A5A52F2A-26FF-4CAE-A2A6-A78AB5EBDE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18BAC43-FE7B-4093-8A61-2DDA5DC8A0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5FE0916-6B40-4F3C-9690-3FDB0540E8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12319A4-D113-4B39-8DBB-2CAE94D7F5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94E8300A-B089-434E-8765-8FAA9B7A72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F744B06B-A954-40FE-9BDE-BEA0DF75B6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31A1D48D-606D-431F-98ED-6B3F00805F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25048ED-BE4D-4A3A-A41A-CEC424DD44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E5382809-0223-4B91-99AB-C3E0C956C2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DAD27C34-2BDA-4DF9-9177-FF439E05E5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69F85B2-123A-4122-88E7-4ECD6472FF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C704012-219B-4A73-942C-1B85ADC9CF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A36CD1E-CDD4-43D3-9353-FCB99E50EF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68EC42F6-D0AB-4BB0-B398-F6A05677D9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81A43C6-D7C5-47EE-9E49-E945498729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F270585-E62E-460E-A5BD-54320A3BB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2772942D-5643-4047-B576-5A00C0A6E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491D88C-C6EE-4A77-9288-7B1D65144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DDD1DCE-31D1-4745-9AEC-F718836FD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7AD8870-EA56-4BD9-B519-02EE9FCC7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4F2BFE43-5D98-4DAD-976B-3CC74229F8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0B7316B-4520-4308-9D2F-4E42AEF83D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0D33ACB-AB47-4D6A-8265-DCA599F4AC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DC9985C-1AB2-40DD-B7CF-58557376BE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0CD420F-02C4-4D15-95C7-EC8ADB9A44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46ADB96-A6A5-42A1-A108-67CEB60F4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41CFA5DF-1BED-4658-85BB-6DED1A8D03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81C00D8-5CD9-4DE8-89B5-BC1005EE0E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676FD21-2103-4C6A-A420-873EFFD9A9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7C26C01-84F6-484B-96DC-5A5F2FBC79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D6257FCD-E9A9-46A8-B40B-01195CD92D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D7450DCA-1EF1-4B51-A2FF-6B76E72ED9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426A61F-9BD9-4445-9103-DB675D8412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7CA7008F-BD33-49F9-ACE9-5130D903D8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B75CBBD-5D46-40FC-99B4-9D2806F771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6ABB911E-0052-41EA-9EFC-57F055284D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9552A9D0-411B-4AC6-BF6C-9C565F35AC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8A5BEA5-FA09-44D2-8FB7-B8FC9ECC05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A74A25E-2A08-4DD1-808C-086753AA3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1C5E6E6-F975-415A-84CD-E89820FB48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3CCAC46-7259-4B20-99ED-EB85E9B060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125D41D-4937-4DD5-AA77-4EDBB755B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9134296A-BE06-4468-8B39-C559B5BDA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6A5DBDB-C3AD-4AD4-8CD5-1327EAB044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8BE0C0A-B85E-485F-8166-43424ED4B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695EDA1-96A1-43DC-837F-732D0BD42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8DCEECE-02BF-43E4-85EF-01528A7D0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131F61CF-0CC0-4DFD-8666-3811E914B2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CC516E7-84EA-423A-A0CE-9DDED450E7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253D8909-8053-4F8F-AB50-A4F799AAD4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202DF9DD-F6DF-44E8-A507-FF2EC017C1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8266F35-C3F0-4C70-952E-290B58FB28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27743A94-5E1B-4C2E-9AA8-9AED00D213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03FF5817-DD47-4771-8B1E-23F9C2EBCE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C4298B2-8738-44EB-8BC1-942D24308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26C6CA8A-83D7-47DA-8EEC-59DE5AC34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5F545C94-2F4E-418F-BD78-E9C19C62A9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CEABE29-8B6E-4BB8-945D-C968ADA96C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3E06A9EB-5036-4F5C-A667-C748746957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860DBA04-47A5-44E8-8898-E6BD98C49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7C83F150-D722-4941-8BBE-D44AB20717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189F3B6-90C1-416C-A4C7-C9B1819C34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9F3B7017-68EE-40E5-B6B4-7CBDC6B2A7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1CFF51FB-888A-4FCE-A3A2-548DB48DD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43F23BE-563D-486F-A772-44BF946A3A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E888AA08-6D13-4E51-910A-82719E1A8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FB101575-9F9A-4C3C-A672-224A52452D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3053B91-4053-434F-8105-307B3690B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CFAFDDB-4040-43A2-8C1D-FF680157D8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9B3A559-8C97-443D-87A9-65C638F1A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2C7A717-0D59-4DE1-B3E7-BF9801AE48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CF768DEF-55DE-4D52-AB45-F73BE43D3C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9AEC2F9-56C9-4125-B1A2-D5A386BE0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76406EE-39FE-42BC-86FC-2A334A2AB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43D3447-39BD-49C7-AD61-0386325CC5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EE13528-25B5-4B04-B5D6-A25EB0C703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41A77A0-2E97-4ED2-BEE7-40CC58405B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4401203-558E-46EB-874E-9B533D2F2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0408E88-6B7F-416B-BE00-E20D76DC0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04656C31-061F-4D10-A409-DFFDF3DB7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6C4176E-5EB4-421D-BD0F-879AC7ADF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AC71C20-F98D-4CFF-A911-23E592E285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5E8AD896-464B-4FFD-A554-96465AAD86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7D7E8946-D688-4343-8AFD-0C9A46181C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09239D7F-0D40-47A6-8A6A-8CCA5834E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096C08E-7266-40C1-8759-7B71F09A1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1D85BCE-80BE-492B-90E9-756CA2AD3D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BB269140-78CF-4924-9D80-8B1DA62DD4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9310D14-C38F-46D5-A63D-C801F87868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338F921-C6A7-4130-993A-955E271ED6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FCC8AD5-AFBC-4A3E-8F26-B09170FD02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586161E-288B-4403-85CF-B224FA4D09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90C8EDA-A1DD-441D-8651-0E69CB52F4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14BFFAD-5C06-46FE-A736-8D79B3DA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E00D16A9-3975-4326-862C-16BE05B92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9E626DC-7781-4D11-8C5F-E7A1C631B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CA8178F-ADA7-4B5D-8943-1229C8760A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C96CCF3E-765C-4343-AF9C-CA56D94075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488E5025-BA23-4F46-898E-611509DE08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69FDFFA3-DA44-4DB6-AC81-6581083778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A832F601-01C1-47A5-943C-71596BFAC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3151323-CD2B-4F56-8B7A-8976546A07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768C2101-2537-485C-9A07-4F310FC4B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64B96DE-B869-43DE-A31E-868FBB615C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2EF7345-ED75-42A1-9DBF-D987397B1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9A97CC5-77A1-4799-AA98-6CB30161F4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1871775-3F6C-4ACE-9E0E-006AE158B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EA215A2-2350-4A69-9A5B-6E69EA243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B15E0703-3F0C-40EF-A237-8E2E735900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D21354D-75AF-4193-9A28-F06A4A81A6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889CB6C-0C20-41A0-93B8-4F759F15F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9F264FD4-1F5F-40CA-B543-52DE19AF8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7FD69778-1719-4138-813E-907FA75E97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42D112D0-EAF3-40A8-85CB-2117077A96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275E786A-9DCB-4B19-9CAE-1E1BA2FB4C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6E10CEBC-55C5-4095-826B-C5E88CE5B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1FB09D40-7F86-40F3-AB99-E341C05F3B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6A2A6EE4-8572-4387-B1E6-D3F6A17B3B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F1368E49-B033-4A16-902C-2656033B22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559DED43-3574-432F-99FA-53BC1D8119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97E541F8-3F57-453D-9FDB-E1A1F6990B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FE260AB-F7A3-4147-BEC9-F29109CBD3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950044F-B819-4F93-91DA-4D9ED09E9D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A559C4-A268-4487-B9FA-A7E1DC3F0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096ABAB-1FE8-45F7-85E6-FAB457F6AE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CD84BB4-84E1-49A0-97D6-037E653E69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807119-14CB-47A8-A693-9E788B9FC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13752B1-2EF9-4FC8-AA57-F5CA3D4D4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D26294F-0454-4EA6-BFCC-1CD54DAB3E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79E2504-3039-443C-BA41-3C133802CD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3CBA30C-81ED-44D0-B57F-C883188DE4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41C919A-8B24-4B99-A821-48796986A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5E5F6D4-2D05-4731-8317-AFB0C456AC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0697FFE-22B8-4DC9-9A6B-FBC1A7E72A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E69F92A-6706-4C4C-853E-B0B7A7D1D1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DA4A151-AC27-4A2C-849E-64EC50BC6A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A268660-A61C-417B-9889-A08A289BF8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972944-E316-45F0-8476-0268681A8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E6229EC-72FE-449E-BB31-6F9EC070F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EDF32BA-E4C9-488D-9E06-5BAC8E0362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8E6D1FC-B288-48CF-87F4-DCC4F0CE40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D413BEAC-C9E1-422F-9599-A25715757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7D2114A-20D5-4689-91E6-6603141D9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3A68AB5-CEE0-49CC-AD29-631261FD6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ED19CDA-0B4B-488F-9329-3C96A5EB9E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F32E536-5BC8-4C4B-A21B-B19A86227C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D085E3F2-5CB8-4B4A-8464-FC4809E138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A340393-C4D1-4929-B731-A8669FAF9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EEFB88B-A5D6-45C1-BF3C-47CC8742DE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D4DAAB8-FC9A-4D89-80C4-EB54065DA5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2675448-19B9-4D82-AD31-538F1E5B5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3B5D106-3267-4A64-85DD-9D006A2F54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9E80ED2-4955-47C7-A675-96CD69ED6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C59B06F-C511-4EDA-AE00-EB6280FB85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D7C4AED-2706-49A8-A989-70B3731D2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688167E-552C-4E8E-A742-D81A1A2013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F47ACCD-59F3-477C-B0FF-0D433E6F0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D8BD189-1BBF-4586-A7EA-BA6D235CA9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6702052-ACDC-4F50-98CE-86006B74D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C36C644-4856-4D96-821D-DCE14C0F6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EEE9BCF6-CC0E-4A5B-B365-5CDC7266BB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EA5F2B5-042F-43D2-9CB0-70F98F1B9A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24FAFDF-1CAF-46D8-AC2F-EA9E759FFF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C0D99C4-0A34-4702-B778-1D85DD798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F384264-EB76-4E46-A37D-F816A2960F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56F8A620-0363-4B6D-A96A-79F4781A7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58C289A-5FBA-4F2C-B1A3-3930B270BA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897B350-ABDE-455B-8351-BC219F1918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5577DA7-C7B8-401E-BBD1-672162AE23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5BD6888-36B1-4CE7-80FD-60731824FC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E439B90-B1E7-4A68-9DED-3E8F4B5488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0C51C28-236B-4644-8368-F20BCF67D4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1240BA5-CF7F-4FE8-9A6E-A9FA7B1EB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AE09DD52-A51E-473D-8D88-DACBA0654C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46A6009-570F-44CB-81AA-ECF6C0C35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F9F410F-D51F-42BD-A3F9-6604BFDE2B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00F53E0-12C2-40C3-84CF-835CB2BC9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46AB4C5-7203-4705-B56C-8776EAA0C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9A4C17D-7ECD-4484-ACD6-EDFE2CB469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C218B85-6329-4044-9B79-052B59E2F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740D2F0-74C3-445D-AD6C-36CF3DB3B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9C43A89-76D5-4308-A842-7EB5B0A64D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24702434-342D-45D8-8B1A-EFFF3C98DB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3F17654-BEDC-40D4-9F21-9AA4EF9E8F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76624ED-6E4A-44CB-BA81-63EC964186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831E26C-1391-4F21-9F0F-634192DCC9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989D602-A0B9-4C0D-8E76-456114171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D1B6037-7A04-40B2-82A1-B7D90A604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CE997F6-6647-4248-9609-9B17B500F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84A5E3F-897E-4665-8F4C-CB8E42B53C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D410C1B-9800-4AD1-88EC-F8E55A35AE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F3650AF-A522-4491-A8F6-9E5ED920C0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2B811D7-D8D8-43EA-8B90-29853E0B8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725BE97F-D0B3-489F-A147-83FA674A47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5290592E-145A-4960-BC18-B714B6F46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B6D0808B-CC55-4EFC-A1BA-334D96C285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B34AAF9-1021-4EBA-BDAF-50510F67D8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126ECE7C-AA38-4536-9476-C315CE3B5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B88171B-9336-482E-8559-A283266AFA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A94486E7-864E-4507-A2ED-DFB855E54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032772F-C396-4528-B214-68ADC00417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D9E4061-6E36-4134-B992-0AE322CC3F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78A6B097-9609-46C6-9565-1B6649EB94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742B6234-057D-4A4A-B410-03DEAE343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74444F3-05FA-46A6-9044-69F56AB902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49C5E45E-DDBD-4A28-88CC-A007C8008D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0600E4D-5EE4-4DD2-B345-DF4D209EA8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5BD06B4-1A88-4427-98C3-6D633A1156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113F9FF-813A-4873-9280-1923B2F2C3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3B2A552-0084-4F9F-B0D2-533236E7E6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0B9A799-0555-4AD6-89BB-AEB2AD440B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148683E4-0167-409F-B5FC-53343B931C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EBE6D26-0EC9-431D-98D9-7D9CF31E51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8E40864-1FA9-4E54-A58A-1ECC799103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74C469A-E3D5-4879-8C78-1044EBF00C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47C583E7-49AF-413A-BA8C-6E9B0B0DB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F2D1164-4CC5-4695-9D5B-4A77C33987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E6F3FD12-0876-4566-AEC6-5EAB27E7E4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56840F1-C7C7-4B47-B1F1-BA184782FC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C70F7795-8E54-40CC-9920-744D5F31F5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4014A8B-A15F-4219-AD53-7DF19B4D2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969EABF-17CC-41C7-B169-AB57A045F2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728881C-1539-47BD-BA89-3C658DBCD6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E5DDC02C-EB47-4AFF-B02F-9A5D60AF11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FD150D9-5C87-4471-9DFC-A499F5C1E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3AA15DE-2896-4173-A682-CA813B3108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B512254-5CF7-4134-A202-F58416269B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127AF3C-A7A5-427F-BC9A-AAA0A0ED57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B994792-6E71-4872-A0AC-8F103A09C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3D4740B-F19C-473C-8A9A-22E423CA0B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1E3C8C0-875A-4822-BB17-3B3BF41D8E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AB6AD6-2E9D-4406-85C2-0B3E0D100D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5AEC24A-9264-4A92-B229-A8266BF755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668F28F-5B17-45B9-B4D9-3EDF9F3F4A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E3BF0C65-8DD6-4375-9011-C8715D94BD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B9A91D91-AA92-41D4-91B7-4265658E46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AE4A13F-4D94-4533-B64B-CCA630A270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E2BCB3D-C5C6-4ED7-A416-2EDB024B57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074AE72-67F4-4E6B-8FCD-3A031D761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E12BD06-5A81-4E24-8E7B-F6EF1C7C33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A4E9E60-FC93-403A-BBCF-9F31298803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985DEBC-8A87-4197-8111-3CE81046F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3E665549-14A0-4808-92FC-2DCDFC9A24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7B29220-EB61-4BCA-A1B9-2B9D2A640E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DB83DA9-940A-4A6D-8A1A-7999A9B780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C72C4BD-4245-4E76-86FA-91657AE1AE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D357DF9-2E81-4E42-A260-5EACB3928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E930E74-5500-4A38-9F86-5D174CD7AE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1948200-A170-4D4F-9DAA-262532EA74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FA5278F4-4DB7-4797-95E7-2F9753ADA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202CF43-17B4-43AA-9126-7A59BBD32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528DE4A-9D5B-4989-A076-0061489F13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402B102-D009-4104-A7D9-4CD65B119B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A539DCB-D632-49F4-B691-685B8B591B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6DCA1C2-28E3-4030-9420-AAB1EA19F3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8A05C36C-8CE6-42F3-963E-5718886FA1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9E56AAF-804A-4B26-B1FA-4CB341AC57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99CA476-F5DA-40A6-AF97-C33B697F47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EFD9C45-2DE7-4CF4-85F2-FEB2290EDC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A2CD06D-F1C5-4D01-91DF-2AC36F05A5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609936A-2890-4984-BFBB-871AE56CC3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D66172D-772A-4218-8D4B-6693B1D0A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7C478888-977E-4B2C-83AC-F1C725D568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4344F95-6531-49FE-9EE9-213CDA727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9B3415C-7A55-4F0C-A3C7-EEF93950B7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1B498B5-D811-4A77-ACD2-9DA6BDB3A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1EF972C-68CB-4168-B387-E6B0764332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6AA7F28-E624-4E80-8237-C2FBB921AB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7B308B8-2B39-4687-999D-9837802A01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AC2ED3B-E0A0-4D57-A00B-F9C677E45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C9B62CC-3AE9-48AB-8B7F-53DE05DB39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0639770-9E14-4BF3-97D6-A205FD602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EA5FF4E-C15D-4732-B109-402576DB2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196AF0FB-ECFC-4964-8FE8-317F9F180A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7EFC230D-390A-46ED-AF49-1E7EA900FA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C137176-3BA7-4296-87E7-C3C5A10AD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4712843-CC49-462D-AC82-81473D47F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9C3CA44-06AB-4DE6-8DBE-E759B7688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58445C2-8E8E-45E2-B3D3-9BC6825494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0DE1ADF-A1C4-4D82-B879-8B32859C93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F8032A5-466D-4E8A-8484-0EA792B7E8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F9AA20C-7DE4-44E7-8CC7-18BBE9742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5669682-2A29-4A2F-A7EB-AE951B163D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0771C6C-E372-44CF-A529-97C3DC7C9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84C43EC-92EC-4513-A750-759F1A95C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C0AD3A3-8F9D-4ED1-B326-0C8C2632E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952F38F-2E65-4AD3-B907-7201949170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70C3CC06-9F16-453A-A794-81EBFA8ADF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142A090-62E8-4DBB-8A70-426D7C98A1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186FE9A2-F1EC-44E6-8E03-A52E4AB7C1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006CC96-111E-4175-8DE1-B6E182BD10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C7BD76A-A121-42A9-BAD5-58C0435B48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B6CFFD4-FB61-4A86-B3E0-12A31A6909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E89F9D0-47DC-4471-B255-CB8FF55E1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A4E36F4-AEF8-44ED-BBE9-F036802F10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71CE142-425C-472F-B422-F6AF6C6EDE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CEF9765-E485-413A-B440-5729DBB9A9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71FAA1A1-7E28-41B3-B359-8B84B3327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9AA20755-31C0-4A88-AB14-2DC8D4C92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F0A45A06-4430-4E80-AB04-BB0A531D7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20832B42-0C48-4856-A8DA-94F1FB567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76603B7F-B3AC-4629-AE96-A6AED50872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D8E9AB2-3B94-48D7-9C9A-025DA08D44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0EEEE5E7-47B2-4C63-8DF5-8EA670955F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70AF42C5-8D69-41D6-BF83-998FAC0912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22874BC-9B75-4BD4-BCC9-4635DDA495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E44FDC4A-3FCF-4B47-9DA8-DFE965E46D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83FD2A69-3395-4ABD-BA3C-C5120A8D68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E075B47-0CEB-4CB7-A8F5-B00BB0FA9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F38DE4D-B412-43EC-843A-1F2FD64BF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4DDA3566-97EC-4596-94DA-A111607E9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03B1F728-04E8-458E-9524-258D90CFB3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8F805C5A-973E-4CCF-A896-3C9E91BB74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98A586DF-0EA9-41F2-8320-C0D09AA09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BC9C35B-71CC-4D91-BE7E-50804770A2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307F93F-7F7F-4D08-B520-FC69320D42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B6475D6B-CEB4-4348-97E2-B87164209D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9A1087B0-4B38-4973-91EC-C48FB6C6D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F5597EF0-5413-4C60-A0DC-C6EF53F7B5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C6EC17C-87EE-4ABA-92B0-833652473F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9B92A96-7734-4A4F-A072-CDDCBAB156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B83319B-0AFD-4919-A276-4B56838F3E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189FD7CF-5D60-4CB4-B938-C643E9E7BE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3EF85FAA-1FC8-4A84-8A07-D36FDBCFB8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DFDA5000-467B-408A-BCAF-8A217B66AF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B15B1B5-68C1-4C4F-A7B3-B3CEC228B6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E16881A-ADBC-4627-9977-9734A591E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794F25D-47F0-4A9A-8AB7-8A0BBC60D8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58E49BA1-0524-4D4E-A338-A755D55F5C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AE021D1C-96B7-4079-BFBF-D7D5507796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168FE2E-E39C-430A-8621-7B2BBD368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D4F937FF-7F12-4CD2-A0B4-5DD3C6308D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3554AB7-38FF-48CA-974B-9E9CE960F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FD98E0F-2D4D-4589-B030-D1C32609AD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837EADBC-8365-44F9-9C89-43F5311CA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74D8DBE2-55C8-4937-9417-FF0B7845CE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B2628A4C-A49B-4A42-B99C-5B5B9F1C94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24C8C26-826F-439F-B63B-FAB56BEB4E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6A4BC77-42AD-4C04-B7A1-FAA1225549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B45481F-28F0-44BB-8D02-48B1FF975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EF9E8C58-A1E2-404B-8061-FAC919247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DD55EF27-E5D1-41DB-8281-4EDFBD878F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6E2B1BFD-7D9B-4C07-BA28-BD310A9B2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D45BA94-C41A-4D5C-AFB4-B5E19C75E2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82F7DCE-3BDC-45DE-8418-E59A93F13D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7A6C2FC-350B-4BA9-925D-3102535CE0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0BA7067B-01F3-45D5-8F9D-22A03D2545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99B58B52-DBF7-48B0-BC94-FE41EA7A7B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B67EF8BC-6264-4D8E-B397-7B52E8B0A1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2561B733-8F09-42E2-86B6-84511CE008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09ED791-0BD9-47EF-8100-DCDF5E46B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3B35541-14BF-4E39-AA29-7217DE7E56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42CD9D2C-B8BC-4730-8585-7B4949575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C50F3D5-FC17-49AC-A638-AE3DF842B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18CD89D4-4057-4933-8D4C-0FB3B667CA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A3D19179-D7B1-4B2D-B561-23D8BA40F2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5EE97F0-5650-4206-9971-F25C6535C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806C59AA-B279-4AB7-B215-2C3F3A8F16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DA5C42E3-DC6E-4649-B82A-AE426B064C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19B1862A-05B9-4582-97EF-CC190ACF3E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E753BA59-1419-4418-BA6E-BA7381DA8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9F2D2140-B237-4627-ACFD-A5A662F44D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1DB8F94-5131-471C-ACEF-B93971196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E55018C-03E6-44DE-91BD-5C778C5DC8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DC0FE310-F650-45B4-A412-09E8A2B16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279E1E9C-7B65-4A6F-99F5-7E6900266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6FF700C6-CB82-42A5-8638-D374CBD14E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A9D82F6B-D828-4D12-9B6D-992AA7F8BD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61A4934-284E-42DC-B69A-80522A2D71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A2F70A5-8E56-449D-954C-4C5566F83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2D0C4C7-FD0D-4DF7-91C6-15F94194D2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D5A41C87-D462-4E44-A0D2-7416D1CBFA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9866796A-F35E-4BA1-ACA7-E84896D744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CDA15881-B125-48D4-BD6A-9E670150AE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5A6F99C9-8691-44FF-A2DD-2B38DEFE29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2BC20C9-9AB8-4BFE-969C-7428E137FB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A581A073-E902-4656-BC39-8DA88825D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AC99E1EF-B8F3-4AEC-BB56-8CFD266615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3A19EA9A-2CBF-4AF6-A3A8-6522472CB7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D91D4E1D-B18F-4445-8EB4-31943403F0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1826078-3978-4A46-A578-E3E7174AC1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50D99B8-D54B-4B00-A96D-EA7702B039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F86B337-B896-4015-B5F4-59391D6EA5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2BE1C9B-EA07-43A5-A592-C6630C910D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8F03E08-08D9-4548-96B5-289B087A90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99B2879-7D6E-4829-8565-2FDE87CC41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C8009D8-B1CB-4502-B299-DB1F7A77C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DAA987C-1140-43C8-B328-B6F5B39632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0212AAB-CA42-4401-B1CB-6DBF2975E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F102A4D-7587-4C59-A927-F91FA9279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840BF4C-2459-4A4E-9767-739D1017B8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7F77406-FAC1-4FEE-ACD7-D84F8E036A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BEB3FEF-6430-469F-8D5C-2F7993E0E6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FDC6F37-5511-4A0B-88FC-6DE5F3375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24703DE-F4EF-4671-8236-214394274C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5140A58-B196-4D35-9ABE-91950B58B9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2B25259-BE37-4EC9-B1C1-B904BE6170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487BB5B-E86B-486B-B72F-99AF1BED25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37C20F3-81B5-4196-9F98-A3BBFF3481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281196D-AA64-4592-9434-AA29FCAC95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1B41764-D289-4F31-98D8-983FC795F4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C542FDF-17FE-46C1-BA33-6ED1E2E7E8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BB26BED-72A6-4FDC-8BA8-E084AEEE85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2E0549F2-4A9D-403D-AAC5-5E8E19F29E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4EE9D21-FE11-4730-BFD5-484D63A0AD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D322646-3A47-4F6F-AA3B-0EFE0C7A2C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6B67B57-4029-474D-A9F2-22FF5B6DE7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F44F43F-69D5-4F83-A3B4-4DE745948B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39B192D-B6B1-4FAB-89B7-AF3356A66A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BD2E440-34C7-4EBB-921C-DEF1A82E72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68DD7FD-8DD4-4DBE-A955-EF852EC976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706665A-FE36-4103-8B0A-9EA0947736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B6B965F-41DB-4EF2-9686-F2F6E7741B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2C4A370-51BB-49E1-95DD-7E1001CC91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C0A0440-4A3D-4622-828D-B51ABD606B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B63312F-C2FA-4915-80D7-CF375A4216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37F9A7C-4CD0-422B-B429-3E0578B1A0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00098F6-86E5-4723-8A60-A000452DE5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D081AF0-F49E-47AC-8CD5-9F35389154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A3EE096D-C351-4723-9FCB-A3E26216B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79EB87E-E2CF-4A2F-9742-097E711267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0CB65570-00CB-4E81-A622-90F19949B7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6A28FEA-9CCD-4F0F-8447-6B05580CD1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27E08AE-7777-4F51-8F31-3A99D5D904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6343329-681B-44D9-AF78-2F2C0D0741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DA2C97B-2A25-4343-8C98-7AAAD69216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9DA2936-867B-4BDF-A6CE-D9E5C00D68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0B4CCA3-7C18-48B8-A6F2-5B25C21A02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0982BB51-4686-464E-87E8-F9D82D0B77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C627B14-6E60-40E5-8D70-8613F9BBCF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1091FC5-3E99-4A98-8FE8-FD12F71058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3395CE2-D4D9-4B03-AE97-DD2F11D1BF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1EE3CD0-50EA-4D75-917A-46287AAB9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9AA5C2C-A44A-40E2-838C-2735D4BB93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0FF6E5E-E092-4337-80F1-B45309BEC4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C6931B5-43CD-4929-BF3D-AC1F9AD0E9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0E9D4AF-794A-48A1-ACD5-A5597A2900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5C5DA4A-384A-4DCB-9262-FCA98ADC0B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B0C8A63-3F00-47C4-B508-BC2C109F9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2DA1DD9-566C-45FE-A72A-BA5BEFD6FE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984B56A-249A-4ACD-B95A-D173FD2D5B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383CA32D-902D-4B2B-A0AB-C54A04377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81438F0-5721-407C-BE47-0B666854FD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21050D0-8E3F-4C28-82A9-BA6EA72F6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CDAA45F-15FF-4075-B541-39AAA9F578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6242D50-0CA3-4534-8C60-139D74BA8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18EA47-8EAB-49E3-B343-C172FB8417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93C7E4E-75B2-47A6-A425-1EFCB74E8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100ED06-884D-4041-AACE-6B005DB43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8E800F8-0EB4-4C8D-844B-0E10972648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750DD54-426B-47F9-8647-F30CEFF489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DCAA1C4-C23F-4C5A-BA29-EA7E66E9D2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D0E941C0-7B4D-4F18-9732-7B50232980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AF7C59A-6FAD-485D-AC0C-84974B670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8E8FBA1-876C-4BD1-AFD1-271FCF61BC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D0CD89A-3535-4640-A999-1464744796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22DFAD2-EA9F-41B2-92E1-A8F4E6F8D1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C52FBF7-C71A-434C-9337-985B47FB70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7AF444C6-B008-4E9E-90F2-71D976D4A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8BEE795-CB8C-4A34-A101-C0E333C23C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D787F170-E95E-4966-8A53-588D40DA9E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CE669044-EB08-45C9-B9F7-93FE0BEAB9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509CA958-ED4C-4CE3-9B45-D30F9A4296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F981780-154E-4944-A82F-E935305EE9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AF7DD20-09D0-4CB2-BCDC-0541F90001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6D526A0-A51D-468D-BB64-A1950D19AC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B361D4E-1DB8-4AE0-A73F-1FE0DBB05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C13F607-FB89-4779-A85C-AC5E880A0A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2E2EEE47-6E4C-468C-9DAD-FF3638F060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6A0A73C-4FC4-460C-90FA-6F98D45FB0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BF1E0E6-7BF6-4627-A15C-C3CD24B92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1538134-F053-4CF5-A0B7-BD42E984F9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6A777B59-355D-417C-9CB3-D088910665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FCCDBC7-D893-4268-836F-85DA0CBF1B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0B8AA97-F1F3-470D-B76C-AA86822ACC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FFC7276-B0F0-4520-AB86-A2CCCD2A68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8CCF9899-E6DB-4CF8-8BE9-3F166850C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C053ABD-A9E7-41B5-9AF8-22B882C3FB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456EDA4-988D-457A-B7E4-224925E67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EE697E0-DDE0-4D05-B792-156C534BD8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537BD3F-6F4C-4F6A-8832-811482E90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02943274-854F-4AC4-A2AC-2A88456913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9B1C7AF1-A142-4C62-8645-D0B13BBBB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C9D55C8-8413-448D-A873-9FD27AC6C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F5347AD-109E-4DED-A30F-AEF62567E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77E2C1D-A5A2-42F4-8BCF-1B272693C4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E90C8D3-A58E-4600-B3F2-D3C87C164D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AE79FD4-1693-44B3-A062-D04451BEBA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EA49F47-C8FA-49E9-9633-894C17BA3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5C895EB-9267-496B-BD95-B7BFA5EB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1D97AC9-9B56-4A7B-B206-CB7989087D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22F8D4B7-4CB8-4464-8015-8AB0A98ADE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414CF48-5D19-42F2-A730-7EA0CF05D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182F0FB-E3E3-4CD0-843B-B61CB3582A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4B472F1-78F6-42AE-9673-D5EE49C321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5BB32A1-9979-4380-A830-CD63A51D0A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F2147CF5-51D0-448E-8DB1-994EBB2D4D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1CD9B75-42A4-4CD7-AECC-D8D5F945CE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72B65DD-8C3F-4A32-A88B-3ECDA8A974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65C04BB-98A6-483F-82F3-E3E32B486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3E420C68-C63F-40BF-B48A-AC4AC1897C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9B10585-617F-491E-900D-2B0762E83F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B4AD589-5923-4451-BAB1-B74795C9F3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385AA71-B189-42D2-9C30-DA27928A6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875AE94E-F2BC-4FA5-AB1C-3C3D0930BE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0702BA0-3DDA-4300-B1B4-8ECF304A09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9F61DD2-B594-4405-BA35-9BDA87E0D3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142AFCC-A2B5-4CB9-A133-5025B819F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7A20323-8998-4B3A-8CD3-A114BCEB0A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6C2CC06-394E-4072-802F-C553EC3FD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1CC2D08-5EBA-4BB9-9A93-44DBDA9BF7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158C690-5353-4806-AD7C-195D827B3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3F33228-AC6D-4EBF-9009-3F600EFDB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14FF97FB-1667-40B2-BCC0-FE7E321CCF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313197D-8C0D-40FC-A805-898D19D9EA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A48BDB6-4EDE-4238-BF0A-54B32A4F4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77ADF78-FEFC-490F-8545-32E9933FF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809E7AB8-2F61-4D4E-84A8-AB639501BF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2D7DE27-7051-4718-8EC7-9C5F7E6D97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D721697-09A6-4429-A181-1F4BF12771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6A6B278-5E0A-45E8-8D88-EE0782CF32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5CBCDFE-A793-4DC6-B95C-AE84EAE49A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36DCDFB-3556-4291-A766-C3ED447FF6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7FF4005F-25FF-4E29-846D-F04748041C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5B36319-36C8-4C2E-8B8C-F165A8AF7F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0DE48AC-F6CF-408B-80FC-159DF6A48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D547FFCF-B507-43B4-BBDD-BF9E5A0513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B7049E9-684D-4F93-8E7F-4CA86C74FF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5677406A-9899-41CC-9CBA-1CEF89AA3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B805AA5-47A3-4166-A0C7-A25A74F9B4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3AB862A-CE35-46A4-AF14-2F7E1D2EF7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7633763-95D0-4132-B201-08E3CB7B47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DBAAE34-3152-4ECA-A829-01D47706E7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4A5E47F-5B32-4232-9B64-FE0EFE7B7A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D31A48C0-FC45-4E76-9D0D-E096C5150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270B683-AF87-41BE-9B50-EA6F1438D6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E82C504-B067-43C2-BB01-77483A862E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6ADD2C3-50F0-41E4-9C3C-ECB465957E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931B816-DE4F-4A4E-8831-302261780E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5DFA508-B953-4A11-A09F-1FC5CF80D6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DBC9F69D-2E9D-4AAA-B7D2-23DBC81D2A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18EA1EE-C5DC-45E6-B87B-BF4864DC4E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461DDF6-D7D7-4E71-A514-5CC2889225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30994D5-32CB-4BE6-8F9B-6E6624F66F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95CF7C2C-1069-462E-B66E-F2A7FC435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77ED42A3-A85F-4BEF-AC20-5C5DB60402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5BCF32C6-7D1B-4041-8881-BD46005422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BFF2172-6080-4CF8-ACA9-CF69B06B20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E6D2F3D1-44CA-4D3C-BA86-EB0E3E519E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6679297-4550-48B3-BE93-429F00AAF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692F126-9599-41D3-BDF8-DEA62A75A6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4C43B90-98F1-4450-8023-F75F12F373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33C824F-68CB-4B19-AB34-B5F7175EE4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6CB3F981-CCA9-476E-82BC-6EFA1C9DD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1E458D-135D-453A-A44E-913BABACE1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B18DFB9-CC72-4EDD-BD32-591AE93A66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D2F4C6C-1757-435D-B596-8EAB83DAD9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3C87D8FA-9ABD-49A4-9DBC-8AA7ECA528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C791E04-4147-470F-A12F-5E04BFB09A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7E397CF7-9139-49D5-A62D-E5BE952243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539E06A-29A0-43DC-82B2-2CA97E96A7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63E43BD-58ED-486F-98E4-F8DE936C8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B9EE3BEE-667D-4BD0-B7A0-4A90D8F8C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2C806D4C-2663-4882-A9AC-614B821B2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511C92A1-E480-46F1-91EF-F3AAA3C05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E2124A8-D96C-442E-9697-DFFA07A911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E049289-865C-413B-8BFF-CF8F99013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D314A3FF-4006-4F1A-AC78-74AC3E9F9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72F8540-D219-472F-BF7D-CD26D42F11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5271EB6-3787-478E-9280-5CF2FD0D95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3E189C1-BFCA-4549-BFAD-7231319BB9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DA574F6-6B80-4653-B07A-4B45F98D77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B6DE1A9-099F-4EC8-B2D6-7EBC0D4CD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0199378C-DD0E-4445-8F06-EE535FCDF5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61E4F7C7-708E-4BAB-BB10-3150BCF14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19542C1B-C251-4875-910D-B38047ED70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65FEAE2-82AC-454B-8B0F-138C14A9BF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0EF5B9F-64A1-45BF-893D-D465089317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63D4299-5BE3-4B7E-927C-49CE9A266B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760B54C6-53A9-4650-83FA-46CEC9831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39CE694-D2AB-4CAF-8B1A-F71E98C00F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41B9947B-FE4E-4307-A177-02C5812DD8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E0C58754-0A33-4306-87E8-50AFA5488A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64A84B8-4CBB-46EB-AF68-C7E6A7D37F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FF854F7-E608-43B3-A556-2949209FC4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E109FDA-EDFA-43AA-A03E-2FA43E33CA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FC4D19C-6FB8-4F0F-937D-78CEC3B5D2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337995E0-5175-471E-A3EE-76D204C3B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5023B584-9021-41BF-A90D-D99EDA96CF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9CD9B35-54B2-4443-832C-BBCF1E450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04F7E10-52D5-41E9-BE21-87F250A78D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14E44CA-5749-471A-85D7-E60E574FE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E14DBD87-95BA-415B-9B9E-3B5B17B910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A681B1A-5E80-4FBF-8A14-2B4EE7B964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456F40D-DE5C-47D1-9118-7DAC21C536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7122A43-6F3F-4442-A369-A45F00AB6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CDAB69FE-1D35-47EF-93E0-EF99519EE1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1E8BF39-77CD-4A49-915E-A6BC4AFCC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1A2721C-F506-4F35-9117-A650CA973E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A2652F9F-80FA-4CBF-BE85-1E355D7F8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62A420C6-88B1-405A-8999-B278F2A6A4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6A25EB3A-CAD8-4FCD-A2B5-3C858DCC5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9A4F7CC-F1B7-4725-915B-2F4A3E8722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08006DF-FCDF-4E80-B7DE-78012A6372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F578D3F-631D-4971-929A-BEC9647C84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A747C31-E41A-45DF-A733-CC9B343984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63B0E21-9707-4A7A-919E-6B936B50BE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2A85A848-F1E6-416E-802B-0FD40C2988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7CAFF8E9-DDAA-4BC2-B1DF-2D0B800C2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0263A9E-BE61-4C6E-98B6-2D79486B83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630064-5131-49E5-AB6A-6960B22793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BDA3B52-7D16-4E4D-B80C-AF725F8DEC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FE15FE1-35F2-4D7F-85B8-D8A7C6E8B7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0E27691-5418-443B-8F85-F4BAD114A0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F8FB334-D938-4780-9950-F7151FEB56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03113EE-BC91-47B1-BA0C-55B6A8D73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0A7E3DDE-5FB8-47D4-A1EA-BFFE267767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8A22705-478D-4659-A7C7-597D17DC82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87D92D5-4D7E-4961-AE9E-B5F8C118B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518F32B-32D9-4FA3-9D9C-B6D78FE3F2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5FAF561-4A5D-498A-B430-C88F6DD10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FC4B5C95-C49B-41C9-9B98-E6B43DC8CA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51851D1-1373-448A-850F-D42AF4383A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F0B5F5D-D290-4F2C-904E-83C8540849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F75FA83-979D-4278-AC08-03143FCA85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0A984DBA-CD37-4658-845F-5A9E9F5B28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ABF45D90-ACAA-4EC2-A61C-887AA27E82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D470B5B-528C-408D-A6E4-8521007910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4E078BE-6F21-4F9A-A9D0-FBF8741C3E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EB689DF2-0336-4890-BFED-5930014CD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30AA9F6-08D5-434D-894A-30B35621D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75207385-97C1-4E07-9417-6526F08E54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6ECEAF0-6573-4E48-A228-E152492445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4B15A95-CEC5-47B7-9E1D-70A08B599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ACAAC11-751B-480C-9FC5-DA214129D3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7D3CF14-6019-43EB-BDEA-515196947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AB33F84D-FD8D-4A22-AB8C-4B08FAA70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6C7CA176-0928-44D8-81D9-E554F21DF7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1DB252B-25A7-4219-9CDC-D8C860E4A5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891E899-DE8E-4072-8294-DDA4BC32CB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3DEA823-0F28-4568-B4EF-BC530FF23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D01E04C-33F9-4388-A74F-D62A5555A7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81C2E2E-4CF5-482B-ACB9-314487BE42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ECD79E8-B68C-4CAE-8217-453E89D4AE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081D5EB-0BEA-49A7-A1D2-F26CAE694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253D55AA-3802-49AA-8DE8-E245E6B17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14C33E35-5986-43E1-A10A-F8300DE928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0418B78F-D02C-4592-B235-7EE0192294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572D01ED-A243-4817-A73C-D12588890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08AB7BD0-CA27-479E-8A12-0BF4B86789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932CC16-1158-40CB-B494-FB78A1BC0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FFD8DDA-9B1D-45C6-B459-F7460557D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A69AE84-050B-4C87-8157-A2EC8201F0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E72424A2-F4E4-4A9C-84E9-4EF02B34B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F3C182A-DD5B-4683-A009-E6AE883DE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717D20DE-526A-4F32-A903-0DDEF487B6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3FE5AF3-46B9-4DB8-B6C4-FD4A0A241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84014E4-6C64-44F0-AA3C-3373097C01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AF112FC-6014-4CC2-AD15-C53DFDFDF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771BA1A-CFD0-4930-B131-3C9A712B8D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366499F-4979-4817-9BD6-6A45B72ACC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50117B33-257E-464A-8992-F31A7568BF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4B0EA01-3034-4888-AB75-79620CF370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A4DC410-A1D6-4703-98D5-F07241C7F9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E675A58-51B8-499C-86CE-CBB0C59C61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3F53E768-A837-4C5A-8CAB-CE547827C7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F148C7D-BD18-4B11-A4EC-08C103C87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A967D2EE-C9CB-4CF3-ACF4-2A1BC20728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6E0B7D47-1302-41CF-ABBE-BFB6F39D94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720FA27-A9B5-4EA7-99D4-D3F560DF53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8E674031-4E68-48E9-B6C0-D25BC411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F9FE988-2FC5-4F4E-81A3-F99EFBF474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DCC73EA5-CB4F-4403-9F4A-6F58A45A2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5B165CE-70BF-40BC-891B-DEF329D6E0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BBB54F9-6936-4329-861E-B7ADB7BFD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CE327D64-6E5C-4C36-8C17-47C11158AA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1C12E5E-DA9C-4843-8749-8AEF7FCDDB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C0AAECB-2382-44D6-B6A3-5B550F055E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3AC867ED-B61F-4EBF-943A-51B25140A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0849587-C141-4ACB-A9AF-68EECF1298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B6CC8A51-6260-48B9-8734-4630DB7FD3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445A74-68E0-466E-9B49-8A8CCBCD29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994435D-9EED-4879-A2C5-512CA0DBA0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41768FA-BC63-44C0-AE67-C6A79BB7C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376771E-731C-4BD9-A4F2-80F8F39609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DA05031-724E-4B6E-BF57-315EC80909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3112CD1-87CB-4318-A890-C7F11CFD10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D3C1CA4-36FF-4015-83D5-BAD00CF5C8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E6B825B-C5DC-4BFD-B1BB-29BBF9F5D4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5E8A8D2-64E3-43E5-894E-EB575DCFA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E934AEF-F01A-4791-B53C-FA0DD6BE0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EDE8147-ECBF-4867-A2DA-F8AE1A73BF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2786DA5-1FF3-41B5-A431-1B4B0ACC1C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678AA2A-1012-4D38-811C-D12BFC4A06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6E39D41-D88B-438D-8F8C-6078DC357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4F4424E-3F4B-40DF-94B3-88112EAC86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E0A29FD-FA64-472A-8D67-93E459D341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54329E5-0BD6-4389-9AF5-6CD1E281D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6760EFF-6EA4-4BEA-A51A-A1A42D01C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720556B3-92F1-4D47-BD07-F4FE107590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DC8B019-9DEE-4636-82AD-DADCAC5054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955EB31-EFC7-4799-BC42-BE91E4730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A56B09-CF46-4869-B430-5893ABF69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906FA192-DDB7-4482-8ECD-DC5E020AF3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E54713E-FFC6-4F8B-8AC0-C81A9340DF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070A3A5-CD99-4E9B-ADAA-FC6823D5C1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F389E46-40BD-4305-91FE-352DF73D40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8C5E192-BEA3-4C34-B756-3B3051042E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EAFC6C5-562D-43DA-8A2D-98A38D8BDC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92CB8EA-F369-4CC9-8017-CEB1607E04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F614803-6D31-461A-9B87-11C0B652FE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A3094B1-3736-413B-B663-C665C011E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A694C7F-4870-4ED2-A9F0-577FB6F0A3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AA2397EB-9668-4DF3-8925-EC53AD0F0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64A5DCB-2F24-4FDB-B945-323CE1E339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D8F1DAF-577C-4891-9EC5-3C140B9DF3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4B7135B4-53DF-4A87-95BD-61CF411C8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480C4396-EF3F-4FDB-8161-DFD05C8E5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24CA726-7C91-4261-B276-6D9C160032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2159D5F-5BBB-4665-BB87-126EA616D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C0587D6-9CDD-4C52-9BB5-E4753B12A8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2F8B9719-1087-4DDA-B7D5-6C67195637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0CE6C36-316C-4F6B-9709-D3E4A0F90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4E64D78-EB8F-41D0-B9C8-3CC7D2B77F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F6FF661-85D7-492B-BE98-DE4B5225F6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E533D9A-6C77-4E2D-8355-4716C4819A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A4F253A-3AE9-4427-AAEE-99222BB2CF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4D2DB78-31D5-48AE-B1B1-A7FE34ECF8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E4AD559-AC0F-435D-8A3D-78B08AFA31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3C5E940-BC38-42D1-9675-601FBC709F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9B7381EB-22F9-4D7A-B716-6CFEB666E7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C2F4C7C-4186-4613-91EF-29377F3354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1241383-FC79-4C66-B6BF-B79692638A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0BBF7DF-7E35-4BE9-BB01-FC49BE1485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CF49CFA-A760-44D4-994A-185AAF6E6A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E9D9AFC-82EA-4BD5-8ABA-9401DADEC2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8776A9C-F11C-40E1-97E2-6AD4CC3606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89816673-2372-4FC5-8B4E-6A2BEC0D9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98EAFF6-6573-4B00-A05C-E44A9C0AB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51CACE5-3E5D-49AF-91AE-ED158705F6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D30DC36-CEF0-41C7-89EB-A900C6CF82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D6664F46-A24B-41A8-B54B-823906CC70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B539381-E20D-4E6A-B2AB-7AA1656C8B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333C4D1-38A3-4B45-A7A1-713C0450C3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A4AA682-3D24-436B-8A33-D8C022AC94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F367CB1-5068-4AB1-AC12-3AFBCB503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F1060BF-7FE8-474D-87C0-4644FDC2EE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A459FC2-16C0-4C0C-8C03-835380BAEE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A0E8DF8A-6030-4B53-86DD-C04BB8DF1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7073966-46D6-4F06-ACBA-29D95D1B76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D8042F8-668E-4391-BD62-9EF8705B09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A0FD4F3-F0A8-48A2-9435-BA48219797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70CDE1-23C6-460C-82F1-4E6F6EAF8C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CF2716A-1CB7-4299-9143-DC1E392E95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DB2FFDD-F848-4C54-ADC9-4CE5BF7A69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19A8045-DEE3-414D-971C-3B2C7CB17F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DD608E0-CB6B-4850-90C6-3C873EEAD2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50E5BD21-DB79-4908-B0A1-7B7D4D8D19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EE3D3C6-1F34-4050-BB28-51825875C0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841AE0B-FBB3-4620-ACB4-ACB74BB47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2557BFE6-13C8-4E89-8EB8-A89C9CF5D7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4D7FA06-F59D-4241-A718-39395BFE9B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D491C57-F42B-4FD6-8A2A-CF5739975F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22C3DB6-E42B-405C-A2DD-11222CA6C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D0C2B10-B118-4A6B-9A64-BC2ABBDEC8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6538E90-B6DB-4C14-B71B-69F8386F50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24F664B-0AA3-47C7-8215-8645EA161D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20283EC-C7A7-4FA2-9E1D-A4C5A2FBC3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1511739-44E7-45F0-BBA7-8FDC11DDE3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7EBB53F-90A0-4616-95D2-09CAFA5426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E70C994-7E89-4404-A85B-1D379EB98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BE8D2A0-B2F0-40E8-8E1A-AA33301E1A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45C7F9ED-8699-44AE-B420-1DD7AADA0A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2EEB252-E287-4924-809C-E9C8F6969C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B986EE1-DCB0-4016-A25E-4CD825397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589F50B-D3A1-4724-969E-9B57750B06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72E8875F-9A2E-4E28-9A0A-01F613AC79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2B0A39D1-0813-4138-991A-1094A5265D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E6F366C6-9266-46DC-B3A7-612318261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7700066-5CB4-42C4-BCBD-9B6A92EF14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FC6397C-42E4-40AE-9AAB-BA15E018D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404902D-5DF5-48B7-81AF-9BF968292D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099F473-1B62-4797-9E4C-0DB2F2505E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E1C5EA6-6A58-43E9-99EE-798A7A517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3E44143-D58C-4119-A965-0C04FC3183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6C600605-9A85-4F0A-A3EA-F86D90097E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9C7F8850-4E1A-4D2D-9830-87650D7DC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425E5BD-9E90-4FE4-9AD0-7DA8BC67B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B508EA2-3E4E-47BA-B4CB-683B6675AD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42F4E95-5948-4523-A0F6-4533B40AA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6F525CEA-3C14-4D58-8A54-6980B99BC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13C0810C-C99D-4F0E-ABA4-4D5AC47166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334C05B-B653-45E9-ABE3-9FBFEC3016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BF7144C-2F8D-4677-9359-2525A48EA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3AAC499-E7AC-49FC-BAEC-F65623CDF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5D6FA99-B3CF-404C-A1B9-742561D6CD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23082C2-791C-4017-8CCE-EBD500E8B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CA0F4D2-E24D-4B79-9F92-FEB712C6AD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5D514467-24BC-4A94-A2C6-91C3F2409A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59A99A9-B380-4A74-A321-1B8385235A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877B9C8-1F1B-4140-9226-1F9666902A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A7863CA-B208-4F78-B33C-C076914A85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5B2B2BE-327B-4584-B56F-FC4F73B42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74D5E4A-0599-4271-AC2C-B54D1ABB13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DECAE2B-0C2B-4D69-9A50-6D449971B6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05135BD-F6CA-4F4E-822C-A04CB4AED8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463F4DB-4962-45C2-B370-040159827D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7EA1FBF-4E04-4364-919F-AC5DF22A8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5995882-A82A-4DC2-A164-E10F4D27C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C6B9EBB7-F181-4735-A0EE-5257B6B631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5E649C6-D6D3-4B2E-9000-C11EF8EEE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3F6DA27-5FE8-4996-BCBB-7E5312BBD4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07C37F4-5CDC-4559-8736-6EF3EC593C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6158645-9CE4-44C0-9CE4-4A3CE6B817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A4F8423-8E96-4DBA-BC2B-A345D52C7F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0F844E61-2AA5-4206-92EF-6F6841EF3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8BB3F0E4-40E5-4C9E-B159-1C4545506A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6996E55-D22E-4B28-8F4C-B16C6995F9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ECF0FFF-897B-4094-B9C5-65D133C483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19FB81B-78FB-454F-9717-431D52BD75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46AC908-0D63-4A3D-B92E-EF8F565600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5D48CE5-4A73-4502-88CD-AF22454E74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26F71BE-C790-4446-92E7-06B6FC24C2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01670A5-C1E2-4A66-A642-6D2D9456C6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AD97686D-E1DD-453F-9E9B-914224B070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30E04ED-6CA4-4C43-A84D-E90769BAD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65DED588-0533-400B-B963-5CD7CA1645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19A8E236-1011-4FF2-A64F-BF87A71936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1BEE1F-CB94-4225-A60E-886AAE5D26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3B442E7-A23E-4081-9ECA-1C816319B1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8A69BF0-6512-4AD1-A153-42A08D283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D99DA01-3367-48D7-9C78-7E7EF2837B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844EA85-FA15-42B9-B153-15A4B989D4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ADAAC6C-218C-4FFD-9140-1D07A189D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948EE5C-F0E5-4C93-89E0-C9D7DE6490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1EC9809-92D3-407B-8C49-1AC8F86D61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0D72BCC-E1F3-468C-802F-E629F7FD36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42EB03F-F70F-4B4F-8798-D8776BA0A8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901EE93-326F-4C58-B406-423B9C423F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6C6FDE07-B4B7-4C52-905D-B959AF2B49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AD0FB30-7635-4A5D-B67C-05CFB919F0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A5D7AF8-915D-4FB3-A57E-CBCF377C6C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A97D86C-FE28-4CED-A821-7AA7D74DAA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B01CC06-30A5-4599-9DEE-BDD8269AF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2A48B65-42DE-4709-ADF3-0377036A68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F0CA2B8-ED9D-4E3C-A640-FA9E878564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8AD6DE4-BA00-4B33-AC4C-D3B2CD62E5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3965C95-7734-437D-A7A0-49F4EDBDD9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1EDCABA-C3A2-4A12-A941-73D6736B80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45605C2-30A8-4E49-B7AE-9B3E1E1327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A52FF02-1F79-4ED6-A4FA-1A3CF42098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7A52944-7736-4DF6-A4D4-196DF99CA4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25BAEB0-1B4C-4290-92FC-E63871C229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F6EA554A-6ADE-471E-8153-B6A4464ED0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213958CE-60C9-47A5-AC7E-F74EBD1D4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CC0FCE2-7523-4C6B-858B-D4112D34FE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C98104C5-22A5-4834-971D-AC7D54548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CDACF39-3FC9-437A-8577-D08D60DB0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B4DBE422-1517-4C2B-A180-9D8F7FFC03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D40E4F3-6612-4CF6-B6B3-1082E9DC9F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46C2C2C-A1D5-4EC8-B258-EDFBAEAA95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EE75E7B-6782-4DA2-A0F6-CFDD993007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C6FB986-4BF7-4E33-AE47-D564A9954E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B6686F-FB03-4C27-BF97-F693375260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C612ED8-0389-473D-8BAF-DBD620C29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E6EA1716-7FE5-4930-8007-D4A7416783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1052AA7-BD0F-4D2C-9E24-F9618781B8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7168B58-6DDF-4700-8E1A-98A442408D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268E392-DFF1-44C3-9D7F-75D4A21CC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DF9F88B4-3EA8-40AD-B811-43FCA997E7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2C4AE183-6A38-45D0-B1C2-2A889873E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ACE9E269-F2E9-49CD-BB96-C43A0F3A98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7337AE3-43CF-4079-8C4C-9F39B79A35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A7DE6AD-1FDE-4667-8D58-C1DFE3EC7B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48E02316-22EE-4613-847E-A90B9DAB00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86D855E-BA85-4EBE-9564-5DADDF9C4C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5BA2BC0-CC12-4924-AAD0-D66A2727D1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9C9EDC4-8181-4367-9990-C29E766F37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26FA2D7-3FE5-4D1F-893F-2B068E5A4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F41387B4-6AE0-40B2-8B4F-4876066AA1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8D9D10E-7DEF-440B-AA3A-CE32222F3D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C2700472-4612-46CA-BC5E-5D15AD2E1C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5B10333-23AD-47B4-B5D9-A49B6D8F1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5D5971E-E13A-43BB-825F-5B82B99A29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0F635C5-5169-43C7-8697-9CC7F3E2AD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E082E75-F224-4E0C-AB30-17E2191F3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608E786-5335-4382-9E7F-16D18A497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5F45F07B-841F-43A2-80E8-E075116B0A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A8BFFB0-EFCE-47F8-AC2F-552593086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13B25F7-0058-4915-BD69-8356DACB93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B377D43-B67D-4A92-AA1A-C1B469D8C5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E8E3A69-6B00-45D6-9A9D-A7F5EEBD1E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2F47849-1A2F-4E53-8B68-58A5981225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93102552-950C-48CB-B0B0-78164F8ED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01DDC61-0C04-4FC9-BE79-503CC4C74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B01B97B-3134-4B17-AE20-3B9DAEFB8E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26F70A50-A9E2-47FD-9967-1C3F6BCC75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D50C8FD9-1CCD-4F88-AB9F-EA5F1D9939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B30C28CB-0EB2-4222-BBC0-4EB4C6D103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73C2BB0-8F93-4891-A15D-6A2EE70485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35BDD02-9622-4EDE-AFF9-D451EE6877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A49A7E2A-58A8-4EA4-B360-CC7500671E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7EDF4EF-9614-47AA-934D-B3C36A047F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C740BFC-9FD4-4B52-9AB8-3B8B7D3663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54A0AC7-46CC-4B44-9CEA-B103403493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575F4B9-4739-458D-B00F-3BF07D5A7B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CB68E89-8A32-49CA-8B35-456044B7B5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BC667401-E5FF-4454-AEFC-DA4027AC56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71D7FF6-3A57-422A-8FFA-971A3BCEC1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CB43BDB-C5D1-4324-87AD-DDF6386E2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C6B8F7C2-A316-49FF-99D9-E766558695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F09A43C-E65A-463F-BB29-B4F5DA0BF9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00EB3C1-79B3-4CC6-8A2D-6A17145B51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7741F0B-DCFC-419F-9B38-1E24CF635A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974C6C2-00CD-4EAF-B901-2F1874D737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79E91F8-348B-4066-834B-23A569A658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D5D810A7-514F-40CA-93D5-449B533D21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FB25CA81-833E-47CF-B943-3112462271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56F533D-2DC7-4655-9A35-D4499FF5BD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1DD2144-6D4C-4E42-A227-A499F15664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7AF7DCC-F333-4CD8-AA21-C2E30D8AA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67EECF0-A338-4B06-B82A-015AFBF031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C292106E-9F5E-48F1-8A11-E28E77FE2D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7E9D3176-A6FF-4704-8B90-A975E6429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4A6C2417-752F-42B9-B12B-A1BBD01647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E08F160D-C64F-4FCA-948E-7DB0B20084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7B236F29-4453-4E6B-873C-2F77F5CF12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71C0D3C-A63D-4263-9E06-8C9EEFEC7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3C4D09F8-7E70-4246-AB87-5BA04B570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8EF27325-B6FD-4C6C-986E-92B1F5C0C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AE899FE-0BB0-4304-B326-88687E82EB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03E3183-46D3-485F-9A5A-D59C5F11DD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B1F4FB49-3CDB-4500-9B66-07160BC65C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2F37DBA-4C96-47F6-A24D-73DBF0D028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407DC651-AA6E-45B0-9864-3FA795AB9F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EF0C2D3-B8CD-4FB4-9F8B-6B7BC2C118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97862741-2BF7-40D7-964F-E0AC4D5A14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E3C4C69-EC2C-44F0-9F55-1A83433EEC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C3DF05F-BF49-4DD0-B786-75B41AAE18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218C262-C8E0-4C25-B6DB-339F4AA356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D3087BC6-AA6E-42E6-B9F5-4D4F12C15A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620FECC8-4639-45B7-A75A-7810F6840F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CAC1508-9731-46AB-8B36-2F85D67333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DB74FE92-D771-4E01-AD07-C92D2EB482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6C34E7A-846C-4A6F-B702-D364FC10B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68C1DBF3-1A9E-4158-9ECA-8E747EE388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2A412DB1-040A-4E8D-97E2-D17BD58A8C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F0D6402-6DFF-4E9E-B993-1D68F92AA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50BBF60-AC6F-4628-A0B4-BEF299F84D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35415947-5457-4D2D-9902-E8050B1F2A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829B9314-9578-4372-B282-207151980C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5FD6B8AD-54FA-4B8D-83CE-D82455789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E5A63F5-BC01-49FC-A44E-9E08CA6A39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CF2B60A-7F94-45B0-BDC7-AC9D794DCF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B8050E3C-35B1-446C-8907-6194AEBF7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D2F9B6D-878A-4D49-B52D-07CA99DBB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02B4E162-3100-40F2-87D5-B83643569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A052E6B-653C-498E-B65A-E77DE9A6B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3D37E91-048C-4490-974A-06B82AB371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05E60A47-6689-4803-A90F-7AEAD9D4A8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5AA922D3-48FD-4987-B982-3C688B4A67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37FDD4A6-290B-462B-B6CF-D578775CD4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16F5B156-9AB9-4BED-BB98-D304BF368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8763D1BA-E013-49EE-BBBB-A553B011AD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755FD800-9F89-4CCE-9C5B-01061DF1F2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8DA404B-275F-4616-A764-56B9B39C8D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127F3FF4-77C6-455A-833A-2B38CE786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40953E56-55A2-4C51-B8D8-036BDAE60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B8C6C5E-6ACD-46EB-B86C-F62D52F11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22B2F78-0561-493C-B6F1-4A8D2C50E5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22E7CA57-00CB-4576-8323-404C91DDA7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864B306-13DC-44A9-A68B-C310D4486B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196E6F5-F537-4A89-B963-0529400E01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3F2F1E3-2117-4284-942C-1B9BBBA2FB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82B4502-F6C1-4841-BD9F-CEDFC3E1F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515F301-D533-4127-A0BF-321F047290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DF8BB32-3E62-4579-9BF2-8E0DC85FFE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65182253-4EDC-43C2-BB82-BEC6237087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1FAF5AC-29C7-4D5B-9958-503881184A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C879E6F-F9C5-49B4-AB30-F32F32AA50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6EDC242-5627-4C65-A428-988CE589A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C277B8-6D9C-4B93-82AD-E4B1A1D371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9B9550E-34D1-463E-A3B8-56B92938E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98188E5-B00F-4817-8361-4285BBE93D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708DBD96-E9E8-4305-BB45-4B1B29535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DF2C5AA-4901-4B2C-8D64-B4C952419B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81224F3-E121-4B71-888B-EDF6094977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AE910FA-DFD3-4325-8040-0777B1013C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8BE119B-ED52-4BDA-85FB-AD76D8EF54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19C4A912-1EC2-4DF2-A485-6F0A3AA97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B32C413-B8B7-4225-ABBC-5ABEB3CC6D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08A8CC5-4345-45CE-BEBA-F1B9D8F7E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EF07F26-3853-430B-895F-4F8C8A8170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4ADCBA5-3419-4EEA-AF0E-C6DB193803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429CE46-D2C1-42D7-BB36-7FB6360191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1AD0B86-F3B9-459D-8F24-9FD43E4A9C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E0938CD-98F0-4BB8-9849-4C9F2DBD94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62794889-EB86-4867-9920-C33BF48FD9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5CFEF52-6304-4CB8-8AF4-6B997A18B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E2E9971-0252-468F-85C8-A9D1B2458D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8018C6B-C197-45B1-BB89-212CA9350A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087DF59-6893-4F90-A084-A7A9842D3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FB882DB-C6D1-4FEC-9E2C-777655D965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038A787-B0B4-4CE9-B8B2-1E88B1FCAD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76F08655-BBFE-4B80-BCE3-D625969BB3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233AC79A-865F-47FF-8174-91E1EF627A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87BA0A4-99D0-4767-B24C-8EF0807765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56FFB96-F008-4ADC-9EDF-5FED89D723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675110A-EBC8-4E7D-AC41-F5584D45F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969B037-5BAB-4013-99BC-C2E53806F6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0A18D892-8BB9-4C62-B409-14CAAF9BAF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6FB141E-F696-4974-8891-8D199D6AFF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8050FB79-9D70-41D3-ABA2-26934C1F4C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3B527C0-C7B2-4D72-BF76-85C6E3723D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EEEC08B-6CE3-47F1-946A-C59D7D89F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65312D16-34FF-42CA-8F3E-E257FD6A17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9653360-BD2C-421D-A1F1-7D9B0145C4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B361281-14E6-464E-8214-257AEA23D4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739AAD8-861D-49ED-8B40-0F8BBB930D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70FE555-80A1-4154-ABAB-5E5530C5BC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F814C56-665C-4F5C-84E4-87F60803AB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71547F4-BA11-430E-A8AC-10AD9275EA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12789EA-4D05-4E8C-9B67-25A5299233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993768A-904C-4C9D-A8AF-AF0960A3F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1AA870F-4937-4F00-81CE-2510E33836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07B4EC38-5B9D-44F4-9B69-2195826E6A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97A3805-F368-4DEA-B528-990394A6F7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0271711-1447-479A-BB29-D8FE83EA36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F8A9D1A-A0E3-4149-A4FB-4AE933DB8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97557FF-9311-40C3-A05B-A06148931E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1E06304-C581-4485-970C-332D974A8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7BFE93A-E2D0-4D11-936A-5EBCD12960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C6601E6-E7F7-45A6-9572-F81652DE6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18C0EF00-8FBD-4C11-9107-A2C4902651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78ADB12-3DC6-4D97-BBAA-889B526AA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F1C7ED6F-563E-46F4-BDF5-42A6C0C72B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05B2EA6-18AC-410A-B92A-BCCC58458F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D3506BE-194C-4DA0-908C-65BCA676BB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E0D0356-E9F3-4395-9158-3E9628E676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9ADC88-4476-4783-834C-2453826FC5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BBFA0492-B82B-4783-9BAF-C9A1E0B64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B6E0C5E-2631-4873-84DC-83D3FE5AF8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37E58BD-1706-4166-9CC8-52D013B048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097E8A7-ECBD-45A4-A689-453089A77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CB7EFF50-6832-490A-815D-59956A4CA5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2D1D160-E16B-4EE6-9B66-9B12F49B8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C953F81-B7FD-4B35-9A06-75D0026B3A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12357F-BD78-4322-A7B9-9D2C43FF66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D7D1CCE-7C9D-43E9-989E-17F9176DB5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02FDA8A-8BAA-45DA-8323-BC5A0B893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4236B0E-0A54-49A9-82A8-F14726708B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F50D361A-5B4B-4046-AD69-D0B7C49A8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7257DB6-760D-4F6E-BB15-4F6E5FD6CD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35B0923-467B-4534-AD6E-00ED417EF2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83395CD-7B54-4323-8B25-58181D7AD1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AEE450B-CC92-40C5-94AA-67A8704BB4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9803C0A-590A-4ED2-B1F0-A29BFD17C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FBFBB91D-97E3-43C5-947D-CCD15039E7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8E535DB1-7207-46CC-B0A4-9859CA7530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9BA7525-C3D9-49E5-A2EC-007B336431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3C309B4-9C4E-49DA-938A-886F49A6B4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AD20E793-2C85-4E92-9D9D-19A0F205EB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D878B0A-12A8-4F74-B76E-3B9B418D21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64D4487-B59B-4099-BAA6-DBDC9FCF6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31341FFB-E036-4F1E-946C-0E9E6AD787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2DDA5B7F-F062-47F3-B2B2-3B09EF6C98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6DFB2D26-6FD3-43C1-B697-1895EB654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BE22EB6-3509-4993-8345-D0284002EC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1038907-189A-458C-B10C-59636227F7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00ECBF3-C42C-4162-80B3-93DF9FD35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C1AA90E-2937-4876-8C3E-E9F485EB72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15EFA60-BD89-4406-B683-D14C9284BA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D5BCDCE-0CB5-400A-B586-BBE47EBB01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6B48427E-7B39-4526-9390-0549D2B819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D709C2A-1D75-4025-9246-D8A8924912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D426FB5-0334-4FB7-BCDF-ED6D6F54E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B5A248B-A803-4D35-8DA8-5D0288ACCB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56865FC-FB45-4C8E-BC63-66128AD1B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3968A95-C491-4A0B-A207-6AB9A2CE55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18769D6-EEF4-40FE-8B05-9E68BDF4F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CF9CFC65-023D-49FE-8A24-AEECEAA30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ABFDCB6-3320-45D8-9B33-0C74B6A055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36C076A-C3DC-4A84-92C5-A11396A194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043EBFF-8824-413A-8C3A-9ECE225768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45981AFC-AA64-4F7B-87E3-F8C0EB1AA6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CDD4ED4-25BE-416A-8CFF-F6BACC0DD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199BA7A-B378-4F72-AF54-08991478A0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44B9C4E-AD37-48FC-9CCC-1CD91671B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B58098E-7A02-4524-B845-14611FF8E8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F4682A8-C15F-4D3B-8B8D-FA36F7BFF7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E1C9E3C9-C07C-473D-A584-5C6008A24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3F3EB16-0A4E-4BEE-A28D-6BC42FD8B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29BA9CC-20E2-4D80-94EC-F4BC105F5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25F9AB6-00CD-41E2-A313-CEFA216A3E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F013C4B-F479-4A80-BEB4-CC2E2C804E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F62C3AD-AA3F-4D42-A90B-8D3C02BC8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3CFA7685-F864-4FB5-B688-42E3EBC0A2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53F4E03-E637-4461-91E4-E1EE5535D1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174ED11A-75ED-4A5A-8CD6-738A92ABCF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A876BB0-80DB-48AB-B0C7-04DFF2FC0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F308C808-8B68-4975-90DE-E7D7DE7FD0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170ED37-43A9-45F8-B851-A7CA91B281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9B1EE7E-7D9D-43CD-8882-BA8EED3F7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C3B7625-8F40-4390-B6DE-251C989177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3F1724E-24E2-4A27-85F5-4D6061FAFE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6B6893E-F66C-45FC-8AF7-7CB1BBA8C1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935104B-EDFC-45C1-9DEB-7D6CD0ABA4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281D73C-61E8-4362-AB46-CFE08599CC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04D9F56-23D7-4795-80B5-481F6310A5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A89E66C-B2B9-488B-8EFC-6BAF1D25E6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F879D22-3C11-4DE4-ADBA-FCC67BFCC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730C81F-D844-4865-AC46-836F183FA4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FE4EF65B-4A1F-4603-9DCC-EFEA8CC256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2295618-5DBB-418F-8669-75C713CD0F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CB31827-F74A-4AA0-92D2-57A71941E5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BFC5749-22AE-4B07-A83D-4E54B7E6A7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49FE7C4-E74A-414A-8054-8BA014111A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93AC60C2-AB5B-4637-A138-0DC11DA1D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9E3E962-7F26-4D5B-9AC3-23176E23DE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3AFE28C-6312-4455-9CD6-D7029A1285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E9E461A-09E7-43C8-8EC3-B1D46E137E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AAEBF5E-9726-483F-A025-20A7AB7A7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3649E481-AA8F-4CB0-B345-9F732706A1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05D5B3F-5E62-44D3-9FE2-2F92B9665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330A5AE-9D97-40CC-8AB0-91440F3B8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58E83CC3-B617-4843-8D55-76EE069111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0459EB8-B494-45D5-884D-4B4A740684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C445639-C317-4684-A6E9-8DECBCB6B2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E32B4B-971A-4883-BD8B-16367BFFEE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6D37452-1003-4A20-B2A2-F0AE2A36D4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62D99C7-4A67-45E6-87D4-55F01A673D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6965B2-8058-40C2-9F39-B9FB153732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1A293266-6810-4D4C-A1B7-FE4D4E007B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85E311C-3442-44F9-B116-8F741A8166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6B0BB09-73DF-4D6F-9179-3EDD99F194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A3DD5BF-36CC-4E99-B966-EF3226908E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E19D36E-EA15-438F-9777-14BE636F10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EAC015D8-AF10-4095-8181-EED22E08A2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F61ADBC-60EF-4224-824A-F6F26DE18C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261812D-7687-47E0-9FE9-0851444109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0FDFEE3-99E8-43FA-8B53-7E54342613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25098B2E-6D2C-46F4-AAB9-EA08A73C6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21BA92F-CB6E-4D54-9375-DF06E864E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1E6A805-84E4-4521-90B3-3FDB6D1F6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6C133A5-6B8D-48F8-ADE4-F451ED424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4D9ED33-2F1A-4AAD-A6EE-FAF3323CDB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C208546-D526-48EA-9CCB-E23D45B12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F683E6B4-0600-485C-ABFD-DC2419DB13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7205B6FF-442D-43A0-A49F-60BEB04E3E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9E6B919-EFA2-4D81-96A5-5B0990DD37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1DEE6A09-4768-4370-B6C8-B02856AE83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B235C45C-4BBB-4785-B2FF-31702291DE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2D99BDC-F45C-40EA-8448-A88E967069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746E45A-682B-4256-8A71-12C77DD3A2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5B5A7977-455D-47D2-8555-5B840001F6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CD9C9E5-C727-4AD9-8584-C7454A92E6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B826D6C7-F2F0-43E3-AAC2-B58AD53160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10D507B-85DC-49F1-B5E0-3ACE14592A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1EAF3113-AD8A-4904-9B6A-08530599E2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BF6D139-C99B-401D-A1E6-557EDED4D0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A12A42D-9471-489E-B56F-7097B44CC8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B398F91-E862-4E13-ADF6-48BE69B716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CCD51536-40D9-482B-9EEE-9B23FD420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59830B70-3871-4640-8628-232EACB19C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46D3406C-699F-41AF-9551-E70FCA2438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F348478-5890-4C9A-B961-1E6DD81429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C8D6B5E-6902-4697-BC16-758629FFF4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6A092EA-A8A0-43D3-89D4-62FC3C8AB5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8F6B925-5D7A-4286-AE34-5F30F87F84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64FB4EA-C826-438D-8251-06E16944FD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CE66E2D-850D-4ACE-B52E-7A6A640EC1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DFC054C-C442-46D1-8F79-D9FCB91BCC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BFFEA89-39EE-4BD0-9CB4-4C4921D5A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8AFB224-D2EB-40A7-A3E2-71FFDA325A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D1B89783-6737-409D-AE5E-5BB5A4C18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634F78F5-1B1F-4729-87A8-DFA7005A69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292AE07-ED07-47BD-8AE9-CA987BB645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53D53A0C-306B-402A-AFED-6A3113FFF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CCF3093-6837-43C5-9679-AAC5BDE4E0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EFD530E-53A7-4EA8-8ED6-1D136D3031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5AB8725-C6CD-42DA-9B06-E69383AF4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42A265EB-0371-4FCA-B51F-5B175703D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7AFC0303-BA9E-4F6D-903E-DAEE15D2EB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B794F003-9D47-4250-8A0A-2710FD14B5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5BCDD1F-B5A2-4D2F-9465-DF0ED0A2A7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0148C03-0486-44EA-8C6C-C86605EC89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D2E91FB7-09F0-4641-BA28-D0BF8E2281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7BBE80FC-89BC-420D-AA0F-8199B1655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5064B005-7080-4000-9A83-9619BC51F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CBE97E16-40DA-4948-8CD2-C3437D8B13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19506F1-978A-4588-AA5C-F8113DAA99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0C2B064-6E2A-4061-BDB4-8A431B41C7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6BBC7875-4C40-4DCC-8160-E2EF41F921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C19BA303-D9C0-4DA8-B9DD-66A75DFEEA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432C5EC-3F9A-438C-B9BA-6762395503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C5289C8B-6E8B-45D8-82F4-99DB0F2DF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F8A85F9-CE4F-4556-80E3-0635201FC1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80501EA-7D3B-41CC-8E0C-08911440CF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C22D8F8-0462-440F-8F70-AB5BF28197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387742E-0D64-4190-8CCA-358D23685F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9B8DEF0-972A-4AC2-AE18-7D596699DD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22B331A-315F-4D85-96D5-6F46E762E7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878DD1C-79F4-41BE-BD67-1BDD29824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D62A261-4324-41B4-870E-6FA75F4877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2015E12-2919-4FBE-A144-3B683B8059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F8C72AD-13EE-4ABD-BC9B-6ED1357A3D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91C98FF-2EB5-46B2-B5FB-5DC946BF37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DE4B972C-A1A2-4934-BF82-12982BFB52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C311419-5AF3-41C8-A609-DC7A29BEAC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3BE2017-46B8-43AE-9DC8-D970A50087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A92B86D-3D8F-4A90-A920-0582F4D9A4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DCED9C49-FA76-4301-AC36-301D13E0DB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49CACB7-7E58-4073-AA0A-69A11FE938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F03622DD-F7CC-4A8C-BCF6-31AAA4C9B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DC334F3-EDF7-447D-ABC1-D147B41D2B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1C639CD-39A1-4830-A2B1-FCDE5F71F6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04AF7538-3483-4565-B747-B92FEEB4B8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C221D55-55F0-4E55-84A8-68C3D67C12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B5D9D61-DDD2-4DAD-A527-1ED66B7FF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E3193172-7915-422C-B60D-BDB7BE4D2B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48E2202-7C6B-4770-8602-3ABA814ED8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A8C63B4-573E-45ED-84AF-4FD92DC69A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DE792112-286D-4EFB-B13D-69FBF823A9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E081C02-5A56-48E5-84A2-F5E1747DF0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9F7FD01-2DCB-4DDB-9FFD-866C44BF92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277EFF3-5A8B-4F0D-AE7C-C26BA4CB0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7E7885F-62A1-4CA2-9B28-BF1A652F81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B2396EC-BB96-4E60-8899-E371C43CD4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7589176-1339-4423-9232-8961044C38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D3E4A0D-AD5C-476C-A43A-718A26991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4FF8AA6B-C7EC-4345-A109-435336A23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D06E6D6-9F96-400A-97E0-0B42BB5946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95DC877-AD69-46B5-9B84-A0D420C60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4D9893A1-70DA-4C8F-AA87-0EEB5CF85D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F6128DA-E487-409A-BB59-5284FDA61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FA831A2-C816-4840-A197-0DE58C0BA2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7E63F810-D5A1-44AB-A969-29CA4F83E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86813EC4-938E-4CA2-96DE-4049C2C728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97C96D2-664F-4F39-840D-D5384FCD6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18348D1-25EB-474E-94FA-6A5AA02B17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D9183A6-EB29-4E9A-BA81-3670E446F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5023B4FF-ABFC-441B-964E-1BCDB3484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3C7CF43-7EB2-478F-8442-AF21FAC73E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426E9681-6246-4878-981D-4E2E021744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7F37C79-45C0-4F18-A6F3-F1FF91CA6C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7278342-414A-4307-A15C-D281317CA9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FBFA1BD1-F8EB-462E-933A-505CDDB0CC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18BB1362-A485-4781-8106-E2968608C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A6F6FA59-497A-4B28-B70A-B5948F6B23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3FAC21F-1A6C-4CD6-9C2E-C6187A4523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C01B6599-FBDC-4346-8FA7-09822F8AC8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0031262F-07E0-41DC-AACC-B970156229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066B53A-8BAB-4467-8C69-796378DCBA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7A7FAE23-271B-436E-ABB8-32F1949CD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1E973A1-D1B3-4B54-889F-20F00E0D3F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245E53E-C41E-46B0-9D65-8407434F78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8343EAE-45C0-475A-BA67-0FC4C6772F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CC00C6E5-CBD8-4C89-A47D-C0B96F9FE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155D9B18-4665-4279-A3D7-9640E1BD59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1F66CD3F-052B-46DA-A915-C64CAF99F6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AD840A44-22C5-41E2-8502-591B74768D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332A509-2473-4A4D-8ECE-0CC2EF7A7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2F09999-5ED2-47B8-B659-179B11746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62EDDB13-24E1-48AE-936B-764D9F5149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3B813F77-1A88-4623-B03E-4CED970F90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A0731D8-13ED-4BC3-A714-78EDC4D461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23DB1E1F-36F3-4015-8BEE-2E3C6DA8DE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EFE472A-6562-44A2-A2B5-9A63CA43D6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ACC4543F-D1A9-46E5-9C02-4CD204FD0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EC193F1-958A-42A9-810D-B0A93F5A80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8C674EEA-48DE-4748-AF35-9876FEE4CD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EBF428E-FD0E-401D-B79D-9772594FFA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1369DED-E17B-4DAE-ABBA-E29B28AD2E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FC11DAD-DED4-450D-B882-B7BC3BE94C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AFCF328-0FF0-4C09-93C4-D8F1FFACF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6C80180B-27FC-428B-84FC-B335EC34A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222420D-1528-4B60-B034-C78734448E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C5A4B44-2E3E-43C8-9CAB-10D1AEA925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FE2CD5D-75E8-4681-A4EE-1E82C28B0E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64FCA809-9A04-4F23-8C2D-CD7BB2BA28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809D5B98-FAB3-4036-8A7E-1152191CAF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21637B-05F9-4961-A192-6D4BC0CB77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5952C0C-3CC7-47B3-A352-43ECDE1D2F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23E25E7-58C8-4970-A22F-29F3D318AA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26C989D-80A8-437A-8B98-52BAF4EA5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DDB7F1-92F6-4BA2-9E72-235ACE734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BDAC2B1-5FE8-4E56-BE09-95628890C5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DEAC9AF-0FFE-42D6-ACDE-B0C4C0ECF1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14240671-A1DA-4995-974D-927BA3D50E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808D922-E793-460B-A140-21CD1F1CFD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ED00F01-315B-4D25-898F-E3CDBED97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8B4B79A-06F5-410D-AA72-8B704F27E0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68F222C-7FD3-4AEA-95D7-8F9AE7391B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FB750BC-D840-4578-8678-12EDFFC776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39C1DCA-539B-49F8-9C6E-AF71C18EA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ED6CB739-A8C3-4C76-AEE0-EA5E9BC0FE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033856C-9A6E-45A7-B557-D645DB423F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6462EAF-A5E1-4BEC-833E-F57E52F1C2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6AD40A7-6B13-441D-A71F-481972EF2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5129370-1F11-4C4A-A3DF-58E7F88916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9D810A6-F3F1-433E-840A-74DFD903BA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7805596-9AA3-4883-BEC8-E0F31559FC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D9C25B4-040E-427B-AD51-8BB7A8F2EF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781A54D-7A90-4B0C-9C46-66D75CB604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1200051-9C41-4EF2-B763-EFF6690CB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836AA36-5248-4D47-9D57-3F8DD7FD4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8EBE7AA-A94A-46F5-BC17-36C205B9EE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89AE15B-7532-4781-8364-19F35B7EC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15AAB30-7D16-48D3-ACA8-AD83CDF085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BCC6DD8-2C35-4675-A3D4-35B36A108C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C89B5DFB-4107-4679-A1D1-AFD0C8FE2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11CAAF5-75B8-445A-A4F0-B5CD8D3081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5AD65F2-1ECC-46AB-8ED7-67D5825EA0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6B35EE81-C501-4B4E-A54E-6ECA69447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28CFCEC-6999-4EE5-9F8D-22BE1824F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FD065F87-09DF-4BF3-842E-7C7A9C8EB1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2896D58-A54F-42D1-8B07-B8C427DD8B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223CF45-6A42-4EFE-90F2-C6E7F798B5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6F6E1AC-4780-4E22-AEE4-668FC38A3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9CDB06C-4076-4208-960D-B2D5F26E15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D8CDCE35-E9CF-4699-9C6F-29DBAE3003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2118955-9AA3-4E74-B6C5-4F68193AE8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4EEEFBB-EA1C-4099-9FFC-5EE70BC0F4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2C57952-B3BE-423A-9A1B-29A3C0B0E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42A1B10-B61D-4321-A76A-52736C0EED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D1577FA-3C0A-474D-A597-D5ACCF5F27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6B60BAC2-E22A-4724-932C-C82D710DB2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F805F68-6165-41C6-9583-DBB8758D6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3D4A3039-8C41-4274-B416-316EFF72EB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1114EE9-69BE-4F3C-B018-2E4CF3CBA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0D952C4-7964-4433-B40B-A530D44F29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B034AB1-D7AA-4AFF-B3BD-25F3C3C937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9705BC3-EC09-410B-8403-CBDADEE2D7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D0DECAE-BFD2-40B6-AD0E-60552AAF09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E00B682-4E5B-4C54-93D9-55B38DC9C9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C79ABF3-D857-46F5-B31E-BEB448FA4A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A49815D-F00E-4030-ADAA-3C1AC0147A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AC04A1A-D1AA-402C-B7D2-F7DBE3AE6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81268CA-C6F4-4B5C-BEFF-A9AA0A18D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E31D06C-4CEB-4BD5-9ACF-79264A4E2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90D051C-7D02-4139-84E6-E3FB2A74B6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4CD25BF-D689-4D2E-9F27-50F1DB9934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E0BCEB4-4081-4892-BB19-49C97C0C8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345ABC0F-2E78-4327-BECC-E522B9478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216C9F1-E333-4DAB-BDA1-6C90250488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320F4A41-1C40-47D1-9F35-CDDE81C9C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4B1F820-4302-42E9-A14D-5271E274CE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B306E3-0FD6-4384-AA8C-65DA501896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C5512A4-2F0D-4C5F-A9DC-06BD627F0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AAC44E9-C51A-47A4-A40F-0189DD966C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89B18599-55EB-43EA-B546-ED9239107B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CE9D82A-B983-4B4B-B88A-E0B3017C8B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C3B49B7-CDBA-4D0E-9FE3-8E103EAF8A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3F6A570-248C-4B64-9FB8-0F76E3781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D2414EC-3E39-4D63-A210-A3F3AA1495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75062E5-AFBF-4EF1-9EB0-31B3BD5689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CFAF182-BF45-437C-B6A6-1E38EB993E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43A6044-8B87-4F34-93E2-624FD0A68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E2E0961-961B-4781-B637-F5FC9F6B02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7CADD77-B329-462A-9B9E-D078673338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5709C5C-F3A6-499A-BC59-ED50B0EFC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C38017A-DD06-4A39-AF27-8E9D69D926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F803383-C9E2-4CBD-B54B-0A9114C8A6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27754C94-058A-4329-B514-27A58FB9A5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E05738E-CC35-4FEB-B235-95366F492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0998844-E603-4014-9A87-13C2B5A4C7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129D2C1-4075-4669-BD7F-6A4FF98904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0CD6BD7-E8F0-474D-B31F-BF6AAA28FD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8494DA90-D859-4515-B21C-71660C3FE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D79D170-7D24-4EDE-A682-5E91780D2E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D0977A5-5032-45A5-870A-AC16ABBB50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C178943-B7BA-4103-B589-BC5AF07CDD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8CABB49-D379-4EA7-9C6F-68F604B828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82C8349-93AB-4CBE-BB60-FAC20EFCA5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D5AC51D-CD4A-45CA-869F-239F9E0E73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AE94612-0F9A-48B2-A554-4ADCC25E2B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91C52C1-3CB3-41D4-B6B2-239B38F5F4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921698E-C9F5-4DBD-A5E9-23D39880EF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19B012F-42AC-4023-A484-00481BE9FB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68CBF4D-F404-4322-8AAF-FDE3D7CBA2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6301E26-D755-4BDC-9264-B4B51EA3F0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FC0D88C4-B7CF-48F3-B115-CD1487BB76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2F4B2F3-2DB8-4B30-B763-AC9AC7300D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1B7F990-1BE4-4805-977E-E5D107C4A7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B6D4872-0B76-4177-8779-B4EF2F4BD3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B88CE70B-C872-418C-BAAB-B36E6C828A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36C9EA5-EEC6-4CDA-B826-3DAF117CF8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0734503-1871-4CD7-AF82-B6208EDAD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2E2FD86-6BD5-4911-9658-16913A54B2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3E722CA-1E7A-4B3D-91CA-85327E0C23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B196789-CBF1-49BA-89BE-1AC7521503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841265F-D035-4A3C-893C-27DE3125D7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9B0B5B5-13E7-4BF6-A81F-61576D470E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AE9F73E-D2EF-439F-B4D6-610EF67D95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DC8C4F5-5C64-451A-8DE7-DFB2401244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262DDDE6-D1A2-43F1-AAD7-17532FA7B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DC6C8F6-DB51-492F-A1E9-399CEE8E42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3E74E9E0-5094-43F4-9A66-A10006798A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7BF7F3E-5489-4537-A326-150D501429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5AE9872-2052-4E29-AA1E-B6CEC577A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2B636C52-E11D-4D44-9208-2AC95CBC44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C230BC2E-97DB-4E3C-A8CD-8FA4E8D752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92BB4CC-0AE1-478C-B2D2-63C90E5F2A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49EEA19-E792-4502-8541-AD965336A1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D66F8DC7-D1A9-4D3B-B04A-D7CBC475F8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AB2465EC-F4E6-47BD-B632-6D6E928960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11347C5-5B39-4236-93D7-9B26142F48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0D85AE6-4E1A-47BB-ABEE-2D873CE7A0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48D4CAF-1F1B-4263-B924-739D785DC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C04C05F-AB5A-48AF-BD01-2771EE2BD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F2F5E01-A45A-4EBA-BDFD-F4896EBEA1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8C3FEE9D-826C-4B53-AAFD-C460C0E9B4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454AFA-EE05-4B4E-BCCD-B3B8758735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39B66BC-C4F2-4ADA-9728-2D007B6C54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05334CF7-E450-47F4-806D-BA8D551508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311D8E5-D051-4C1C-8C9A-607E1B143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2A881FD-2327-4E5B-87A5-B98AD9F38D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030A2579-E4DE-43BB-8B35-8288441D2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2D4680A-5E00-49D5-A3DD-BF5AE5F819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27E6A47-390F-431A-B83D-7A0DFB23E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97A8C7F-F419-44D8-813A-A4E97B5BBC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352BA7F-FB1C-4509-805F-2238F9DD76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F539D82-E023-434A-A6D4-19115A99E5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EBF9730-B9E3-4018-81BF-5C695BF4A1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3C78D10-3E1B-4DC1-9EFE-481E01A729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DCD6892-7FFF-42D4-BE3A-08F14F0BC6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93F0CA5-63E2-40FB-89AB-90F8BE0ABC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CFEA027F-F9CC-43EB-B4DB-5AE6DB1F26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4238332-3E2E-4421-919E-8CCA118D5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65A6054-D7F1-411D-8DF6-05FEBCBF4C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A2AA817-11E3-41CB-A2E5-E3BFE3A987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448DB023-9F1E-4391-8F21-491B9BB3BA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EB6951C1-E548-4523-872A-92DF09436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9D41C61-225B-4BC6-A59B-A5CF0E19FF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4982DA8-3303-45F9-85F0-FF5621C744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19E1C71-58A9-4771-9C4A-03716B5866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EA91D3-C02A-4A7E-977D-8F949B5B6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6CCCD8F-12F5-4DC5-965B-4F2A755488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8EFEE09-AA77-46AC-9BEE-489F44B6CF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0B9ADF2-A733-4F6C-B3A1-08A65B2F9C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55B7E8C-9830-4C03-9187-E76FEE0DA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6A9C0A1-02CE-4C8F-A533-FB706F3F4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93BE362-89DC-4CD9-81A6-0794FE538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1243760-78B1-4682-BD6B-523149D212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0FE9FC9-3F0C-47D3-A969-31CAF1917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798E644-6B28-403C-BB83-161DF1288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F8C2CF9-77A2-4349-9EA8-AAF5BF7D26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B5BBA70-C535-489C-95EA-E85216B681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F19A4E3-491D-4C4E-9B96-56D61F051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BB3C2E6-1377-4265-B2C1-9606D82F3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246E56A-8A4B-4996-82B4-1C680702B5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7B6C2458-DC60-4C13-9FFD-3FD5086018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CAF05F1-289D-4A55-9D0F-B3D27B60DB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05EB257-CF11-4CDE-9040-5FF609B49A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CAB0910-7D7F-4446-AAD8-87857C382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C7A7FE3-ABE1-4DE1-8DC2-8C473F677C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F86B8E25-818F-4AD6-8F9A-5A829ACF3A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83302AC-AC3E-49CF-A921-4659A0312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B90FE41-9B8E-4F30-86FA-D1FBBA93AF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8759798B-DBA1-4F1D-854C-4E8877B1F7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B690D79-AE6E-467D-9955-08C0AC93B3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FB8EC8E-E001-4D90-883C-0766E60E31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7F552D2B-467A-487E-AAC4-CECE6FF71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C83E9B-A137-4F8F-893B-A572F73527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FBDE5A8-154B-4A41-BE8A-DF4AF653B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6688A85-DB6A-43B4-AAFF-DC8A73D3C9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2A1A8D2-9462-4A98-83D8-8F48BF16E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649BCE7-C7A6-4259-817D-906D774048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66187D1E-7198-46A2-8DC7-7C15E2060A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21AE40E-0F61-4D74-AA41-3ECDF00206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E60F0FE7-06FB-47B0-9877-D3D56078A4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BA8D441-8BAE-44CD-BF05-2B634EA99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0E2BA1B-0F9D-4B7F-9B1E-5F816244B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E01BA6C-2DBC-44AE-992C-7E700EFEC0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B9BA10C3-442A-41FF-83CC-DA38F86CD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5A5309B7-C637-449C-94CD-5C6699052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26C5AE7-EB60-4BBA-BCEC-E2CCED7DFD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35F38DFD-9639-4040-973A-FE8F54A51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F2B2010-B8D5-4B0D-A02F-6CD292D514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A6D18D0-1649-49BD-85A6-56CDB916BB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D77641B-C564-4C20-9C02-9B53ADC700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E9DCA6F1-99B3-4BE1-9FC8-0FD79AB8AA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E85057EF-4CCA-4480-B27B-D657D3CE6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FBAF3383-CDBD-432F-AF2E-A5889E85DD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7DF1246-5CAF-4A28-B08B-D9B85F932E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7D99549-76AA-42A4-9721-199D33C6A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C259F97-5CF6-4161-92D0-45D87B322D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8732A22-05BB-47C2-8186-1B67CEE9DF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3203D2C3-3935-4B07-9C7B-07ECEA3B45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EF69F527-0FCD-42DF-80C9-A1E74A3BC7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DEB16E9-D664-47C3-8FCA-F46E62E5D3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BD1EA80-81AE-4580-AB20-ECE0C2BF2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D74EDEE5-A3BC-4413-AC7B-06D407EA9C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7187576-1B91-424A-BD9F-93C63CF7E4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09E55CEA-9847-40CB-8ADC-921B931E00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49E5E5B-7DBE-4945-8FE2-6F766F69BE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CCDA8EB-9121-4A57-9A0F-F3536FCB14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C688577-D21D-40A9-AC06-FBF01148AF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EFDD362-FE0C-44B0-B36D-46C873E9CB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28A295B-EC0A-48C4-9065-03184F171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EC5CCBAC-28D1-47D9-9A3C-A8231D497A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3A338C1-0FEB-4F2D-9039-E6B0F093C8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57D9E79-22DE-4651-8CC7-7498E52294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AE13E96-CFDA-47AB-B4F5-8D9C84EC0A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084D241C-981C-4CA9-A570-B21D72CCF7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E6CB863-91C3-4ADD-AD9A-BE914E2DB1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3A86932E-75BE-4C1F-83DF-B16FC5C7F7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8BE20EE-7130-4AB8-9CD1-936FBF3036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9E66252-C21E-4348-8DB4-326F5A122C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3DA5E732-73CF-43C0-9EE3-B924A10E8E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C24967B-C293-4B19-A5D5-A519353BD6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39EF069-E5D4-485A-9DBB-903B6AADD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B317FFD-4A80-4817-A49C-47D09CC6D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1C2B445-4793-48DC-9274-7B047ED1D8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43CCA12-55ED-4C46-9FB3-BC03FF4BC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9BA1B5F-8C27-457C-8D98-5B91CBC14B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AFADB308-6066-488B-8263-9D82A477AF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0546DB5-04BB-4449-9F09-2D60D8CEA5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D7BDE90-239F-4A09-9744-9CEF55CE2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23A3B18-8EE5-4406-A982-50E7E8EA97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680E448-84BA-451C-83E0-2C36C6C3A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BEEE01F-C248-407E-AD7A-8EF64895C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329603D-9A45-4868-B282-75E5BF07A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FCC3FAA0-1ACC-4914-AEB6-40597F230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3489199-4FB3-41D8-9979-5E07AE0958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3461DEC-56D7-4F92-A277-8E704885E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3C261CE-0CD9-4235-ADC9-F739CB53D3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90E7235-08F2-4BB0-9EBB-CF667E52B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23DFC46F-3147-47C6-8138-7F18182A60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78B064D-BD4A-4F4E-B1DB-A9991F6693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3FFD2C1-1679-46B8-9726-F8B085E331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3E74279-6148-49F2-B4DD-7D0BDCBE20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0AC44D8-9132-4DAC-9E52-97980BCA65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5759F1A-3F4E-44FB-8CA9-65DC36DCAB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1546807-81AF-447A-A7EE-7F4409C1A5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F30FCE38-C10E-4567-B953-41E49A0A55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F709653F-E06A-4CCD-BE11-EC0FD378EF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34163DC-4F08-46C9-B0FF-667CE9C3CC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1117A23-DC19-4A45-921A-AEE05EFDE2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158191D-1B2F-47F9-8330-2119884FE4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0B8FAB7-6A9F-4EAD-8571-F813F10193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91682DD9-2520-4315-8889-5F222780B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1F0C98C3-C19A-4712-B2F7-CACCAD9BA7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BBAA0436-1111-4B63-83CF-29E49D0310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7B60669-C5C5-4982-A8E9-B4F846BD4F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E11348F-293C-4A45-9044-D41944F414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074DF0A-84D4-4477-9BB5-B6362C383F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EA0FCB82-C5AA-4062-A6FA-9068F19D4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B9B39345-E471-4444-8E3D-BC7549FE14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55E7816-F559-48B0-ADCA-34BECBA55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153353A7-C468-4E11-B76C-3B226CCE70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9B07B12-23FF-494B-9775-A1CF6AEE42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A64F75C-753D-4294-9C35-3AA7F01CAE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2EF8DF16-9C19-4B45-AE72-93C0FCA2E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E37123AD-8395-4152-8619-D40C27B70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E13F86E0-0C49-4D74-A07C-7CC0726FA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A1586C6B-434A-4EB5-8B4C-D936D0B704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13FB41D-460B-4428-BC24-0EA76E854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E216FB7-758E-47BD-B6EE-F2A99A211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B34B09E-08E5-45DC-B49E-5383B8E06E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93070FC-0561-4238-B8D2-02489C13A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8E4C73B-90E2-46CF-8516-61335A0557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C5B239C-4D29-4FC6-8D31-4AE6E380DE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8BB725D-1809-42F7-898D-FADBBA78CA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C423409A-F0A4-4620-8E69-EAF4AAA9B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8D930684-92FF-4046-AD45-B561047C67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8C3A867C-6EF2-4D68-8111-7F0FAF2FE8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4684552-DEEB-48F0-887E-4E88CED5D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B0B39863-8FF2-4D82-9E32-BE16D9DA2F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8F04A47-43A6-45DA-A61C-8B42EC1FE8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9B835C4-7B09-487F-ABF4-1FBBFA0B72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9681469-E6EC-4B6E-AB24-9FB582D56F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77991C64-A3D4-4C1D-B51F-87B310A74E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A0E3F00-AD1B-4E88-9189-2D43778EF1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4FBEAFEC-78FA-47D9-BE62-E7B9AA5D7F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E0EE155-9E9E-4C38-8B33-13A863F1CA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08F9218-AEDD-4077-B767-2AA3646A44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41F1541-0761-49CA-87B8-393C929EAD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3973C076-7A75-4F46-B38E-D49113FC37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E604DAD6-60A6-4E2E-B555-C4C90F0EC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981D58B-24BD-4ECB-927D-DFF94C7BE9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34B7F4A-6562-4F05-9C1F-CA514693D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14659F4-2C7B-4948-8193-9B65A366C3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4868DDD-52C8-4BEA-A1EA-D371DFAE24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AB0328C-AFE1-4EDC-8B7D-AC2A424215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3B560D5-9217-4591-90A3-9599B9A473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854D054-4C41-4FAE-83D5-41F3BEB7C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F48625B-96CD-4708-9E9D-7CB5CE99B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2756214-741F-4BD5-800E-BD7A38DBC4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0FFBBA5-B731-4967-A8BC-36246EC43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AEC5692-E2C7-4132-A3B4-E901CFB388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2F6861D-A1A9-458B-A7D1-3F44CABA92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63FBDD0-B72C-47E9-BFFB-21A6C9277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9C37810-BB30-4E7F-9726-D2D8F1B650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96E7BD2-E90C-444D-B195-713C7A1D2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10815F2-8FBA-4819-8C9E-1332B6C6C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891D9C72-2F2C-49E9-A496-484A3AF746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77B2466-4979-4178-B3D0-C325A41D86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CAD793B-8C2D-4ED2-9109-4D35ADFAC5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C049952-08B8-4B5D-96E2-D868E59567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9D84ED24-A4DB-4B5A-B035-510590CC0D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2B3134D6-ABBE-4955-9BB8-2B96088324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2D3ECBE-C73A-43CB-AFAB-6FCAF6443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85B31ED3-2D2C-4A56-B65B-FBAD41377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D9C7493-8369-4310-84BB-934DB83EA2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B680475-C1DF-478D-8138-0E7E770D84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00FCAB5-9E00-49D6-A2D9-98E5ECA171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8357FAA1-E80E-4A33-9779-F78CD08390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EF3100B-32E6-4D89-B897-312D0984F0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B647CFE-72E3-48C9-94E4-DB49E9D6A9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128852C-8126-44E6-9182-5DF9F2F51B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2626EF8-92B7-41EA-B815-6DAF51E3CF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A09D90EF-A731-477C-8F08-F07B506EF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F7EFFB6-7EDC-4482-8C91-FD3B00E3D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87E75F0-C96C-4820-8440-ABA4B5774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5D845D8-7CB3-45E0-8714-2A1FFF6CA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3127FC1-D341-410E-B73F-F5CF4AE77B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91A85BD-48CB-4E57-AF0F-36955EA8B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2274F166-3E4A-49A6-8AC0-D3F8626A6E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9483C5C1-9430-4B26-852E-AE3E9253D5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389A393-F961-483A-AF01-63C879724D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7FAE36CE-6736-4D76-BF2B-F0BDBF395B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1D649367-1BF3-4190-B055-EAFF8D3D7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D27D8363-FF1B-4731-B5DC-0508E316C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9939D1A-8EDF-47C7-8575-99A3FE7D3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122BCD01-E063-4070-BD9F-358FC3F76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A060BB6A-7649-4DAD-86D0-A89C35F668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EDCA3E3-479C-494E-A6B1-8EC1911A69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D97CAF3-0918-47FC-9832-1A06DCBD68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035477F-CC22-43A4-A173-C1B760DEEA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9AC5E73B-1F13-41BF-ACBA-A54961AAEB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A190F9B-38B1-4E60-B4B7-8F5272A69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A1DCD3C3-F645-4067-AEC1-FC4A1BA65E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4179006-85B5-4A3C-B11A-2FF95D040E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4168410-423A-4A78-8909-4FB26B1807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2040AAA-CFFD-4B00-A06D-F84B94BB96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EB4DC27-A2EC-4507-B213-9B6065CCC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C910CC06-28E3-4255-9DD5-FDCE9271DF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518E85A-4D6A-4BEC-9EA2-5670FF3DD0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0F1DDC5-D648-4CDA-A414-1B25E13781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5598773-0A37-44B2-941B-F8EA67459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0C0F19F-CC14-471A-BC2F-512C0E2AEB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0723507-F949-4C70-9B34-DB239DE2F5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005237A-48D2-4F81-B192-8230C43BDB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7794F99-4A3A-4898-B960-B15F743C40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9E6819D-13B9-4E43-AF14-C9B9A18DB3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A42625D-CFBE-4196-9DCE-1E80FB417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C5054DD-BFA3-471E-9F6F-4D62E86D76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B07BBBAF-D8F0-49ED-9A99-7663F580EC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3FDA58F-BAEF-4B54-9F57-ECD38481F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9BE6738A-EADE-4C42-8CC1-6C9288657A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EC947D9-F71E-41C5-B459-03F9080ADD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6BDDEAC-E176-465D-9E8D-9DD2188867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56982E6-3029-4AD6-B133-CF2D0A32CB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CE43F79-99AE-4DC4-8CDC-40A8FE00F8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6FA9C83-373E-4E6F-BB61-B6A6AE335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C936A76-20E8-4F29-B761-2898A8B358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BCEFCCD-E7AF-4E7F-A98A-E9934A2BAD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8C4CACB-748F-421D-9FD3-150220B82B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006A508-ADC6-4AC1-BFD1-DC82CB535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0EC19E0-A149-4C1D-ADF9-AD3CE9EB6F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9AD25E7-4BC1-4120-B198-8862F893F7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E124B20-6CEA-4990-964E-6655C0E812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F922A71-D92A-4BBB-BD74-8D9F18812D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97C0D7A-1614-4A8D-BEE2-7D0F935063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B33A4FC-E49D-4F59-8A7B-A64A2204D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3BC2836-DE57-4933-96D3-5F58DA1B9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76C91FC-379F-47A8-90A4-C4D991E999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1BA80D6-C4E0-491A-BBA4-BF312A3FEC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0B18754-5DB1-4394-9C96-0D489B32B2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4BC4D48-967E-4FFE-A9CD-4C2401A099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9E23CFC-2C31-40CF-B51D-E84E0EC52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4415994-7135-4745-8D54-F9D8147FBF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EE3F8AE-B984-4DE3-85A3-27D3CEC3D0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EB49D4C-BB39-4716-A317-6EA5191EDC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53F6ED4-01C9-447B-BD88-318031EBD1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E73E7F1-7D10-46CA-9DA4-CD58CA0530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4BE0893-F638-4436-AB9A-0885D8AAB2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15B24FF-DB7F-4933-B052-F4C989F80C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66B1E882-AD73-4564-86F7-34D15E9E2F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4ED9164-0575-46B8-8FBD-A92E7087E8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65F5DCF-64AA-4956-841A-0472E38348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51BCC06-E854-4F61-9235-CCA467D1C0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8199C57F-C64A-46DC-AF71-B9AD86E269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97BAC86-C23A-440F-BA1D-27A405D13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853EEDB4-BB7E-418E-BFE6-F8BCF96334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F685249-3DA3-4C3A-8042-B621B8CD6B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00EB8F-1148-4DE3-AF43-63A89B2182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CA4DE5D-B3C6-4350-B6F5-4937D8AD5D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235CB10-58B9-4228-B60C-E66DA80A4C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487BF11D-731F-4040-A898-652B07C706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3312A9F-3303-4338-9138-666C1E133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46FC796-8362-4270-B6C8-65C6114319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A4EE3A4-6769-44ED-90EF-A5AF4E55E3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0160BF7-D46B-425A-AF14-407571C783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EFA50432-675E-4E95-86C1-08C35E479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59E14DAA-F246-4E18-B52C-70E80FF7B2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5AEBAD2-E324-4DA8-A1F5-8CF2A90EF5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835AA56-6AEB-43DB-B2F6-86D9402CA9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8D8C20C-8AB1-401A-8D38-7EBE88728F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2BE02C9-2034-4CBA-9B83-E9380D036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D0C0D57-F5D0-4CCE-B406-E015A0E311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D2E49FE-2DF0-43C5-9659-240ADC147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7DB65FE1-7274-4311-A8B4-681FF4912B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7DD5527-93C5-46DA-B969-77ED13AC93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FE95A57-3C17-4C67-B7D6-A4C4ADCCC1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36B7067E-D8E0-448F-8317-648EEBC00C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9DAD767-3625-47B8-8ED7-201DC27C1D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3ABAF0F-7968-4D67-9C2D-E08CD1D7F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A6FCC024-D278-420C-A375-584B9447F5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1E53C7F-C3CA-40C5-B6FB-B9197611B3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0A010FE-6813-4332-BBA5-836CF5BB59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1B5695A-B137-4FF3-9ECC-CEFD9047A1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A917965-4763-49FC-B1B7-DAEF827A5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08E4496-36FB-47C2-8E45-AE4EE13D1C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4D8442C-E68D-4887-96DC-C948748A04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7A208F8-0B8E-4795-A518-0484429F0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D43E49B-AE0D-45CD-BD73-A4BF64E550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685EE27-7F0B-471B-88BD-5DB41D1A68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01F4B32-DA6A-4F86-8915-3D28762A8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7E5CAEB-11EF-4CA8-B47E-04E2E89DC9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D56C9EF2-3523-4F26-949C-63E3480404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219E65D-8E1E-498C-9A3E-9AAEF04856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F223042-4DA5-42A7-8A2A-A14FDD13E5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F700E42-6017-4421-8C92-AF0EF06601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11EE07D-227F-481B-B481-2791B0516A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74560A5-E8F7-4359-A8A1-90E704E1D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1AE4178-FAB0-462D-B9B4-A8071834A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06274D5-42C7-4EEA-AAA2-F5401F5F9D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199CC61-9502-43FF-9F7A-DA68C17A55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D7EE786-EF39-43FB-9ED2-DD5388C6B8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6E84555-1067-4399-939E-3C481C869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A62EA6D-B13E-48BF-BCF9-6F36976CD7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7C0E2C7-DFC0-412F-B58D-1CD59F4903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6C22241-1F68-4FCE-A543-18115BAC5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44992A06-5F79-4E88-BE9E-41A9DC03A6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D822533-DFAF-40B2-8AEE-A784405B8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F438C64-97E4-4A1C-BADE-1A50971955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6A1E06A-2D54-4FAA-A3EA-24D123E499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97022EB-9CF4-4F1F-80E4-B29F7600ED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1736A070-F999-4D11-996B-9D96C1C386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81CD329-96E1-4268-A6E8-ADCBF1B1EF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4C51C82-C027-49E4-9F8C-C3CB34CD02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C9C631A-9D4C-4C54-BE2F-1D25043C1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16FA131-B365-427A-8B4E-9142FFE57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0C05F86-1ABC-4833-BA18-BDB72ACA9D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92C25E1-7520-4596-87E5-E5B5287696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FD74DEE-AF4C-4ABD-9E45-775A97A485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702B308-2CA3-4B49-9C0E-7F3C3C793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AB328DF8-A796-4DDD-A342-80B0B3D17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ECE92E6-FDF0-4888-AB4C-7AF08C6AE5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1057B86-607E-4F6F-BBCF-E90394E53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2E41DF2-7D2F-410F-B905-20C18E528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FD3DD9A-2C8B-40C3-91FD-122D9456BB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D6F6678-E87E-44D2-8EF8-D30EB88B1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9316181-01D6-4DDE-AFD3-ADC9C0113B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36B7994A-B186-4F1B-85AC-7537CBBCC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1EF4026C-4ECC-487F-B41B-ECD31F2BC9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19867C5-B893-4FAB-8237-62DB34E2C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641FFF8-4C4A-4A72-9A88-E2FFB84F7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269287C6-547A-41BB-A9CE-664D64890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596E292-E857-4D0F-A558-F0EDE25C2D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82143E5F-473F-4862-AB99-6C2A2C611D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7E68BA4-F815-457C-ADD7-ACC69D4196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86795FE4-90F7-4CDA-B112-2D0BB4586A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9637110-B3AE-4E73-9F11-5B329CC4CC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33D11D6-53DE-4E7A-9426-3A641353E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9996137B-9436-4BD4-AA90-283BF6B66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29C51C6-23A6-4824-85E1-B07095FAB4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3AAA6708-2ACA-401C-874C-FBCBAA729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9880959-0913-4CB4-9549-D96606BCC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8A06FBA-9CD9-459B-9897-06A7764DEB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69A50DA-9077-43B2-A806-2D236C7A3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077EE53-0858-4B3E-B460-D08696F2B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415FDFED-19A0-4C66-B27C-614E9A00C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3AFEF45-36A6-40C0-85CD-6E1A1955B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CE8F9F1-A688-4C53-B5C6-9971ADEBAA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349392E5-20B0-4881-B056-810679287F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299C0D8-F4E6-4F72-98D7-1EAF1878E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EEDC8F8-1F8E-43FE-8E49-6870269223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2C3A8692-2DE5-4664-8487-D1B0B6D90B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7B29EFDE-13F5-4503-91BE-32EF1D0FA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33D8EB2-627D-4684-88C4-1734D1F27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5CDBBD7-3A15-4A1E-B40C-B2E8D7917C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B8784F0-49DD-4F9A-8332-7D898A5ABB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CBD1050-F5C8-40B0-9CC0-11300C19C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1A4107B8-DC05-4E66-B432-F55DB24C25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94102F66-462F-4AA0-B417-6BF691DF38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E382A86D-8E59-4747-80B5-C882FB5204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54473212-BCDD-4CF2-A1FB-1A76A1AD94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7C59DA2-210D-4276-870E-886AC7CC4D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0CAFBD2-FAC7-425B-B15D-E9576440D2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DD11ADE-A896-4FE9-95F4-30A3C5C5A1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6CA489EF-1DED-471D-A98B-E1DD08F694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4362263-C982-4914-B62F-D51FAC993B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1F7C9BE-5DAE-4F4C-8184-E211519FC2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977A748A-56E8-4558-9084-7A699F0595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D723AF0-C0F1-42D5-8D9C-59EE96C1FA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4EA3C09-7E82-4EBB-8297-724995D63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ADE2568E-9F54-40D6-9B13-3FF83266D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0D5D12E1-A5FC-4012-8BBC-E38BCF8798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480261E5-E92C-422E-A800-646337F32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B7874DE-AF61-47EC-8D88-8189691E94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894DC271-7D4F-48F4-B716-8830EA31AB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231BDA8-9BFE-4EB0-AB7F-AFADF026DF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970BD4B-3FEC-41CA-956B-A62C59CE3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CF58E42-C95F-4F57-9AD8-9726545EA0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C6567D6C-B907-4ABC-B2B1-CE92F7F212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21DBAA0-46DF-431E-A9DB-273379B8ED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26BD7E2-525B-43D9-BC9F-851692879F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EF10C98-4DC0-4344-B96A-F69C2602F1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5688490-462E-48CF-AB3A-2AE97E6A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FE056E2E-4274-452C-873A-82AF8FA46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689F31BB-D020-416F-B765-A495B5E37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2C8CFE6-B83D-408D-BFC7-AC6481206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D43471AA-8FD7-46EC-8738-30E6B9AC39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375C136-7E82-41BD-8531-FB10EF1E0A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FDD5749-C0AE-4004-AA8B-81D687C88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F3620E5-F6C7-4BFC-95CC-6F9B0E6A70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AB09D286-0FED-474D-A03C-FF3F4CBA25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F1DED899-8823-4F09-95EC-FB4FD3E4D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E6AF9DE-97B1-4906-BFE8-2801DBAC12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DDCBD9A-6591-439B-AF91-54242AE875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65759DF-CAD5-4B1C-8A77-E47E1DFAFC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C74017F-2A03-4DDA-AC40-E7BB5EA932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9011E69-CA0D-4B57-8AAE-34D5D09C7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98AD946-3D64-4B3C-9C8C-D790A512EB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C73864-A52B-4F22-A04A-9BA2BDE1C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D634FE90-CC95-49A7-BE28-F47F78A1BA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F8FD2C9-7BB1-4530-9582-E807B5D33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2439CF2E-12C8-4E27-8ED3-C0BA3A44E4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28A549C-0965-4277-8CFA-6822B2B358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E234C1C-F9E4-423D-9370-50B9E948F1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6E2B179-878E-4756-BC9E-45E6FF463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CC5F206-069F-4CD1-A8D7-D1DFC99F5E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9C05ECB-7C82-4631-869E-5FB19B8B8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E955A39-C727-4038-A63F-DB1EDD5A12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DA5882AF-DC96-490B-9FA8-3DC4131AA1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F4B3D7E-85C9-410C-94A8-59793FFE2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CC57D76-17FA-4F56-AC83-9738CD39D3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780633C-5BD4-4BC3-9B2B-764178A3E0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22D162A-EF32-449F-A8B3-2E7DCE7747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9164DF3-A494-4F1F-9800-3289321FCF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27BDF479-65D4-4666-BDD6-6283232DB1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F079655-8928-4093-B1C6-7C2D5D2117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5B712254-DE44-4348-AFFE-1AE6B756C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B305982-2E7F-4E18-A5C7-9C3A2682A2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A0FF0E28-460A-4B2D-98F6-39D57FF7EC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888AD4D9-5282-4F2A-8E9C-86CB4B9AF7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D89B57B4-3362-4158-81BE-2760258C9B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91DA3DB0-C420-4715-92A4-736697F484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B78CBF04-975E-411C-8714-7F19A2E2E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7885D34-03C2-4628-8BC6-170AF77C43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F8AB7C6E-A1FC-4814-AA77-EF30DC1E38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E0CE4EC-0CD6-4EF9-A62D-565E26898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885FB79A-1D5C-43F4-A4A3-26797AB66E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CF9521A0-AFE4-4BCF-A6C1-03618494F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C010E323-3672-4B59-9410-9256F1B87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47EFC2D-8431-4896-BA30-C14A9B0EEF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62EE0CC-736A-40C8-94B2-85DE6D9D3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CDB3EB9-22DE-4457-8B95-B13FC269B6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B742FA45-680C-474C-99D9-BF13CE282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F10980C-931A-4219-9931-931F7C1074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B1A890D-5E09-4227-97A2-2AA2F0929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5AFA017E-7C4E-44B9-842F-5E2D4D50A2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501F3ED1-05BA-4EB0-A71E-FB06377240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C5ABAE48-E1D1-48D9-88BC-37391C0005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3E1FB92-A2D7-4A42-81E0-5E3BF6AC95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69C3425-4120-4C58-9281-683B9D325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FB372C5A-40B6-452E-8A72-D335E3773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97C5C54-14E2-4F98-B20B-AE0BC47FCC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D7FF3F2-4278-4268-B1C9-5BC94D6139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E50586D-30AA-491A-8B6E-5AEF897775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2EE55B1-D1AA-4E51-B975-4479718346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4E6EF60-EEBB-4F66-B42F-B2005A4EF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D7732C3-5ADE-4D50-B0B5-4A108E286D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DD50AF1D-4794-43AB-AA16-1C6D12ED0B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FEC1DEE1-EBD7-499B-9C9E-163B3FCC80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CEE41025-731C-4C5B-B737-35E7AB8BD7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202F44A0-CD23-47E4-A161-2C47F09C4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67A5709-D326-4453-B434-E056BD2E69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F11D9E-4979-4BF0-B194-8612A5A4E4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74C9AE7-43A4-470E-B66E-74B38094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CC2387C-2565-48A3-B355-75E29F4BB1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A512AFF-99DD-445B-9045-7E1D8E49BF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2D23FF0-0592-4D12-9DE5-3E3BC4105A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8276F50-8996-485A-BE4C-BB621FD71B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388CE0F-D5DB-4CC8-8916-A3916ED502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9C2E3379-6F66-4E53-A374-9F79A91C2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AAEF694-955D-4171-A5AB-176634CD7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71F8A6F-A062-45DA-9B0A-4A3D3C1799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4E6FDC4-B75E-47EC-8CB4-5EF944BEDA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B2FA58E-4647-46EB-B8FB-E4EE2C83C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565391C-4AD8-48B5-9535-3CE4B9FDF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4FDEEC4-38CF-4D04-A408-58DDBD0DCA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961361D-C329-46D7-BCC8-02BB652EB3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50CE690-DAE5-4B01-80C0-68E73D3B34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D92A182-DFA1-4018-A4E8-CE49680F51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3F4BF4E-C958-4934-AE37-16BAFB09B5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6E62CE6-FE59-4B07-ADE2-98B914168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FBF34D8-C527-4170-9EEF-D9434D387E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2E2207A-72C0-44B4-9667-E235C6FE92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3E09CC0-941E-4040-BA56-6FFC759836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2757013-9697-4D02-991D-EA2FE015D4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EE0A01-331E-4F62-8A1A-E225581C67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FB020094-E38D-4498-BCBF-7A0C9C3A04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4E92D1D3-05DC-4E1A-AE12-6E35EF38B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40AE633-020B-44D0-B0F9-5BA748FB7D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223CD89-6531-4AE9-8DCB-B7295F8326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A54FC94-4645-4A55-951E-1D1EEB4D00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59B37BF-6E01-4E52-B70C-8295CF543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020D8A5-5AA6-4542-8608-7738225F2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89DE4FC-24B8-43C0-8843-00F4203B5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2E90B34-02AE-41B5-96FC-B6087ED91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9DDC93-6C74-42ED-99DB-B8D02E3A1E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4487C17-43EF-4AB5-BDF5-DC988F882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FC25E872-F7A8-479D-A257-3B13745182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B278E53-CD1D-496C-9D40-B80857960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C900EFF-2677-499C-96F4-67E8257028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8E09492-D02A-4920-B59A-2A8A0FF396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988B53A2-1EF7-421F-AF5D-D366846F7E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8FA5CFD-2375-49EF-8CEC-5A7D9DFC82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CB87D56-38C8-46AD-AF99-65206C728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5DD8F22-2FBC-4AFA-914E-6307FDA454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5CAEFE93-9A4F-428D-BE3C-1447E44096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6638636-AA62-4F9A-AA1D-BDEEEEB4C5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1C40AE9-4B98-4ADC-877D-2A7CA96EB1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B929B6C-356C-4B21-A2C9-52F0B80B10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8BCBCEC-B3A9-4718-B278-D212E5573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E951E47-B347-44A3-96ED-63D2CA0CC4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02650AD-CA9A-44B5-9F39-3D4BBA65E6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70F0E0A6-F656-4FFD-A6CD-200CE062A6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2C02164-E812-427C-9716-8E590257B7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F0395DF-A63E-4052-B430-7DF242B5AB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24091E4-0FF1-4A0B-BBDE-9FE1988F17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F993614-A005-4135-9EEB-536A90B38F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CB2FCAC-7E48-4DB2-AAA5-4C363D9CFF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B0518EC-E91B-4B38-A141-66AAF6D377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55C5E3A-3CB0-4105-913E-B562236BC5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9B27A4E-2CD7-42A3-BDFB-2CBBF5A64C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5DA9498-8361-4878-96F4-2FEADA76F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14DC8B2B-C1D8-422C-9CB6-D28B303F23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94350516-C4B2-43F9-811D-27ABF5953B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E66C6E1-5A95-4005-AFCD-4EECCDBAD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51566D1-8E2B-4460-9347-15E7E72CE3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90CDDB7-DDBC-4A61-95B3-8452607D6B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E993419-EB58-4773-9F83-92952543BE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1B962F6-0D20-4CB5-8DC5-898BD8D1E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7434635-7D92-477B-8D5A-FFFE256FF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498401A-88C7-4E74-8E3D-B12D9238BA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2B0BA5E-F537-4AD9-930F-1B9A480850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302712C-C1F2-4ADA-A601-148FAFCF20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664BDEE-F80A-4350-8D00-6040049E66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E679652-5061-4AE2-A04C-DEBB2A5139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C54E5034-5BA6-4450-A9E1-AC8F79ADC2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16CA13D-F1E2-4851-9642-B82370423F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67B4B5D-E55A-422D-8A50-B13F9E2EA6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81FF09C0-156E-4982-B02E-26C72AAEA3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7B67A27-7FCB-4DE9-9046-9DC7918F60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7674605-14B2-41A6-AD7D-FA725912D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D0F7225-F4C4-4F6C-8E41-739D578455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E3FD3B9-E8CF-4B55-84F1-BCF7752DA1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46B7E9E6-51B4-4617-A5DA-D01653C75B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78EB733-5A5F-4DA7-BD67-99AE69EF8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160826C8-181C-487B-BC25-BD064DBFDB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7B72F6E-C0A0-42CC-A36D-544E771BDA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62DE5EC-1F79-43AC-81D8-11807FC7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EE77BF6-0101-4754-A09C-CD85FD68B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D2CB9B1-20C0-4238-B2A8-A622C42371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CB304F0-A16E-49F4-8F52-AF39B9C18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5999524-7E4D-4CB7-B8C8-F390C9AD05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C4528B7-78C0-41A1-8DB9-7A4D1C55B1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3F809A6-D88C-468C-B605-F8C8DF376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8FE9602-AC3A-4F3C-9C5B-F4D4407C4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EA0E47D-FB1D-480F-AF84-4756B928AF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193F906-E35B-47DA-8DA4-A3BA0EEF46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A947FBE-619A-4F02-9EDD-7328267B40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AF1AEE8-441C-42F9-BAF7-6B70146D3A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4BBCE69B-9AF7-414E-A264-66B5D9548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55777535-6E03-4369-A454-F0BA1E09B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4C3F5D7-9E61-4050-B394-A8AB1FDB9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9EEEDB3-48B8-4062-84CD-FA9543924C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377FE72-4F84-42A4-9F86-8D0C5C05DC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167BF35-C96D-4F66-9814-8F3EBD1EFB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28537CE-5A1E-4883-8202-8EE6536963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83F2495-9327-4BE1-A4AC-9734F1A39C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E8E4AD-BBC5-4920-B6C8-7FFD415515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8227802-1340-4D0C-B762-129E0BEE8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BE367CE-81A1-48AE-B60A-9E1323BF1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E23FEDB-F059-4F8E-97E7-C2A397DFFC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CD83756-6BAF-4DA9-A8CA-0EC0E5CAE6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99838E4-41B1-4716-BDCD-12607D76BF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90A6026-9D7B-47B1-B623-863605D6B1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742B6B-7CAA-432B-8B01-FF1CC20E46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19A94DE-C0B4-45F0-BD8B-E638388E54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6324F42-0751-4C05-8E60-80457C63FC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82AE87F-C5A8-449C-830B-FFD27A8116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8DD2A9C8-5872-4B25-9FCD-A103511A65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60CAC5A-8A0C-4E3C-98EF-AA4C57E4C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2BA9E51-EA74-4F7C-B517-12BA5DC773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97F23C6-95FA-45D4-855A-3CDBE6786C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9A80172F-24B3-430F-80A1-37BE786ADB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F89900C-8864-4FAF-8C2E-A30AB6A59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23C1840-DC30-4D51-A65C-BDE26F3CD4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E818E0E-FDEA-456F-8CF2-AAB9E2F776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647C896-616D-44F9-921A-BA02A39E2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EA8A2CD-FCAA-4A05-ABFD-B8E75C656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054DB38-82C4-4E45-93D0-525BE3002A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D3A868F-CB0A-4EAA-B05C-08A8FB2637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1831719-4517-4BFB-96E6-1A2A46EFF0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0DB3993-B43C-4DEE-B97E-F9774628D4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82B1544E-8AEB-44C5-A5C4-C0CFA3B5E4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6641C5A-FB54-4C4C-A0EE-3E591A3264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77AB88E-D262-4963-BF63-F8A40C81D2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78CF7D4-C441-4170-BFCD-7DE813CA1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2780E36-2CAE-4D97-AD27-8B242D68ED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2974445-9AF3-48BF-919A-1F9DA7DE01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5194FE3B-FB87-42C8-8B3F-F7A7186818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8641CB0-522E-427D-A504-8CF8CB81C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3B8D60F-8FC5-4AC8-AD0F-2EE4BC27A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3017EC5-078A-421F-A8A3-7F382AB98D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1057DCE-7BDA-4014-8C06-CD3B51E5F7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E1CF52F-6C29-4ECB-846E-E772F32670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52B6E5F-19A0-415F-9DFE-160AB20D6D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3E32464-B760-4E4B-9809-7F37CC1136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35A2971-0678-405C-B1B4-B525CEE74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72941672-7641-47C3-876F-684BEEA4CE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B0010AC-BBFA-418C-85CF-2F8276879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23A536A-50C0-4D09-AF4E-C1B32A149D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BD5FCAD-8091-4F89-B606-ABDB481771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C2A53EA-1691-4E46-BD9E-209F99C31E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08A4C4-2DA6-4661-B6EE-3209049B6E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650772A-44D2-4FCD-941F-300E394188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21634A7-041E-4F87-AF2E-A8F8CFA0E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6006F13-5454-4855-9E6A-15102E15D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55A2AF5-BB4D-4E00-8704-CEB971FCE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78A1D58-DB22-47A2-9187-D93954025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46F0C40-2B7F-4DAC-9F10-9B3F856861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BA47C5D-19CC-4103-B801-E9ED79F0F9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7BFE4CF-5076-48E9-92AF-260836677C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692972D2-9FA6-4F2F-9239-8D220A1025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7FCCA05-D98C-4E51-85DC-68C551ABFD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C840125-F21D-446A-8C2B-D759D7239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7179E5A-26B2-4DAE-A9D5-2451DF08E5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487D8CA9-D431-4E9F-84C8-B45B08C88D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F14DE06-B4C1-437B-A52D-A3549212B9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BF590AA-EC25-412B-97E3-5FA764A747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09AA9D62-5420-45C1-8E89-C39B8EED96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8674CC7-87BB-4B54-AA22-C189F11134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13CFA23-F36B-488E-A9AD-B019DA8906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9E133F0E-7CBF-4A52-9DD0-B315F364A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35575AC9-234F-4832-94A7-70223F97B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94F65E9-3D54-4947-BB26-059F02100C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8DBB090-D4E9-4714-A477-EDA7D94E44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0EB26B2-F5FB-4FD8-8178-2DE3205EC0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2D03910-1CA7-447A-9B74-C1B0B87FC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A73CE02-11B6-44AE-8E5A-22ED9FA31A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AD94DF2-BF56-457A-B5C9-4BEBB0142D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1D90E06-5A62-48C9-9004-308CFAD5E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DF766AC-2AA4-46B5-9AE1-B4EADC3699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87122E6-94BD-4A0A-AD91-FABAA99525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E6139A3-28B7-41A2-952C-1B9052924D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6F6CD3B4-B8E1-49A2-90E1-C0E49D43B3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14A7769-67C4-4BAD-8951-A296710902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3588FF3-4DAE-47D1-94F8-2561D04E4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122CC54-F755-4500-937A-1940A995E6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87D6B717-45AD-476C-9106-B724ABCD54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63948232-2320-4AE9-B788-BA6B523360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18DF63B1-F785-4263-8C0E-3AC13B3717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FAE8C64E-367B-46C1-A038-461E60F19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9CECB1E-AA94-4EBA-B1DC-55DD84209A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7E98782-220C-44E7-A8D3-90EF950FCE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8580E13-25F8-4E3E-B563-84DCEB3E5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54F047F-9A60-483E-8097-C0816AEC2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790B615-6469-4C1D-B18C-EABA3DEC37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4BCB1245-8898-45E7-8BFE-9E48E8220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788281FA-66EE-4EB1-B30D-7AF4A0A217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7424628-3532-40EA-B8BC-82803FCA0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3963FC1-CE3C-44C4-A810-9D4647F98E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4B4D723-3453-40E4-B8F5-D7C69854B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A2F15075-8E9D-4693-A8B0-7AAF15982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D1777BB-5D90-46D6-92A8-DC54A8BC0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621C3170-CF0C-4E80-92B9-6F668B4AFE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21FE98C-6906-4540-A385-0EC6447BAC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F03EB77-143D-415A-9094-62874BA6C7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EDA28A9-3286-42D3-BD44-6268A2C16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79C3091-742E-4924-81D0-5E3FECBA76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C8E5D02C-A491-4BBA-9C34-10A189690E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F0C54C5B-6924-4A85-B2BA-1BB61776E4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171046F3-AE92-43BF-9400-FFE6DA5EC0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D0F1A9D-1BE3-4E06-8B21-313353C5E4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CD1E6F1-EFC9-4CE7-B8CC-3105E54CC3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96857E6E-CA2B-45D0-B6B0-9CD623DC5E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605763F-E42E-4874-AB1E-D710212560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A20D1FF-949A-4322-95F5-1FB643C0E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828FB115-E0B7-4A89-BD0E-77AC061130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8A29C48-6180-4E76-B3B1-9B4D064F80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5DA7944-7AA8-4287-BA47-81368EBAEE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675F6FEC-EDDD-44AC-A669-2A0BC980C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382AFB1F-6A1A-465D-9CAD-5FBA2ADEBA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9DE4A99-8ABF-4290-A01D-5256ED72E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4F72ADF-DB19-4FC5-AED1-B1D0516FDB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7059462-A74A-4415-81DB-0911C5FD33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E4AC85E-87FE-4120-A30D-CB95908C46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349A4F1E-3B6A-4E14-883E-0A6BFC0341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C63671B-CF11-47C5-9EB6-4A7E06F5D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7A6D0119-EC31-4202-BAE7-5718CD16F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2A093E7-C5A4-4899-8D02-2E15D1EA8C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297E11A-30ED-40DD-BB44-7E5A5A37BD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C11DBA2D-13A7-4D37-AF4B-755454B4B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842536-5C06-4F8F-9051-5EA9DA9B1E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0C142EE1-7A56-4694-A11A-ED5580C09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7EFEDBAD-DFF1-4C1F-A3B6-114E054AB2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ABA14CF-53D8-4A14-B0B6-7A61129398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155CD8A-A87C-4595-8C69-5EBFE953EC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C6D7DDE-9A8E-43CE-BA65-9EBEB4DBF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52C4219E-5FB2-425B-959A-F065B507C2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68CE412A-00BA-4597-8BC2-84E4516F1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E451BBE4-2807-4D5A-9D1B-835514E0BE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19C9745-CDB7-4371-9DFF-4BD9ED05CC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3EC5D665-C03C-49D0-A4D2-12293C1998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BD17066-12CC-40D0-ABBE-DAB897B3B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1507A38D-5F08-490E-A1F3-74F1B12F23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AFFB0E7-1491-48D2-BC04-106280983D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9103EDB-C5BC-42AB-8953-0CA17ABDAB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523AF71-71C6-4FFF-879B-F488142D14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3349440-DF77-4BD1-9315-411EE50490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653F5F28-6655-42DA-8708-C13971802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4D2CD151-0409-484E-9465-06EAB5446C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AB84A39-DDA5-4CAF-B0A4-18A71F709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D810361-835A-492C-B8CC-806DFFAB8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7D128A7E-9FFC-41DB-807A-D67A5C1BBD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9D98256B-0741-4290-9942-24B013CB3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02ABF49-BB8B-4F4D-B343-F74238EDB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43E39A0-DB10-4984-8E81-9EE2A4AADA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4B71042-A578-4755-868B-D37919740F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24C56FF-4E6D-41DA-91BF-488064969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807DE289-1128-4516-88F0-24D2F0B333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55562754-5A42-4BC3-9FB9-A8FFE50346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EE722D4D-C5F3-4A0D-9915-8B6935E858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5EEBC01A-349C-4E33-98E2-2955143224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35C57B2-A617-42DD-A7CC-AC17ACA890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5C92370D-D1C2-4F70-B255-11BCA0B5BE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22A64520-7F4F-4E01-B130-4B577575C0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B1013D9-441A-4085-A92A-E90DBACF02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E887AAB6-CB89-47A1-9BBB-59C9FA3C97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E136A994-EAAA-449D-BC0E-E7CB9EBA7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E5E8AF9-902A-428E-9902-BEF7EC8B0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F338BCA9-9388-46A0-9A88-77D6960EAD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88F6332-A5A3-4C19-BFEC-4D019532B1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CC2CBCB5-B3AF-4161-964E-B879CB52AC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2889E54-D021-406E-AAA9-D80B364210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67403F08-7749-4DB3-836B-1EE1573AB3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22390FF-C636-4CDD-8A42-1EE1032EC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8FD76F9E-53D7-4EA1-A86E-DA5079612B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347DFA1-AFBE-485C-AAC2-23909429E4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1287152-C414-4B02-8D0B-99BE45900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CD8F5F4-ADE6-4805-8E24-BFF11EF7C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F52E34B-6B80-4767-9E89-01718F2FC3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FB5A098-C59E-4086-8F51-9C60227EC3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7A477F2-57D6-44D8-A68E-2FD0286995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D38DA68-07EA-41F5-BBC0-0D8250E38C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BE36E1E-5063-4614-AA6E-8641850E0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A8382AE0-8744-4EB4-B64A-384F9EB78B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296B6514-6464-4BB5-B498-1875FBDA7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367B09AB-33EF-4B6F-88EE-2573797A31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9C96B84-92E6-4A74-B593-8D69EBBB6A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95604AB-7F60-46F9-9BBA-CDF37C048D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35646E68-7561-40A3-A3A9-06AC8F35F5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6FC4948-6DF6-450B-97E0-7C7A480575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C3E9AD5F-30C5-4A6A-B8D2-1DE199911C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13EB957-22F6-45D0-9148-031B0350CE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CA6B924-CB51-4DE0-B481-C769BF21CE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3155A31-5005-4A5D-BD64-35F7935128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35E685A-5ACD-4336-9AE0-348A73A223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8879280-43A9-4B6E-91AE-D248E8C0F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6E4E7D4-1832-415C-9ADE-A587134824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F305DF8-1406-4BB6-BCDA-3DC2AA6923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7D2A2E0F-C909-419D-AA60-70FD8B746D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8067A63-E0E5-4E52-9E5D-91F5C1DD36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D70FE509-171D-44D2-A3DC-0874E19DEA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C400CB-9F12-4C8F-86CD-C0BDA96F18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C26D5CAA-FEF4-4EDF-ABD1-11CB38A050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CCFAE05-E569-4A48-880E-41D673CE7E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10F25A8-AEF7-46E1-9FE7-A63917287B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7DFC726-BFF8-49E7-8251-FDF9B5A6B6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EEA426B-8CE8-4D92-9E1B-F88941C27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1453A10B-95B9-4EAE-9580-7FE29F350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8ED697D-D74A-4432-A920-E5A98FCA1F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9B336A8-54A7-44AF-B832-63F99E5228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3B6D2C64-2F84-40D2-8B58-D6B8D5B034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CE43A9D-A36E-4FD4-BABC-256DA5F6A1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090725F-A7BA-44D9-9323-CD0FA95B6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3D68675-9605-4FC4-BA23-BE9DB11EE2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7B0DE8E-5E37-4132-81C2-79622F7AE1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EAFF637-349A-4E53-A1B2-6F60C4926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B066953-7A40-4971-AEC7-47AF5D87B8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B104ACE-0BA8-47C6-97C3-EE7BC037E4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FC7A2E7-EE86-49D0-A874-A4F411B18E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D4E699C-EE16-43D5-82D1-5D91C0F1C4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67ACA76-72C3-4E2D-9A64-050FBBD196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AB4D34A-7BA1-48EB-898F-29B0CA420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8157D952-512C-46F9-BF84-9B1839A30C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D516460-32F8-4AC7-B9AE-34A8B4473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F403D24-4A02-43BD-A61A-54EDE72E91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6A4D1CA-70AC-4C26-8A55-A06F2685BD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628AE2C-CEC4-4C4D-BEA6-75B3A30CB0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34F80212-8C57-4406-9B20-A13FD0AEF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4E87B91-1E80-4971-B017-F670617030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4255BC5-D6A7-4448-9A03-3C871D1EF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504C576-67CD-416B-8280-C82548A66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6EF63EB-C185-449A-8BE3-82FCC8B0A8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05F57E0-1A63-4B72-B35E-FAE3841683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0FA2F63-08B0-463B-B194-07B4CD0D34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8AB7B25C-9F8C-45F9-A788-E297145444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62C2088-532C-486F-8773-FEF8151044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979DAAA-0DC1-452E-B651-AEBE314FFB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B2E09AE-3FFD-43CC-B055-E7ED78375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E87CAB82-F9C4-44A6-AF5D-E9980851ED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B8B7903-8847-4376-865C-0361A9C69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B2D4839-228C-4259-ACBC-3FC1FE2C6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A2BAE91-12CA-4EE3-B2C0-F2D3EE3FE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6876CF2-984C-4187-98E0-5CD11CB31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59728B5-FA0E-4886-B969-0DF2DB03FB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AE4BCD1-1206-4C5B-9557-97A6500DA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57573A5-7964-4707-A2F8-C1F3B930D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DAF967A-1E58-4412-97ED-D35F3C2C63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4455E07-D724-4C37-9978-8A2DBEDF86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E61463F-1FA4-4665-8214-7C517D335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E0C59940-90E5-4746-B4D1-C7E603B390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3037C3B2-0F2E-4A61-A70A-E3D3DB3E1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6FDEAFE-6CB7-4EC3-9631-68B56799D7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D15843A-5280-4BB6-9379-DAF41FE475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483FE796-3BFC-46BD-92CD-CE530302C7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91833FD5-0986-42BF-8395-E0B6F99A8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1A19151-DF04-4504-B013-358F89950B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7868886-9FB6-4D75-80B2-5104A668EB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4D9FB4BA-9BD7-4CF8-9E34-5A44304FA9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54F2823-05AC-4F27-BE62-9C454A9DEA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CB19121-AE9E-476F-9E43-62EB23AF01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8ACC873-C326-4BB6-8F09-F714F74E7C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835A45C-B715-4B6D-9293-4F009F4B5C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A873B51-4EA7-4085-AA95-2799199DB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5FED1B1-200A-451B-8AEF-267E60F92D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1509156-94E4-409A-8FFE-0EE7E1F3CE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0DBA659-0B71-4354-A1A1-8521F2B266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0337E53-EC67-4F30-A75C-BF1B56F461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893C8A1-0FCD-4551-99F9-59044AE003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40F8FB8-0D91-4D58-A241-0188D3FAD3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4E0C6D3F-5E12-411B-9EB9-3D1650AAB0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ECAB81D-F847-4C8A-BA28-A5A035A282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4F933AAA-70AD-41E4-9706-4AAE110C1A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2CE662A-C4BB-4B28-8614-F5197E80E9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EF9F185-8937-466C-863C-A8051D6E85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8943D56-B8E4-4952-8080-1B1D36297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CCD8DD8-A5EA-42D7-993F-12AAF2F722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712E246-E571-4ACF-AD41-E4565DC7F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80EDD8D-DFE7-4960-8D89-E5ABE0B630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C8DE8C6-D9E2-413E-8FF9-8B70CF1327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8459F0E-893F-4F59-A8BB-0F8263F6DB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D0BA515-2D74-4822-B4C0-61A4A81977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6F93A0F-574C-4B8B-9D02-DE407041A7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DF99DCF-7F1B-4CF9-98EF-F812AC455E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95CE760-0E39-4BBB-9DD5-B6964EA26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23CB42D-9A60-471F-AAE4-2A5D059EF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8EA4209-6F75-46EA-A051-6E5CB60CF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E8A1157-364F-4DD8-A166-856A0D0318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6536597E-7D47-4C64-8FC6-23425E727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483BE66-DD03-4706-8E95-31C1A5C3EF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FD338CD-A02B-4926-B65B-E687A75601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9FA2827-6200-403A-ABF5-BC3EEA26A4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2CBCE6E-745E-45B3-A105-1F51ACF60F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0C6DA5DA-26A8-42F9-9753-762FEAE32D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5674919-9FB1-4757-9A5E-94551E537A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CD7D45FA-2353-4B26-AE29-5E9A10805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76FC458-2FD9-46AC-A48A-998C0E9BDA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C68ACEA-8F09-40E5-AD02-2ECFA5927A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23B3FBB-9495-4A26-AD60-70F796B754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D48BAA2-F56F-437F-BB4A-69766C4839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42858C5-F90E-40AC-83C9-E239B0B3A9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22FE813-9995-4CFD-91EE-20B378B01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BD81119-A5C3-4A01-AC96-0B273DF7E1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3FF24C23-6B0A-4EBD-BA66-9FFE10460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185C1AF-FDCD-4B80-AF00-63F6E26EFF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4CCDE7D-0972-4781-8B64-73A18D7E72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C5E23E1-C934-463A-8581-9AD682942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A8E5E33-A6A7-41F5-97DE-EDE0D7D46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EBBC8EC-4D97-4687-B4C9-C319904546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D06AE260-B60E-474E-B991-5D2129FAF6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AF01548-D566-4A0B-8221-1EBB5E0FD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2DFE9CF-DAAD-43D5-A7C8-1192AF247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6893AB1F-37AE-4DEF-B55D-4B7A4EDC84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4D43294-B013-4F2D-B414-E62A7AB0BB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19F9E65-25EC-4FD9-A6D0-0ABCA530C9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AC07E9CF-1797-4CEE-85A9-69BF99DA13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75AC7CD-770E-42B5-9987-3A385A789D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389D583-2D74-4210-862A-C4A4B5D60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F4D23B6-F0B7-40D3-B3B9-39747D5855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84B0009-D79B-4D51-A74F-11119AF32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946FF2C-05B2-4FE8-8251-68F886A98B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C4F625B-463F-4775-9611-F7E8347E4C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4980D8DB-A967-42A5-AE1A-1CAE57164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BBC7DDD-5C72-4958-A856-3B9E3B94E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52E999F-0CA5-4A91-92C0-410897E746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F6EFD4F-8262-4953-9D38-977C24F384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E661A895-8ED1-4AE4-B872-79DC0B9B36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EBB71852-CF62-475A-A4DC-2936A6046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844D16B-D4BD-44EA-B705-E77BE01A15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EFA2D11-FB64-4C03-8D08-90BF9B0915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9F3BEBA-E2F7-4886-ACD4-3F8FF346F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7293FB0A-BE75-4614-8E73-C29B450348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9D2986E-2850-47F1-B55D-7FE0F85F7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172250C3-5EA3-4D13-93E4-6A069B04AB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72CE2A7-49AC-4DB6-BEED-4E4C3EC62D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203E34C-35FB-4E36-B3CE-BE5CB665F1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2BA5079-F3AF-43FF-97C6-1D4B964B02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685EC5B-FD27-4E3E-A2DD-6BA8B1F333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1D775196-D88D-4A6D-A967-DA27B6BE3D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0C16EC2-D6D3-4ED6-BA2E-DCFAA5AA7D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0A76DFC4-0E2F-4395-9316-8F6DDED6D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6CD96F0-E165-4FE9-9667-16A7B4BFA7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FA4C87B-4A76-4A75-A4E2-F54376EAFD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DA1A859-E024-4C72-8563-BDCBEBAD2E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7F096FF-4D6A-4D1A-A25A-3FF0B8802D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3A0C722E-25C3-42ED-9AE8-1C4A1C7B8F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733BE26-AB24-4428-8A8E-AC7C9492E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2F4F46F-E75D-4899-A5C7-074162D784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4FD6339-8D93-4F59-8BD4-71966A407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6E9D9E3-4716-42E5-A4E3-66B2A98543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44C8FF9-D3A6-4D7C-AC52-D74BDD6B03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E00EE9B-16FD-4AA2-85CA-ABF30F3B32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182802F-236B-4B8A-8C73-D184B5158B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D1DAD13-F0A0-4580-B685-C7F104E97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17AF773-1894-4D39-A5EF-F045CEB150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4F660B7-07A1-4659-AFEE-B7BCE1A2B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1FC518E5-CAAA-4FBC-9EED-CEEDEFBC9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78450EC-5ED0-4A75-86E1-46C2CDCD03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195D31D-5B54-426A-8B75-C0EF7BC653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EE3CCF40-FC56-40FA-87FB-975E9547A2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7ECB6FB-929B-4CD0-BC2E-70136E032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39AB278-22FE-4FB3-8848-86D850E3E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C11388F-9EBC-4979-9E54-8A5FF75381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84CD3D4-1CBE-4C39-8094-CDD4ADCB3D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5A6FAE3C-FD91-4EF2-9093-5E49BAB8AD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9037277-417C-4C71-921D-F4A76DEEBF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6AF54B0-FA46-4B16-A9C1-4627DD462F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029BA1DF-92FB-47C2-B495-3C3F4F71F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E04B09D-D8BF-4B0E-B499-0949CEA26E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BB5AED3-617E-45C5-829C-CB5D32986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E728BBF-D97C-4921-8808-D022BD3B3A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78F922B-EF9D-4FCA-812A-80D53DA9F0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08281A41-88B3-421C-80CD-9E52356BA5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4F043E4-F61B-46FD-9F67-39A7C9C25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6A3690D-77DC-4B96-B37A-5F5B1932DF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600EEDF-4470-4868-BAC4-30FC810C2C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A8FAFDF-666B-4FBB-80F5-B45E3A1B9F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E2A723E-C75F-40D3-A807-A79C9E06C8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0889B290-F0FE-4A2C-A0CB-07C6A0A1D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02D22BA-2DCB-42AB-9882-53A486AFD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3D5BB97-EBF8-46F6-9F60-8EDF1461B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54675FC-F52F-40A7-9013-57BCD265BF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7D876F7-C62F-4200-AB43-626C888E28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33A71D2-1D25-4244-B4AD-FD50B598E2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A1E8D0B-CFF5-4484-8D8C-CC4AF15401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C1BE156F-5E20-4388-89DC-FD01E05CA6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8A9B30B-AD8D-4482-9CFF-37ACDFAF76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6632DA6-3989-4803-AACD-189F6C9728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5CF83D7-8C2C-47E9-AB20-F6306C93E4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92F1F78F-C6BD-454E-A6BA-AFD8E505C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00CEAE5-7DE8-4C4E-9FEA-C3F41B7EB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7C80E97-DA32-47AD-A636-D4327C69A4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375262F1-803F-46C1-BA49-C25F5240F4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F0DC489-3B5E-4E5E-BFB2-3C0C51FCA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B1C6AD0-FB7A-45C9-BA48-B02C4D3967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2B243ED-1311-4747-804E-67E77D7F26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EEC7CF6-EA2B-4C1A-A397-CF72C8A049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2515D23B-C533-4328-84B9-B97FB6A72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76D25807-D971-4110-B111-3A7CA30716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E9A4EA-C9D6-4FBA-AF1B-AB9548EF9C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575EC02-EDED-480F-9273-670AE543D2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7583043-F973-4252-8D8E-80C3BFC400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CB8EBBB8-E075-43FC-8B6B-88B13FFD8D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9A3A42D9-39A1-4003-91FD-19D8FFBF0D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939BD85-AA83-4448-992D-F4E2A5D92D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8271F10-ED60-448D-A44F-9F470E12D1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F1EF6C6-A861-414F-8631-3EF2181DED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CEB8F0E3-2CEE-4691-A574-088E191FAF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3425AFF-AEF4-4822-AF43-EC5D2D0F6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0725556-0584-4508-B895-2CB89CC1F2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FBD49EE-B904-431B-9F4C-F34BDFB5E2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75553B7-1411-4124-8717-A6C47D15E8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75388D33-0E89-4B72-A59F-A5C75B5B84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4D587D92-C427-4AE6-8830-954F7AEFD6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22783E41-E291-4AF5-93DD-42FAC134C5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84919949-5097-441E-8D89-73D459CC48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953015C-3CD2-4AF8-A18C-0DE0880978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FD3EFD32-8DF1-43DE-8E41-154023330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328396C-5E3B-4C01-96EE-28D97AE45E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605EFC8-925B-4E64-A0BD-3E39D0272B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1399438-4395-46C2-9AD1-C9AEEAB16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A6125DC-F9F7-4804-A998-453605E33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97968CA-2B98-4156-ADBD-B7FEE9376D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75A37FD-17B2-4895-82B7-0DE8C8DF38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C13D15-B67A-4E7B-97A8-5BF48E696F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E52BA3FF-6F1C-47BC-8271-82E2E2CCE2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D42E379-D7D5-4D37-924D-47FF136C09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43CC3F9-8BD6-4D5C-A288-9D4AC9F3A1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ED04C61-8550-4B03-ABDE-7EAEB111FF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8D20150-D54D-4AE5-B5B5-C2C0B6C5E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FE35053-37E5-42FC-B398-A6435222A2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C6C81773-EEB3-46D4-B640-8B9D74322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C578DD00-7177-47A6-B532-1A36F050C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90201B4-FDEE-4E1B-B30A-4D9C58E60C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AFDA0F75-E1B3-43DB-BACF-8154F41BCE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B746CA5-73FD-44C0-A932-04F2FC9DF9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1A915426-D7FB-43A1-9763-D3C129D2BC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3D0D056-650A-42D9-9E18-70C9D769E3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DBFA399-2917-40D4-85FD-F2597BB4B7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ECECB2A-66DC-45B4-8E86-18EF0C83E2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6E5823F-EF44-45C9-AB81-E86562D616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BBD1CE54-1696-4176-B754-FCB917B4A6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0542BD6-E906-4EE4-B186-D843D108F1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7ECE4FB1-5A78-47EB-B8BD-988A306770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1C78D6F-C57D-417C-B636-12E53022C6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4073B02C-549C-41C5-978A-EEE7A74F14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3C67EDAA-A9E4-4C3B-80D9-704517DB09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CA7A1B3-05EE-423B-AD5C-5A16CE9942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5577B22-00A0-4F73-904F-36FAFEC898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0216A13-8790-4DB5-BCB5-670DFCFCBC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73AAB9E-F30E-48BA-9FF7-81296FC79B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2331204-6003-4601-BBC1-92634699F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D34DE96-B986-493B-9664-BDF3B0A22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90C3D1E-7395-4558-8256-40A9CA00B1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EBD7BFB-C239-484D-A432-E565772C8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88E1D3B-2BF7-4584-B44D-4202F5D005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762FFBA-A0F8-42C4-80F2-28A651993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BB25A15D-F53E-4B53-9B3B-C34E0E8C92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47DAC8D-7C03-469E-B737-29936E000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A4E53C7-F4A1-42EE-92A2-70701AAB2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1E0487A-F6D7-4012-A50E-95D2B033D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06D2389-4C44-4358-937D-E395FB3AA1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AEECA3A-5741-4711-AF7A-33E7968401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88158998-6671-477B-8781-BB4A904A33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F89747B-4D13-447C-A422-5256DF2EA4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7F1768B-E9DF-439D-AD76-33E0C787AF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F18D00F5-BC11-4E83-9AC0-0578C9AAFC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DA69699-3EC9-465C-85E0-FEA13F5E49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CB230AEF-3FDB-4206-911D-E6A00A96CD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FF414932-C9AE-4650-BC82-F160FF73EE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D6FA20A-69CE-4B2E-82FA-18E3F319AA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B1A430CE-9231-4964-9115-A22CF63470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28C4F8F-B241-45ED-9BCC-401AB4A72B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CA76F38-05BE-424E-8820-06DD322AB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B416F5C-C0E3-4628-BA31-3C9439B43E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B968CD9-1811-41E3-A22C-316706DCE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EC9656B-098A-489E-9AE6-43E29C2A04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09DF48D6-4DFD-4076-8000-525268ECE3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CBEAD02-35E8-409B-91E0-1A21813431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1CA53A3-7127-4C74-B4EE-CCF9A88C81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2C8EA851-5BCD-439B-B350-584E7BDEB2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BF7B9DEA-D067-4A0E-B00C-6671C5233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B990518-9CCB-4009-9D9F-925E4201CE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0EBC2C3-654A-4C0A-8968-24287130DD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B380F6D4-FDF2-425F-8AA7-EED4A8F76D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3A60489-23AE-4146-B543-617F2CA655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32555C7-B530-40C3-B3F7-BD1EA6DBA9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E7723294-7E21-44E2-86F0-007E57551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72AC436-E600-4F27-B782-33544D769F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C3E782A2-454B-46DB-ADEB-4E410D04CA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6A0BE9B8-AAC7-4AAF-920B-E304996053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D31E157-3510-4C03-A285-2005F7CFA6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80938C4D-C036-4D13-AA00-58FD1E8AFD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2D77841-3F61-4C43-823A-F388C71AC3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F8674243-4322-4F74-B460-734D6C73AF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8EF2D42-CC93-4230-8051-7E4543192C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A3925A5-90D9-4A45-A3C6-A003BEE806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360DB2C-5605-4FFD-B354-D469675263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2EC78AB7-D5BD-4065-96BC-E2AEFCD7D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42F85C8A-A5B5-4E1C-B11C-9D443F8333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057B54A-BD70-4104-AF1D-7EFB6290E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2E3B5FD-A649-4F05-B2F8-C6FD92EBCA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FA1B70-BD97-4A45-A305-2F1634EB53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61D761D-4864-439C-9A84-2E37824F50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29ADD34-E77B-4BDD-B978-F919276AD3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D5BB2CE-C54B-4483-B1BB-4FA6592297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961C760-343F-4B1B-BDBF-71FA0F64C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F0FD076-E49F-4820-98C8-C43D0D7E15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0123CBF-3493-4841-AE91-062E6AD6EF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A38842C-683E-4F41-9A1F-592DA90EB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64957065-D7BB-40FF-9EF3-A8F916D20F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FACF94F-3EEF-4D41-8669-26B0EDC095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094532A-D45A-4EA0-97B2-EB32D0210E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23659441-66AF-4488-938E-2035C303A9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1999CC5-913A-4572-AA7F-617BF4E56F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BDE5213-86B3-4E99-968A-FCD7B0E5F2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208CE3-DCCA-42C5-854C-8515C8061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56DA824-FCD4-45F9-BD6A-C40D1BC27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0B66384-71E1-4AFF-85AE-4FFA0A483B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5856636-EC2F-455C-A746-F66F95E5E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2F073F6-9D3B-44BE-9606-974DC8D74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88C7527-4924-4D48-BFF5-517F2EB1E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B2081B5-9E90-4EFC-9848-03E9CC303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EFCB632-7CD4-44A3-8D1A-4DF70AAD74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CB8D413-9062-4473-B8DC-979C242368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F681F460-4492-44B8-BAD4-3EFA0E2437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FAE5B85-EC60-4065-87CE-42D427C86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7E88C9B-B6CC-42C4-A101-24C02FFEA4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5BFB50A-3257-44DB-A6B3-627DB8D653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DCAC8FD-E531-4426-9622-7144C6AED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C38E24B-72C6-4302-ADCB-F7AB5C8654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8F679E8-4C6D-4A14-841E-9C9197D2F0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D64C44D-E189-4EC5-B225-E6C73E37DE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F714BD83-7FD6-4E17-AC9E-75D9E7642F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2F64D0F-D719-4E8C-8ABF-68F7D7F717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317CE5-1E31-4E04-B929-B0CFAE931C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A129A6AA-07B6-4B19-B5C3-4C581D55AE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4D65A0C-E406-415E-B3ED-D482D93B6A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50FA9300-3A7C-4CAB-B059-CA68AAFB7B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BA1AA84-F6D8-4BE8-8169-6C2AE176FB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2C9A244-20AB-4A66-B51A-2CC1CA5A6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886E013-A2D9-4C1B-BEC2-F3D48D258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F9A421DF-6063-4849-8410-8BC0B1C68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1A42385B-8B7E-4098-839F-34A3CA4614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C5449CA-54DF-4DD8-9772-291F28DB5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A29F6A4-E9F9-42D5-9E2C-61869A1B57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5E209F7-0518-48F0-895C-268633B91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5826056-4DCB-4A12-B718-6FA8779EA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3C49FA0-21CA-43D7-AAF6-5B75395F59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8CDA92E-CB8C-40C3-84E2-DFC821BB1C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0641E2A-2ACC-4E6D-9756-5C2B217CE9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36D8C2-4586-46A7-873E-8589F2BC4B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42CB1B2-DB99-4FC5-AA41-31770F7EBC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5EF3BF03-CF42-4D76-BCF8-AF65FA668C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C5E6D7F-96E5-46EC-866B-DC412722A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75A5989-D9F2-40C6-B14F-8B81C8C71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337829B-E8F5-4DC7-9085-8797A30604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3AB118C-C1E2-4158-93B7-9A2686D9C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B367B6B-CF58-4D98-BB60-260B9CEBC2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91B0B1-C05E-42B4-A7D7-E357B097A3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53A3AFE-6445-449A-B27B-A4F4CC538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F6767A3-B862-4DBD-898C-D04B1223F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8700C20-D855-42C1-A9EF-37FC5A8FAA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9A88304-25EF-487B-938D-8B0F67167B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908F3BC-86D3-4071-AFD0-DCE2116D91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34F63AE-AB1E-49E4-9501-5ADC0E9C64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84F039E-929E-4DD9-900A-0FE6C6275E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625D973-BB21-4DA0-BC4F-4C1F4EBA32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18EA682-F678-4240-B890-19BEF2D2FD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55C59DF-68A2-4C37-8CAB-E932E99F95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B8407D4-7687-4DE2-9161-A4DDC1CD2E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0B989AD-D0C0-403D-BA23-8242B2DD79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9622CAD-FC91-48BA-92FD-7CB38525A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534EF6B-79AC-45C1-A276-E1662BF437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1DAA84C4-644E-4F95-BE1A-A5A5289D7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BB0E4AB-7D13-45D3-B427-8C27613997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5A8FF7E8-3CA4-435F-8605-AD40172C1E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F79605F-57A3-4441-AC08-1FDE893DA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563EBD4-F5E6-4E56-904A-6569783D4E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46CCBD0-5A35-4765-9E88-B6F4098C66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83215C3F-45B8-4E88-9DD9-BDDADD683D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01A5804-E78B-45C1-ACC4-451B712CCD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5A32E7B2-BC72-4793-AAE4-C56172CC6A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881896D-458D-4C7F-BE63-2B5CA6F0A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346080B-B002-4E1C-9334-4EC52BBE3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6B8591F3-077E-4726-8F7B-12EE713594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034CE4B-38B5-4809-9C1D-58F54D925B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7925D44-0D96-430A-829D-DD66D1C09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10FA154-84CE-46FF-B8A0-129E7A62B2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256F6FE6-80DD-4F9A-871B-A5E224EB88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67251B8-1491-42A3-BC80-C2488A98AA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A5609E9-2AB6-4863-BF0E-5777976EB0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BC8F82E-23A6-4F3A-A9EE-E89A14796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90836AF4-2409-497F-B785-9227383C0A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A309449-760E-4A4D-8191-84CFDDD8DB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67417A74-C968-4244-8A3A-E4035E740E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5C389E57-77A0-4637-8AB1-8D5A9EF04F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97089E7-BFE2-4D22-BFE5-AFC0150748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D91AAB8-DB93-4E29-8ED9-E225C11A14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DC4E9E8-622B-4008-8CBC-A809ADAC88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7692D84-B70C-487B-9BEA-0991B1359A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BC01CAD-93EF-4564-8302-D45F68283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54DACA1-9073-4F26-B04B-337F2FB2D2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2AD37AD-8F26-4E29-A134-8DDF77647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B678BF5-153E-46F0-9511-ACD52B72A0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AA076D4-8DB0-4E6C-B8C9-11B7C24D10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B96B85A-D8DC-4A54-B4DB-DA8F54714D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C7A6A85-4735-4893-81EE-B1138A3F6D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48D2CE-2060-4086-8685-F303BDFCD2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CB466B1B-B11C-421A-A138-8B1EF54D1A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5B783A9-5E49-4A31-BA18-59D351D110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80A6551B-E1E0-44D9-88A8-A76FB5A26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2639B794-35A7-444B-B081-5675D01269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98FAE14-873A-4CED-AA84-EC6C05AD8B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30F1FF6-50A2-4AA4-AA2C-F71DA00EFD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CC2E490F-6F25-43A5-8656-DE49873EDB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EA2ED4C-7E55-4563-BCCB-E001599358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24A3F26-1E8D-4F3E-A2D5-5E4ECA6CE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8F5251E-B030-4051-BF83-2E3176942B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A059AD5-D846-45AC-B666-FD29D9F004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56CE20E-A5AB-44AB-A40B-6C10E934BB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C732715-0CD9-4780-A355-92C8AB07B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FC53617-4CBE-4C99-A428-0F8FE8704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315A9EF-A7AD-4D08-ABA1-27DD1D6E25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8F52B8E-23E6-485A-896E-F562DBD06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D616617-AC8C-4F21-8104-BA1EAEBAF9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7E92CF5B-E1D2-4275-BBB9-F15CF985BA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CDF911B-9E15-46BB-983F-541A2440D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7BB815D-380E-446C-8A1D-9B9FB11FC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F5924B-5509-4FB9-A09D-C6445E4646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3D569FD-CFA6-4237-AF85-61A71E3AB0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5F71FC6-0F10-4E3B-9730-350F55F48A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6C39B05B-B781-4A0F-99B1-D348992856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B24B2DC-E0C9-4577-B028-A7ADCC941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0BB187E-4A93-4600-9474-E94400D92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B2F2310-C5F0-4D14-ACE2-6FFE58BB4D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3472786-D3B1-4EFE-AB6C-7F03852A8A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6F8AAB0-EBF5-419E-8A06-C20157817E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38ED19E-E0C9-4046-B2FC-408B8032CF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4C2C4F0-1FD4-4014-BC07-491E8FC20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7FB6CA4-30D9-4C52-91BE-8A4E1A1A1E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A86666B0-728C-4039-8482-96BB57BD1E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97B9456-2AEF-49E1-B9B5-EA59D7F537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EA46F1D-218B-4644-BDBE-03F9370405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3A2153B-8CE0-44CB-983E-486C183BB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D89CB80-2949-4BA1-8146-9408191D11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E72533B-0FDD-4972-A3BE-B01598BE8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9A6C7A7-5E37-4CA3-A655-13060F7EE5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2B36BC4-388E-4D1E-85FD-75009D2F0B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880C19C-A87B-4080-B64D-0D209640B3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002646D-3A23-46C4-8652-0AD78974F3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23BFA27-45D0-462A-891E-4AD61C6081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36A9170-DC17-4C2C-AA5E-FCC204AA08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E629A120-77D5-4B31-A91B-3FC415E270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8BF5FA0-FD0B-4444-8F25-4492109CC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9A16547-1BEA-45E7-9312-2D8206F19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646AC354-3601-41C4-A351-4BDCE3567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E95D550-96B5-4DAE-9282-D9ECD5B0C6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896B0B3-8839-4657-835A-634A930BF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1B61414-3825-4E82-B955-71500ADFB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11C5163-61E0-411F-BAC8-09A1806CB2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5F70BC9-B6AA-44AC-B5B1-06F69F90E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E1A5E06-9264-4EDE-9B36-E68C10A1EC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E3706CD-5BE4-4298-BCB6-1EB6F0008C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AB240B7A-1D60-451C-B5FA-1AB3B0588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53E2B2A2-007F-4C43-9EA0-7E940F8876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EE559AF-9EAB-4FF5-B280-31E87071F3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72B56D7-E579-4339-AA56-6C1A3B3253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3CC97E2-F004-4F98-BDC7-F44C5B8E15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382304D-DB3D-4979-B479-ACB9D3B084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97F301E-91D0-4380-BE88-6FBCB2B1D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2AB7C2A-D328-437D-908F-EFEA4EE696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B4A2AC1C-83F4-48BB-9B64-DA448703B9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6CE1F2D-AA7D-4113-8F4D-5A3584746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65FC1D47-9530-4486-AD91-8E1ACADFC0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FEE85DB-7764-46DC-B26C-54D24E68DD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98BBDE8-31E8-4A22-95BC-1B78322652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AB1B37DA-94A2-4D21-8EB0-9CADB1519B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09F32AC-C3DF-42EA-99FB-D9565DC04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4617F55-DB8B-41C8-8BD9-C3BFBD7642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82360D78-CDD7-45A7-9B44-85E68B86C3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B91E93D9-7EC7-42B1-92B7-EB61A80ABC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EDBD926-B87E-47C7-A349-5B0EEE170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F15F932-E7D2-4618-8484-EC50BDCF02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61395C03-84C0-4633-B295-60E0B0A1E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C97AB77-530F-49E8-B6AA-9198E80705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E8AD9F4-6235-43DA-8CC9-5BFD50C037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92081DD-BF2C-450B-B20A-95606862DA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69F3E3E-717C-42F2-B028-476E9D9D7B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38430AA9-972E-4C98-A9DA-817516CCD9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DD6341E-3457-42B1-A00E-973DB4FEA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70C4366-2217-4BBE-919F-3E777786F6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7099327E-3B30-4394-BB07-8DBE602CD0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B57A676-E467-43B7-A482-20EEF8B352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9F81B569-2828-4B2D-94DF-813B1CFE0F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79A3A738-D128-4E9F-A87E-F8717B709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ADED913-4685-450F-8E29-2F9370BBAE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D022E218-8EED-49DB-AF07-D0161F07C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0A334CC-8BB0-4776-851C-F3D4518A9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9EDA368-548C-4BF8-BB5C-D57B2DA54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E0E16AE0-A932-4578-9F25-0C792FF34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9DD258AF-0556-48E7-B8B2-5081260D7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2D17852-B188-4ECE-BD65-920283D14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CB715BC-4BC2-452F-A3AA-2BF1AC27FF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A28B6A8-A988-4B74-9D87-668F081045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1649322-F7F9-4E55-BEA7-2090E52A1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17D4770-45A0-496E-96EA-A8AEF95CC2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6C798E9-4EF0-465D-970A-DE4B9CB964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090B3726-8FEB-4695-8685-32C44DBCB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154AEFF-994E-4250-9395-EAB04C52E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E4D406-8516-446E-B1C5-AF347BA77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A158206-8659-45E2-9F29-29F572ACFC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60E082F8-A1E3-4F5A-889A-00115A7582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3DD5569-8029-4204-8BC9-4B6F7C94FF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BCD93EB3-FB81-41D7-BB10-BED0CE2737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1346E605-868D-47DF-936B-196A9E110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B16C7C6B-31EA-4ACC-8C67-D079CDBDCB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1FB0E5A-5D02-444E-9959-9C3DFF1FE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00BEBB9-6B4D-4796-BC89-EAC9BFB255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82F0E43-19A6-4796-B7C8-0925D5C40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F2F05263-5349-41E1-AAF0-682D4C306F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F8B140E-3169-42FD-8DC1-378353285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D2948D6-76C1-4AE5-A752-4CEE4FA80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F2E929C-6741-49EC-9C0E-4CAC8C5A5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501762B-A65E-4DD5-8C6C-1949554818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30A2313-9C86-4DEB-8225-F9DA4A83F4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AE1F1B3-E00C-44A7-811A-518691122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8D8F07B-66B1-47D3-82AD-7DCC146BB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10A8C1D3-6F2B-4BD4-8A54-62D354830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7FAE901-74EC-45FF-9DFC-42522183E6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ADD13FC7-D661-46CE-9B5B-72809A1184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F63FEFB-BC00-4608-AA71-964B0600E9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CD372DEC-A960-4D5A-BE33-1F07D98204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9E1A32B-7DA3-4E65-BD87-02A173759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B342FCBD-B03B-44D8-99B1-1A984E5AD8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570FF09-961E-4E00-B37D-53D5320E61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70119E7-A6B4-455F-9302-EFE9C98CAE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F4F014F-FDB3-4BE2-9E0B-FD3F56596A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1CA8F00-6C23-4B75-8AF6-070B9F6B3A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CD9FFCC5-1AB3-4A08-89E7-0440C9BE9D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8933049-B12F-4E84-A870-20A42877A7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EE13F0A-1FED-4F7B-AA39-793D0F3B48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E3FE97D7-52BD-4876-B94B-38FFC329C7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F25DA56-002B-4663-9C0E-1A09210804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383EBE4D-F8F9-484C-9EDC-C6B23CC34E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EB77BB0-D44A-4E43-B54A-3309C3CB9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6EB8F68B-A2FE-498C-AAA7-381A0A2AE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1EC40592-EFDF-431F-B9EB-7DD70DF14D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DD89005-F01A-4E7B-B909-2F0921C6A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5DC24395-74D4-4E51-B7C5-DE90ABB1F8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2D0CEDD5-8992-4507-B487-89832DDEE7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F29D579-50E3-4842-BBC8-6247AF2CA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652D714-DA99-4351-816F-14D39C0DCE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F9BE5B8-7263-429F-BEE8-C9238662AF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6E66C508-86C5-454E-AD6F-E9453C5B0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4073EB5-1A6D-4350-8E8E-78FEBAE26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07F60C0-CF8B-45E7-B595-EF4135C53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357C329-0FAF-4DDD-98F0-B5E02285D8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F07C973-CDEA-4086-957F-D2F7760AA7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2B7AA55-E068-4651-A9D4-93D894786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CE03FA6-276D-48D5-8A78-2C3ECA358B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3E46D5F-2D73-4BFE-BD79-86FAD0F99A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85B8D7E2-CA06-465E-A116-B2D1054A0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27AFB2F3-1686-4A93-A20D-8C20AAE7B9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5E9D2503-67F3-4F50-B03C-C057A2CF7C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C74EBEA-E260-4896-A0AC-41599DCF98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DC65F07B-A6DA-4D79-B4E2-1256854701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50D2C033-987F-4AE5-B4FD-6236B4D1C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7304B7BA-46E5-4B83-9A9D-F9D97014C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D60989BC-C6EC-45BD-B2F6-477502A78F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1B4FA800-5810-4B86-8376-8DFB6A3C99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6A05F99C-8DD1-4E49-96B8-2075319B8A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3EF336A4-2A24-4928-91FB-FBA95FEBD8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0992D823-F67E-441A-880D-A14FEC4D5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5724E79-49E9-4026-AA59-A5CC86863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A01E7EB-E07A-4628-871F-053B1A6B64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CC6BB8D1-7086-4DBA-8725-6CA1A4F6EB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4F80F572-64BD-4B0B-B806-C786EB7DA9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BEF8C90D-B1FC-4413-87E3-D5F37851C7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C4AC143-7634-470F-B263-FEA2D8A5A8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DAFD4C10-D183-4760-A274-656E636680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9B295200-915C-47DB-A585-60DB1E209E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8332E1BC-AE48-4286-A0A3-E51F5DCA2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7922BCBE-7BD2-4E47-AF76-A8406D8EF8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1535E65F-D52A-4841-865E-7615B6F3E8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13A44C0-3EEA-474D-B9DB-E39D15DF1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21F24AD-5141-4F83-95F7-C602D0B79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D95DDEB-5031-4D44-AEB2-5699C6791E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E075EBB-8195-4A41-87EA-12E3E7E1F6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97E075F0-3C81-4796-BE8B-DE309B0B6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A6B281C0-BEFF-416F-9A7E-C8ECDCCF0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CF2997-BBCC-4DB0-8B18-078C258605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FB2E86C-630A-43E6-A112-BCB14794C6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9B3807EC-7523-4B93-B7CB-0FEA5B6D4F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92CA7AF3-CF47-4BC6-AF73-83CA4CE62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663FB39B-B9C4-4A0A-A6BF-A68EC2C2E9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9F5E1B6E-27C4-4624-B39B-583861FD23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98754AAB-A501-42CE-9244-FBE6EFC439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C51640C1-DADE-4614-8A5C-FD1E531289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D12BABF0-FE01-4C5E-8BE0-00785D114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50FD393-6A6C-43D0-92FD-4C7BF268E3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E4F2BC2-2A46-4839-8F1C-C37463A263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271513-3E67-4C8B-8CED-8D66500FA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106C23F-043F-4215-97F6-53E9AC19F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2478458-ECC8-4049-8101-065FD2570D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2FDAD78-E9DB-44BE-8177-A826E84ED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5028F61-F6DC-41CB-9EFD-D3EC8A0FCF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4F828E9-9CEC-4252-9B7C-F4533EEBFB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BE7598EC-2752-4B28-B49B-5F2669CCBF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19EFF0AC-C125-43B4-B412-26F9B4ABFF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16FE94B-27C7-4F14-A89F-E0785DF60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EE12E8F-FB28-4E9A-A7F7-B133411F6F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912E205-1525-4E34-A312-F80E5EA74B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105DA0AF-8B7E-4DF6-A33A-81E4604017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1A0CCD3-A2F0-43DC-9AF6-7D13CB189D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A5F43C40-4183-41F8-B888-7AC374A5D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F82E037E-5F62-44D6-9304-6A07A44854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18CCD29-F0F4-4C2E-9291-19FE08796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B8E5CB63-7C51-4239-98B7-2B189AF93F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B01FEC1-3727-417A-983A-A1B1387A5F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05EFB66-27BD-4167-9C7B-849EDF1D4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09F098E-E50D-4587-B2BA-3E2D40DCB0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E9360FD-140A-4753-833D-77ED2C1465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FEF2F2A-AF78-4FFC-8FCA-C6ED9D2012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3394279-B98C-47BD-9734-686C9004A8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FEEB368-2CF4-4638-9545-E216190C8D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A415273-ACCE-4817-8837-A039616048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A01D5D8B-B855-4BEA-947F-287B948BB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EEB9567F-1699-44A2-A61A-6BC0599F0A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88AA591-4CBD-4B22-A260-7855EC3C4B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4582F72-0C04-4E4B-913A-D6646E67D2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E6C3FEE-A01B-406B-A084-8391832397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DAF7083-9853-44DF-8BE3-EDB2DE0DF6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4FDC714-80E2-4756-8F6E-756F5B0ABA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F7123F9B-F323-479B-B98F-D7FF95416B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5B3E9EE-06E6-4FE5-B099-FC479D8D4C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9769E41-B6D1-4274-B95A-C3E689AE56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25CD42A-789E-4964-9489-CE955297CD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391BA94-75BF-4161-BDB8-EF583E060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2CF6288-AB66-411A-A0A6-A5609F5206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1F1FF40-142D-4887-9F03-C06EA4C61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01530A2-9185-4E5A-B0C0-F3359B33EE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D5B0018-0555-4D76-9753-6387314C1F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EC66E02-527F-49AB-917F-0AE5D5BBC8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D09FF9D-0DF0-410E-902C-35A98142B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1E4C958-C07E-4850-8CCE-1DB207223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3111234-5AE6-4707-970C-876DCAE875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52B9D3B-5B49-443B-9ACC-04C0421A0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DD21BAA-7F92-4F66-BDEC-2564BFA2E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FF89361-3DAB-4DB4-A2E0-01F4AFA9D6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FD568F5-682F-4550-AF36-48862833A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104D2966-7514-401D-A6E4-BC95C9A5B3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0BA0AA1-F7E1-4959-A667-43B112DD8D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8823CA4-3A3E-43F4-9DF0-8C4826D1A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395A2D2C-0766-4D31-9F89-8ED1EF5AB3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B65E66D-C04C-47AE-93A5-DAAE266435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337A44CA-EE2B-41CA-A4EE-719FC2F62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78AC9C73-FB46-40B8-AEB8-6806E7360A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723C150-F215-4E9D-BAE3-E12C8BF5D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3E9AF5BA-DDA6-4E86-95C6-CB90AB031E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4E5327-FC8D-41B3-AE24-45E1143385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D751AE4A-7C3E-4F13-A3EA-5F3EDDABA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C47C636-6188-4364-B6CB-E270FD45C1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D02B0DB-46F1-401F-8B10-8B0D036827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B4606056-92E8-414D-8207-8AAA06D0C0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80D49E9-6FC7-4099-A38C-406D12D2D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B1D52D7-36C3-4C18-B6CD-CAC5A44EC6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7873BF4-C4B9-42DE-AE69-F5A5A58104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6F55CEFA-E659-4BCF-AD62-883A6F48ED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7ACA723-CD1B-4881-9D86-D9A85E0C2B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7250596-B492-44E9-BCC2-17A53A8E2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52CD593-BD36-4B1F-AE67-71164D9C9C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E7CB7AE-7B17-46CB-9777-744E944D25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07C4649-874C-4D92-92A6-96AEE725EB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F6CFCAF-3DD3-4ED5-994D-2424D29EF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DEB9A31-C7FE-4E1E-9AD5-F1759A3089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8DA43CA-CF21-4089-8618-666EA39DA2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780C738-DBD8-4853-884B-E2F85DD8E0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DAE2E7F-12C2-487D-B456-4A918D61B2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AA758B5-D5FE-4BCE-9F59-43902DF4B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F5C9950-CDE9-48D2-9E89-2054D2E781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718A6318-936B-41B4-803A-85279B8E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3541BE39-0DF4-4889-A982-80B054794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9438BAC-A75C-4334-8C6C-9F8042B64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45B63A0-1B7C-4310-B117-DBEB1BF397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52759B3-495F-4AF7-8ED1-F82C717D1A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FA57CCDB-8E9A-4CE0-9022-546119819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584C9CAB-E330-4ACB-9560-0B5653D1A3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428DCC3-880E-4982-8313-715EE5F462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D30A65D-DF87-4958-9E09-931D836FF9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D4AB7AC-59E2-4163-A03D-631DAA0EAE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BF36F185-2CF9-4A93-915C-F285CAA97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0E87606-6C2C-4E85-B045-C26D0C5AA5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7C6A74E1-6C32-41CF-B5A3-27F2DD3E5B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11FB591-D15D-466B-9F14-4FDB70D0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CE84200-4633-4766-ADF1-7812B88A96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17FC280-DF36-4D00-A62A-99279EADAA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3033FAAB-EC00-4154-97B8-25A8031604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A344578-F7AA-4133-A9AF-14E3F0BB5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0CD35E9-7A45-4983-B9B3-8D4449DA30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0B5CFA-ACB4-4040-8343-574106A1F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8C63539-F43C-44E8-8947-28244616B5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3C114ECA-755C-42C8-930C-B7FAD2B27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640790-EDA9-42B0-8617-661F1BC67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71669AAC-F6A3-4AD6-BD6A-210B3CAC37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5617875B-454A-4B2B-AB59-1CC5AEC93D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F20A697-0D76-4D9D-8E1B-73BA0C6525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7DA726-89F3-4D04-9C34-A26D5B722A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32F7A2B8-3D7D-4AC1-AEDC-B3842F395F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79162D1-EB26-4B7F-B705-8CC71EB00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9E5B3A21-7059-4A2A-B614-2B7FF50E21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D4D42A9-DC0C-4091-B133-6DD5A60AD4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2652706-7D2E-4D54-A85C-EDF5F678F0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700D46B-0F79-4930-93C6-9D0159B1BF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557E25B-2F1E-47B6-A7CB-709126D24E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D964C89F-80D3-4E2D-B3CB-6D02731170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4B7CA44-33BD-465C-84A6-1562E10ED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99F00A6-712E-424E-B3C3-8441A944EB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215E9E3-CE23-4FE1-B13B-AC77188BC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48866E3-E9F4-4687-8910-1F21BE4550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961A2F8A-66F9-4E15-8F00-99401C64BB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96F974D-2247-4FDC-8FB6-F4B7A04EB1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D33A5F9F-96AA-4D6F-9A69-F116A2AC17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7DE0015B-1613-462E-AA56-015749D7F0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527F7E60-983B-461A-9F3C-19327367E8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667D4DC7-FE3A-4A0D-805C-5760389016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2C8DBD3-DA08-4714-9A6B-21C5360262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8DE81CF-028A-475C-A267-1E4B582247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12296EE6-BB21-4C55-850B-C85ACA1CD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DEBF75D-56C5-4BF1-BB1E-BB3C9B7224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4085F727-AB81-4808-B1A6-2B2771E09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316FB93-9AA9-44F9-9F28-86986905B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26A70F6-1D99-4048-8E0F-F8128BF217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32F85C4-9288-4D6E-957A-C0DAC1B992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7886AE7-09FC-4088-B978-05AA705E52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38780461-2B35-45B6-B981-256449252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B1760D9-6EE3-4CA4-851F-FBC35258D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46DE9BA-E322-4C73-A2BC-1E7652509E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9FEEA64-DEC7-43EF-9AB8-2FC2384FC9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D9FFD69-C988-476A-84E7-4FC6247FD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1A72B3EA-E3C9-4332-A646-9270C3B787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F6EFE88-FBDE-4B8A-B79C-84699DA720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2ED259A-ED06-4589-98CD-0BA09181C8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458845E-8ECF-42E1-AB45-EF67FAD6F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E9C9584-107F-4AC6-B9D3-C4AC14917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159B86C-B10C-4C2D-82E2-4A7E439B0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C97F6B80-E287-4891-8895-9697741B0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A7608A9D-5B50-4CA8-BEDC-4E201E313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C352B70-FD31-40EA-8E99-CAB5DA2870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500FFB9-E21B-46BF-A982-727F27E5E3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28CC1C6-9B63-4DCB-A6F2-0926A6A729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6BFD32F-6844-4B64-88EB-F3155D8FF4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F1933D7-5450-4A24-93CF-DA22F7339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1527A5A-6268-4CC7-A004-7369B32C38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473BA5C-43E0-4AC0-BD5D-6E02480EF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3905532E-7254-4CC2-A32F-6241CF57A6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C32BCD84-01BB-4E7E-89E6-32ED7FCC52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CC209AA-9ECE-4CEC-A577-08438E4175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70C6573-D4E3-46D5-8FB5-C62D2CF12B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C811D0A-3FAF-42C3-BEA8-AB867AA1EE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AC2C0F69-191D-42A5-B425-AF0E7589A8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8F1D519-FF6C-47DC-91C1-B08E9B0C53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1DD3F08-BD0B-4DA3-A9AA-C88F42B20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73808C5-8892-4D43-9398-67BD2E09EF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4276658-EE65-422D-BFE0-C032F752AD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EC7311E3-CAAA-4824-ACC0-F5D718C769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AC57DCB-4225-4B02-8FA4-E88C422DDD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940CC75-E4BF-48B2-9942-86E6C5AD76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E133A65-5796-424A-AC2D-8989286E8B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D8540BB-D33D-47ED-9583-D73CA30882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7F1852CA-713F-4B4D-8EDE-6DF4BC92D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0BD9C3B-2A0D-491A-BA8A-E285C2134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D76F46E-61B2-45A8-AF45-177AAF2B24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8B6CB0F-613B-44B9-B237-3D5125A5C1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80CE569-82E0-4EE6-80AE-9A0EB6C25F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6B5AD28-45E9-44D5-B8D1-85AE2AE218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2BF961FA-B98D-453E-B7FF-805C30D54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661194F-D3FB-4FF6-A3C7-B281749493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0D2FB21-71ED-4C64-BF8D-B78A548CDA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6E93C3D-9126-4D7D-8D68-C9D5E0E537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B58FD71-4285-49C6-AC89-BFEF80E25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7E10FF8-BAC0-479F-BD56-84E95FBDA7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4B0695C-82E0-4CD9-B3E4-D3ADD715EC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A48E5E52-19F7-4587-9594-3FDD39BCE6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E66579B-E1F8-4F03-B9A0-ACBCAEC017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0A8F2BF-E444-4EA3-BB21-2D131F301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A9D05591-2861-4F71-8CE3-A03C25B723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7B83F7BD-7EA8-49F4-AF77-0B1AF006EF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8D0FC96-66B8-4F4F-B2A9-F5565B90B1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696DB03B-3A1E-4EAA-B934-85ABFC48B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0EFF30F-A5E6-4EB3-938A-9E3B1957EF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F714DEA-2805-4D8B-A4E6-6F223FA22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F96A05BA-CA68-4DB8-BB1F-A4886E7CD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33B1C6B-E80D-4B45-B52D-07405BE61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526B362-B8D4-4955-8DCD-889A5C9B43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F01EDF9-06B7-4EC5-9B42-00DC36207C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C2A3D03A-7022-4151-84C5-BEC75E7F07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5943316-B49A-49A8-9187-1843317EC3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64E87B9E-F2C5-4000-87D0-A7A6B531F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222EEE2-78EC-4CB0-A6FB-63A3D001F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0EA1396-3537-417A-9129-AED036527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A93A7EC-56ED-4D2F-A815-521099016D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295FF58-C522-4147-901A-21908E2938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10E94DB7-91A2-448E-9FA3-B0E2B24A6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D1999D81-56A9-4559-B604-0030AEDEE2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B4FE6F53-3E1C-48DE-A31B-C54A445924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84C2733-BD42-421F-B1C4-F66A69A6C9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134CB194-98F1-4A9D-A081-0B322417E1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A8D3DD02-D5C9-47E3-BB50-C4E291E8A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C18F38D-EE84-4882-BBBF-17CE55322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FC3053-259D-4A0B-A500-3118761E8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CB8AECA-B7FE-4400-B642-48F8928532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2CCADD2-4C26-4D30-8602-9669585F09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5E0ACFF-53A1-425C-ABE8-ACC1825C47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2F0777E1-F526-4D1D-9D48-A649901490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B2A21B4-9BC1-4BAB-A5E0-98ED929734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57FEFE6-5E5A-412B-8798-7D3CC4671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7348EF69-18FD-432B-B41C-F54F83CFB8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61D49FF-1AC4-4E55-A672-DB7006E72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08FD292-9E22-453C-9CD4-76A33412C1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D5D2FC4-E33C-4D94-AEC6-72C4CE796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4B08444-F31E-4AA1-844F-BF55AC804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AF058CF-AEA5-4B18-B2C2-F2400413E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CE43EB6-58A2-4EE8-A5C2-8E58ED5CF4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0E1895A1-20A7-4311-948E-E2F3B1A610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F5AADE29-3401-43BD-BA61-F3BFD6ABBD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71C2075C-4F97-4072-B58D-D17953B52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8229736-AA64-4952-86CE-894E2E6836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05B4F3D7-E65E-4430-988A-69F38DD6C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2FD7476-188E-4522-A50C-C6B0F20E0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1DF82CB-7306-461A-9D7B-4EB175AF13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6FFCBE6A-90A7-4ED6-8191-83571B3030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C42E069-1A93-4A8D-9102-7F4765C2A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E91F90FF-0770-4404-BF05-312874F029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8214586-F121-4BF5-A8BB-0ED9BC3636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6FAA4FA-9522-4817-825B-493D89C978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0673A328-35D9-4D32-BCA1-24FDE00911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FC676E-B851-49F3-A993-8B953583C8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6751592-7AF8-486F-94B1-C6B3DAD157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F9AD89DB-E545-4A7B-B3EF-8D5C0DC5A7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921F965-6CB9-4E3C-865F-E88F85A66F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71B0006-5987-4D53-9EFD-356BBE08AE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838AB99-57AB-4E2A-A3D8-18B00FA4CE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45A98DFC-C0DC-4BE7-B905-E00BF1D3CC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B672D2E-658D-4DA9-8E7C-D9A81F109C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750F6FC4-6A95-439B-AF17-DB5BB6F1A2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E64DA98-00DB-44B6-9FC3-C47C5AD06D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466702D-BE34-4C94-BDFC-7C74C7BBFC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D9A8BC5-FEDA-42EA-B70F-B519A325F9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139E0BD1-319F-4E79-B7F4-18D61C3079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AF6DB95B-FEAE-45D4-8268-53C18BE0F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6F32701-33C2-4F0F-8B2B-D955841EE3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FBCFF642-C213-4542-BE20-612D15D320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ED07589-62DA-4F7E-A482-C6133BEF95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D447F95-BCA5-47FF-8000-D0467930E8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3ABAB1A-6554-40F2-A362-83F8667767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6DECBAA2-1474-4ED7-B377-F73B5FC0FE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4483CD2-34CD-46D2-A4C4-BC1A517DA1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4A9B0AD4-3769-4A9D-9C3B-940046FCFC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05DE4AD6-632E-4B26-AE9D-42CC5231F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6D05525-33D4-4FB3-8014-23CEDED198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720C0C0-3D03-4CE1-A112-1FFB3B39E4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1C1ADFE-5F46-400B-AD64-6EC1371698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9564EE6-F0EF-47A0-9ACB-F97999D7E0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795C1F0F-E307-419C-A6A5-EED13FCA17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8E63432-72F7-450C-9403-58D179A788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C81C9AD8-29E0-4459-BFAF-5896237C4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1DA32F2-4797-4107-878E-29B01FF280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863A1328-0019-4396-AC32-E515DCBEF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63BC9BA-D3B7-418F-BA9E-44788F657B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F59EE605-5675-49F9-90BB-43E145E5E4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E8B0DF4-1CEE-4F89-90BC-09C7ECE705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25F937D-A705-4FE6-9AB6-520A800489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047AF7CB-44BD-4537-9B60-338827B738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87C20516-0006-4A18-BB27-617DB716C1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184D118-47D0-4191-8C82-0D19E71623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272CD63-7CF8-455A-A7DF-88CCCB631D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D70B82E5-72BB-4C80-B16B-8C854B8C5D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BF3B701-96E3-4A56-82DE-5E620FF91A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389A604-3E22-45C1-98D2-808922E36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2C85F4FD-B60E-4C01-AF79-61394E7B20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1F427126-FFC0-47B6-BEAE-DCE8FC6657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707E1C0-6FE1-47DF-A45E-61010D925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7494DEF-75FB-4133-A900-2D0FE324F4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A5D57E6-C18A-458F-8F84-3803944753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AED7E342-72BE-482F-88D1-D1EFF7D97E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B46D3896-E6EC-487D-8F5F-7915B7176B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18AFFE9-3B29-42C1-8473-6E7632395C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AC805FE-AE68-4CE9-892C-89B351A288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7B38C1F-5305-4210-B198-E503A83028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BCD2DF9-5A46-4D1F-84FC-EE2635797B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5619836-A1F6-4FDE-A41B-65AE24CAE8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A8BE033-2328-4830-8B94-CBBA703EB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1193B7D6-F6A2-4148-B87D-99EFCD577B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73E2201-8265-4FF6-805F-69293E5B5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F5C138C-6D6E-403F-8132-08041E2188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04EC9D-24A8-44AD-943F-A05696CE4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2CFCB9D0-245B-443A-8083-ED6AC1EB9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076B1FC-E98C-4D79-8965-FED8F9C5D4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FE547B7-4670-4C5D-82D5-A74E195CB6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8A543A7-9025-4011-B288-F7EFBCA01F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120351D-E60A-4B7E-9E5C-2838F5A7C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79BAE2-D6B0-497D-B138-BECA4E60A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9D83D44-1B93-43F3-8CB7-01E34A1922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4FDB981-7020-40CA-80BB-0799022EC2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4FE49A4-46E4-4F82-9E18-120D0FF846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EBEDE8B4-9037-4C0C-9623-9299D5DF92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5B8D283-5416-4A97-9FEE-5148E252F5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1572654-7F91-4AFA-B693-8DB2C3277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E780919-FE77-4DBC-BE99-AC59E826AD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F9BFD57-7E30-4BB0-825C-6F1EC95CF9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A2857E0D-3F71-47FB-A197-B73ED853C0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DB9BF0-CD72-411A-A41F-89D33E665D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E7F8EAB-7C0D-477D-A0CB-473B53838F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F358919-EB74-4F3C-B660-89668ACEAD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9C0A962-2D7F-4922-9BD4-CC0B6B2022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B1CAE6D-BD90-444A-B35E-E9D8209ED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50EC04E3-025B-42C8-AF6B-C9EA7E4CF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6B0E286-B7A4-41E3-BDFB-D910A9F19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21021B6-7F3B-4357-930E-9B0CFBE148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305CE106-F9F0-4D5E-A66E-B488B9B71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917387C-4DDB-4CDC-AC61-3F911BF69D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4BB28F-46E3-404C-9839-BC53A6CBA4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8E8A809-5B41-4096-BB52-F90339A96E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1F6F081-6B6C-4E08-80D8-05E7548E34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080F8EA-C98C-48C0-8326-2C3AE51D2B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BAC3039-CC45-48F4-978B-428B518C61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4800C2A-620A-4457-A1EE-D5A1A43E56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7084FC0-BBD8-40F9-9716-FB319D146F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36DA979-C7B5-478C-8701-9A2D753D86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9EB414F-8A29-44F0-87DD-B2FA7B9F18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B2E48F9-AC6B-4093-97CE-335381A47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4D63A23-7FE7-4BC0-ABAD-381B089B5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3431D3D-D9C0-4659-8321-BCAC9F71C9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902B8C6-CF16-432A-88C0-4F80A22961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EA850D-7EC3-473B-8368-7580D0F63C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FDAD1730-F31A-44F9-9884-8C37EEFAE1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5C1A515-D183-4574-98C9-C1DBD1D95C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87EA80F-E617-4F00-9179-005BACE2C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1195293-EA1E-4A2A-A363-EA6B527337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0997220-F28C-4A60-8989-1393E780C0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AEEC1D9-7849-456E-A485-7CBBD762D0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72077AF-49EB-46BA-8F44-4D8105E2A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4F4CD77-0D71-432A-9746-93EFE00051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FAABA6C-F00C-4F68-86CC-E21988C21C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77C60F2-701C-46AE-95C1-BAAA12582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47BD1E8-24E7-403B-817E-49EBC533C9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1791924-AC83-4568-8268-A503693D5F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947AC4A-B198-4A05-A5CF-552F451B11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3DA615A5-853A-41D2-BB6E-2F610E8858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B2C11F4-6085-4DA2-92CF-7109BCA83E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B6258360-115D-44CB-B03B-7C2BBAAD87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DF6C2EE-1B3C-46E6-B354-B0837096E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2678D7B-EEA4-49D1-8636-D8567712B4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9B9B949-7AD7-431E-90C4-BE93FCA61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C23512B-21A5-44BD-A597-4D74D397BB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767C74F-A7FE-411A-93A0-DE820047B4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D796A5B-57D1-467C-B34A-190054DA33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78C5E1E-B7FF-4C33-BF81-E563829B14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A2A22D1-CBA4-451E-980A-E796204E1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5B93621-F88D-4A00-B9D5-594CDDD811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5040F5B-80E9-4A0D-BDFB-9177F75C87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C7B1FFB-58E6-49E2-8BD1-C6C746AFB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791FC95-08F6-4508-882F-A6E2B854EB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707871C-A29E-4BF9-8D87-6B67AFCBAA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692B8D3-2190-4A42-A9E0-D8CD38F2DD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24D93D2-BA37-4B2A-9739-02B4634E7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F75BE8C-3D94-49AC-8D9A-0A2BA6AB1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2E46941-6496-418F-A35B-1E555D202F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FC08BD8-5D2E-42BB-9C9D-9AB17B8A96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1D342C6-3C96-44B4-9C95-A28400FE99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7A2A1CE-D065-4B62-993E-FA798655D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DF6581D2-161A-4EF1-8409-A780B7FEAB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C82D443A-E911-49C5-A77F-5AFE96659A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DCCC744-FC13-4708-9173-9DE6B2925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502309F-330F-49B1-824D-2A9BE5C7D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0AEA0D6-9B8B-4DA9-8CA7-7CDF1CC8BE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269C115-F9CD-4B75-89E6-FC985A5470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CC2B047-60B1-44D6-A79F-A8B9D25E94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1E3E4473-0154-4A08-AC77-F29F7FD63A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194ADA1-5D33-4D89-A593-1C0874FA5D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A21D738-0AC6-485A-A2A0-C7A77CCB05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86599E2-18AF-4879-8E25-E6069998EB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B02C283-ACAB-4173-8EFA-26BC0FB18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510B331-FAFD-47F5-9122-53F52AAB6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20C2ED6-0572-4CB1-9208-9453A1452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06D228F-13F5-4520-9DAC-B8035451E3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272EA9E2-A95F-4698-89A1-EB6B11917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6A48FCE-6AB5-4006-B9CD-96BF0DE96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858A5A8-0E4E-4FC5-97CE-7C9FC77A87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18762A2-5672-469A-8447-42484597E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7743B61-17E3-4B0C-8104-CF1EF307A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3A7EE4A-0E5C-4A1E-8E6F-4683DB93D9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F374194-52EB-4CC2-9B79-BD0C1B9E5D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A98CF66-5F34-4852-B17D-639D5F91E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A7FD6E6-00C9-4A7D-A54B-47801D1445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BF20937-87AF-455F-95B9-5BEBD2817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6526793-E50D-43E7-B3DA-D6E90021DD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484F0D1-BA2F-4CA1-8AAA-AFB65A4812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91B1B27-93FD-4B40-97DA-3DD0F778E6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760B0E7-61CB-401A-AC75-866357465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D1334D9-8CAF-459F-AC8E-0C68A8B02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2078664C-288B-4E37-B3F8-146E76E575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6F90C08-3634-4024-BE94-D3E100DAC1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BF8F0DBA-5D5F-4BDD-9636-5272B75AE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F3E60D7F-AB62-4976-B30B-1939075599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A4881079-E40E-4CF9-BD9E-B1C0278942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9DEA393-FD6B-4E63-85FD-1E7F24ED19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758DF835-FA41-4DDC-B588-A9D73EBFD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157BBDE-0051-4B42-88FE-BEA3AE49F8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1CC4EE1-60EE-4718-B97D-49E1CF81CB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1FE649F-D17F-4060-AC33-93A02CC2C6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7C77072-1A24-4F9C-9D00-45F883A58C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B0881CAF-8925-44E8-A35E-8E7E013EF7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2617570-F7CA-44E3-8D0F-1EF3A900CC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0650834-3FB2-4559-9E84-8E851E7ACC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AFBAAB3-5C4A-4D32-A934-F1433C82B9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2BAA00D1-B5CD-4763-8837-6CC71B6ABB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0829CDE5-4E37-41C9-8AE0-97193E2C0D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C49A495-03CB-42BB-98C6-C20333DAA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17F062C-E3BD-480D-ABAF-5DF536A32E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A16A33E4-8702-49F6-8579-D405D1F52A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BE4E74F-9C16-4404-B5CA-9EC7652178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AECAAE4-87C5-4BC4-B10F-DDDF86F056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1DFF71B-6380-4E4C-9FD9-F89F6EA56D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E684302-D173-47B6-B1F1-1D93D31949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4015A0F-DB1A-423C-99EA-F31B610CCF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4BE18F7-01EA-4CBF-AB14-9EB0E96F74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3547183-4ECC-47A0-9697-C548748C84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7D318D0-A4C8-4ED8-AD16-F3DDF5DC23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2884F44-DC04-40CD-B081-688A3CF7F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9AC43DD-E372-4D09-BF7B-5871F1CE52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237A00C-0C5F-4E8D-BB3F-48B329562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33326A1-ECD3-4764-B43D-7E8EF5F759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8295AB1-20F9-4BB3-8C59-654E5D1B7C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3D8258C-5DB2-4C25-ABD0-75F4718FD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0DFD88D-06EF-4897-B242-7A0C8202BF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108C989-D54E-4F39-8819-BF530E8C2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EBABE87-904A-4181-8814-5BAC0D1A7B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CC32ACF-9B6F-4499-B06D-BC109BC4D7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0A1929C-6895-407E-970D-C6EDCAD851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C3523090-6774-4E11-9FF3-BA0685A08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50D0AAB-3CB0-4B60-80BE-966F7D3A25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5449C1B-E22D-4B12-8784-E22917649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829607A4-361C-4779-901A-07831071E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AD8905D6-EF74-4832-A152-659339227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D20DF59-9CD4-41CB-848E-26781ABB1E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CD0B7AAB-8448-40DF-ADA7-9B891A1FBC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F8C9318-4027-42A5-8BA1-0E8C78FD7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8670E8C-4DAD-4A23-8048-F5F8F0697E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1BBC351-7AAA-4128-9AB2-BE7A409CDD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BF51AC3-8345-4A8A-B677-5B10560EC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BF11181-0F65-4A17-8006-9C6C16E85B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FFE5829-0B7C-4E77-AD0C-CE1D4BA512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BAACB1F-B4B8-47ED-B04B-0CAFB37346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0F0AD64-F4DF-43BB-A8DD-ADC6A30AF9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808616D-D9C7-4524-9030-C5D6925B4D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A0CADDC-10A6-4470-BA74-51FB117913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7440D495-4CD5-44AD-BB2C-E0E733CDED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3378F5F-89B3-4713-A8AF-A7E2BD6EEC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7C6E587-B1EE-4A30-A173-349F603FE7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E15A9438-4D09-472A-A000-88CF42746A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D19080D-2D18-4C1D-BBE5-F1A79D3373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1E744D5-23AE-4D6B-8064-ADD2D289BC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D0E2E2D-E325-416D-AA86-58C5D5FA23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A3423C8-5679-495F-BF33-342E0BF17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0DCEDC8-1AB9-4C29-B547-34842D2E7C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CE5489A-A26B-46B9-93B9-132A63838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9F5DA32-B5DF-422E-8CBF-0B608707C9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F4DB0DC3-665A-4935-B927-A9BE49417B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EA4CB484-89BE-400F-9B4D-FD0D008567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4D56BB9-B4EB-4F56-BA8A-101F145E2D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4A66E5B8-2B7E-432F-86CB-1B88A1E84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A9A5A93-5554-479D-9ACE-401A2D5BE6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D816BF81-563D-4389-A222-56A7C071E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39DD75B-95A1-43F2-A0BF-44E1097C9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6A5148F-C2D3-4EB4-8BC9-67AEF3B36C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EDF5A1DE-222A-4F5D-9FD0-2350510FAE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2393CB3-B0DA-4044-9B22-A1B5BF106E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63A8608-225D-4F6A-8A4F-EC56C255C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392911CC-366E-4D28-9A6B-6C1346803D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574623D-1924-4A6E-A068-F5E758402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B5C649C-669F-4FC6-ADB2-8683082BD8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426BD24B-EC96-4F46-A4BB-B9114D9BA4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588413D-94EE-4BB6-8180-273D21D516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30E32CE-80E5-489E-BCC8-141A248A2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82A9769-9634-4D96-B530-96999A9FDB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FA93DBD-B522-49E9-A519-28BD7A8937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52806D1-F174-4FFC-BCAC-EF178ECF8C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881D8BE3-1C93-4948-92D5-4E5EAF9368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FBEC7C10-4B9F-4C48-99D5-4B167D874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63FE985B-F5C5-468F-893C-99956F299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5BA4E2B9-F1FA-46BF-835B-C47831C65A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BE229F1-6FB8-4E4B-92F3-344D763A0A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AD28A33-FAC3-42B5-B827-23AED5D121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D51D2AB-AF5B-4DEB-872A-414125A18D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4E4954F-0DBC-44E8-9E57-EDDA3FB870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785C3D4-7A6A-463C-9F81-8A6065C83D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3A5B0F8-C26F-453A-9A33-5C56FDE8CD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952F76A-3E51-4504-86DE-DE7FB99977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9046F16C-C394-4208-92F8-EBC8E5DE25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076C7B7-95FE-4955-8D80-FF5C4AEF14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F2A36261-493F-4C27-A196-1AFF140332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11CE5453-D495-450F-AE5D-1F48E3153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891FF54-1FF0-42AB-B36F-789A977971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3C40554A-331E-46A5-9C52-2DB76BECD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5C0037F-4BF8-4A59-B63F-F5924B04C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D5F7E54-7451-4467-9DDC-18D02A60CE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47CF91C-5FE3-4DE4-A581-722849CB9A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AF07C9C-0FA1-42DB-BF36-3F7F5327B2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FF5AF98-803C-41CD-8494-2D8042CC3C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BA08997-1205-4DA0-989D-1B50EDA180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9FDB1F6-1823-4D0C-985C-AB18966E2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72F9B9E4-0BF7-4953-9E77-EA7CBE9847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2977726-7ACE-4C29-B2DF-69B642EE91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5235C3F3-DC0F-4EC9-BDB9-ED8D584883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C1EF8C6A-A6D0-4EA1-9CC5-99A2FC2EDB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05321BF-34BD-4640-B208-30BC2EEE5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9ED6A18-0F12-4F8F-BBF1-8579F342A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641BD66-5244-4FF3-911B-14C3C6914B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8E18B8D-3353-4BA0-8602-A2BE7FCE8C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A8550A1-57F1-4984-8B17-3209C6C55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2830CFB-2D13-4684-AA3F-5B657BC9E6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631335C-5538-4C76-AC80-711EC5E59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FAC988EB-91D4-4BE2-92B8-FFF519CD5A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D5A29292-CCD3-48B1-A779-F654153658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51EC655-BBD6-4750-94A2-4D9F1560AE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7628DF8A-AADC-476F-A061-C96E31387D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F8776EE-8F2F-45D7-9616-A872E2B8B9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9D70DF9-26B7-4698-A51C-DC781410E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F080D17-17ED-41E7-BF2F-F7B078A942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E855790-70EB-4E38-B37D-77F0D56E24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6D5A22A-B268-4777-A7A9-0174EB8DDB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637A2B67-67BE-4981-9FD3-7A70F6F555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C2E8FE5A-14FA-4450-BC82-31CFD96B3B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5EB8A768-CECA-4F1A-9C25-EEAE637755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0609963-24E7-4E87-ACA1-B09D33BC40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89E12208-176D-4913-9CE7-2CEE856600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DCDA10B-2E0E-4FE2-B6A7-13CA4BA0ED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4ACCC331-F0D3-4706-8CAF-03EE7077A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3D26F9E-B576-4156-8334-37B6E16D85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2661D44-0A0A-46EC-86B6-27E3E52E0C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9247FBD-EDA5-4DDB-A3B6-53B0E7F748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C5C0FFA5-33FB-42DB-9292-BF99BB7AA6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BFDEF08B-F3CF-4B6C-9A99-C34196270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55E9CD7-296F-4CF0-806D-5E829AA28F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CEA0FC8-C631-420F-B06A-6531E7594E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ED9D8D6-6639-4499-B0FA-C9850E7DDC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81E34E3-1FFE-4FF1-B52C-7A60A610B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7E0D1102-28CE-4A83-857B-C8DD1B3255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575F0989-D5D0-465D-907C-54B53B11C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94B1555-3841-4645-BCB4-FE0AB36C03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B7718DEB-4E34-4BB5-A1F7-3C805884FD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88F3D90-24F1-4F49-9D45-EE7A714412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5B5401CE-A841-4A44-BCB5-AE660A393B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8668F04E-15EF-479D-853C-DBA1067A01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64AD82B-9701-493D-AE45-264D47D416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B6159B1B-621D-4BFF-A9DB-62EC5DA250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54405E0-C708-4028-B903-F4731357C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A484F065-B957-43CC-B7CC-86B4B4455F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0759BF4-9AD9-43F6-A910-2AE9306D6F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810C635-E127-42F8-99EE-0E08B54B6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D8EC970-641F-48AE-8193-6A0D9A49B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4EBE95C-5067-411E-8209-1CC67DFE7B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BBFEDFA-A292-400A-937B-86226D4F83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98132C9-10F6-4356-AD6C-BE8EABEE0F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41275946-FA5E-4360-AE6A-74E22BAB4B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ABCAF10-8C57-4228-94A0-FC5E214392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6F56E7BE-730D-42A7-A5AC-45DB175CC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0E7D33C8-8544-478E-AFE0-5C994B882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D464D208-8EC9-451F-B55A-A7498914D6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EF88B2F-8041-423C-A653-0677E1B158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7C8EFA0-B807-43E6-B5BB-04CBEDE364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5B6D472-C7BB-42CE-B13A-54A2507450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C70E0B5-6C69-431A-BD6C-9A75D2DF99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0954FB0-4392-4CE5-8297-4F31E74541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E6465906-81EF-426F-A6E1-A775E1DD53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8C06625-9D64-443E-9F7B-638BF1333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666956E0-1536-472E-8B67-7612B18FFB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DC16261-5564-42EB-A029-051D72BB63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CAEE5BD7-3A4A-46CE-ACB4-071A07F498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B529F68-5DD2-4DF7-8963-704F703C2A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B7EE5EE-9665-4FAC-9C90-0820D54271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2D0FB333-E95B-452A-99BE-219FEAA71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12E212C-C709-41E8-9218-0FA46F4671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52B3E0AB-E1A9-4EB2-984D-CD56CC6DCE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C941B02-7E17-41D8-9F94-199FAC348A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E999D538-B8DD-4A34-BE50-4B44A258A5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4450ABD-F682-40C0-B472-82B6C28060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87E6537-47B0-49F6-BBB7-E7DD65E163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C95DE81-BE94-4565-8F9E-EF90C2B5B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36565C6A-6D4D-498D-99C3-F6244E91A4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FEE4C64-1D72-4960-9D3E-54DEE6AFE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230DAF4-C5AA-4E56-864E-5DB7C2D5C7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AB1ACF7-2517-4762-9C39-F42D63534E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B3EFAC6F-670E-43A0-BF6C-8270FA62EF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E183C99-8231-48AC-954C-510A0B83C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FFE584D2-7327-4310-B8B7-9EF96F31D4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96AFFBE-29E3-49FC-BCEF-AF896A0924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B28343C6-B3B1-47BA-A02B-227B31374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3EA9D02A-B9F5-42BC-9CB7-CCACBC8A87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DC8EF77-80E0-43FA-816C-A5FCFE2E89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75E2F1-205F-4CB9-B552-CEA49410D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C81583-5D45-4A65-94DB-8EE5FFBFC9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63A7477-7104-41B8-B78F-5971913A8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1885C0F-E6C4-43CF-9BFB-40AF1BA0B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65AECF2-8948-46B3-BDD6-BBA70AABFF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BB8E9D9-2B26-4525-B28C-0EB7738FDA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8544256-3F65-469C-8A21-1336F4F96B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EFEFA9B5-BABB-4467-9BC7-7E287B34BE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72EA2A8D-C014-4ED5-A7E8-39650EAC09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943D8C2-9017-4BAD-925F-175AC8AFC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72B631C-EB62-45FC-AF37-8CE27EEAFB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6E050970-0403-4F53-8029-527A3DEE7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E5AA25D-A475-440C-9304-43E2079054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8714F1C-9689-43FB-A5FC-623206D65A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932FACC-1169-477B-B89B-C44C32E73A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9069D2A-15BE-4755-912D-E1351528A0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7642CEF-D883-4635-8BDF-091B5DD6F3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32FF292-8EAD-4473-A93F-D7995AA04D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322B006-200B-45B8-9AF1-2367DCADFC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2C03769-6BA5-48D2-9AD5-35C96F2F1A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BECCFC93-10E0-407B-B268-F96D166399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4A2915A1-93FD-4A31-98FA-392DD1D458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C8F2FDDE-B594-4A76-8AA1-59EF356D05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063EEB28-385C-4D98-A641-C7B560BDA6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728E7CE2-04E9-42B3-896E-12E59D73EA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61325A4-E83B-4461-B5CF-77162144B3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A3210D2-4679-4561-B90D-BC1081992F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B93B166-24D1-43EF-BDD5-0A802C9AD5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DABAD3B-3D0D-4A6F-B152-827A47F5D5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5087D74-73ED-4C39-ADC3-886AAFBA7E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43CE0B3-0A4F-4C1B-8805-7FBFE2439F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AC97F056-A444-4729-BCD2-C7BB5F709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079CD55-96EB-44EB-89CF-B28FFC0C55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DB6587CE-1B0B-4773-8D5C-1C25F7386C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CDF0A0D-179F-4E3F-A441-5C5F2FA0E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0D4B449-9C97-4547-8DB7-332CBD493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21A0CCF-B2DD-4E07-A5E4-1CAE0A8270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8DA7EF5-CC96-4951-A55E-D7D152E6A1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5A2691D3-EB49-4C53-A2F6-018F3D87A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7326CBF2-949C-4029-ADA3-E44D2D10EB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9C8788C-FC71-40FE-9B1E-08D8B4488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EBB3B8B-0E54-4E16-AEE6-5BBFF06DD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903AE0-6259-470F-ACEA-B4BA388F8E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A67EC42F-1B92-48BA-ADD6-5E969C85EB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8B1455C-C608-4806-BA88-1137786E55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87941A-C6BD-4889-9762-FE44C756F2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B0EA0A0-4D5D-4E93-B0B4-AFEE032BF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CF078D2-6ABF-4091-9DFC-F4F8650C07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49982A2-8C6B-421C-9B1E-2E44812EC9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9E0FE33-A1C0-41FA-9E34-A0E43B071F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07F3999-1C85-4FB0-A10E-42259F130F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32938C3-816C-422C-9EA0-8BE694552D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83E9D96-BCED-41F5-9770-9D163F352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29C763A-0DB5-4678-9C1D-0FED1252DB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BB292EA-105E-43CC-A72E-9180896F20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0B1555E-FE31-4ABC-B0A3-4EB87E676E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A61178E-A406-457F-970A-8745E3625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9968BDD6-DED4-43DA-A62F-066008AF8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30C9D1BB-6177-4732-9D69-843E87C64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8CC4234-C7B9-4FBE-953C-DD0E4E36C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49BC8BFF-B3FF-4A83-A5E4-2E7974D93F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8C7AB4E-D053-40BE-B06F-9A959C9FE2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BE71384-AB16-4DD5-BDB5-BF2A0745E0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46FA4D7-7BAE-447A-9984-3526E7AA69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EFECDCE-C508-4EBD-A656-27660635D9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216EB24-D974-4289-BC4B-0EF5ECC95D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82CFF88-EFE4-403D-A4CD-BF51AF000F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531B0630-48A8-4DF3-8A95-8394698D41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3EA0C417-67C3-4753-9012-9FD35385A6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26B182C6-4317-47BC-AE29-D142BABCBB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ED89DC8A-9CBA-4300-A906-53E6CBE6A3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A2A4DE7-69B3-480D-9EDA-1A7B2B70F9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F9E304E-6CCB-4642-8148-CA89F33CC5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93753E0-B494-4994-95EA-9D4864AB81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B555086-8A6C-4439-BC21-DD01B8C555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AEC993C-FB8B-4BDB-B00E-57A04216F4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59C26326-3DA3-48FC-8711-190E7C2008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E4FF94A-5627-440E-A89F-407FB881FE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E826350-A121-44CD-AA41-C8F251F46F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E9B19BA-1835-4D79-B911-79C9CB736F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0D5689C1-ED4E-478F-A6FF-7F48B0AB4A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93AD8E9-330B-44CC-9113-3CE0F22796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CD4D083-2684-4E4C-AADD-EB95C86B1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5295B412-984F-449D-80DB-762D495F8F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0971347F-ECBB-410D-8A0A-94C5332D11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BF24B62-4A4E-4671-87B3-6732FB49C0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CC06F68-B1B9-4E6C-8C09-924FF7E0D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E33F1AE-E8B0-44F9-8D1F-2D077DA1D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86E74D93-D891-4C4A-B833-D10069079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6C64FD74-F95C-40F8-A613-AE7B29CA32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33948E65-3D39-4B5B-B7DF-EF32E6695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9B22557-150F-4171-AF99-28FFDBD333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FA9D852-A547-44D9-A767-A9917DE3CF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0B1D579-41D2-4121-B15F-A3C842C731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CFD4BB4-0809-4D25-9F59-406324AD26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A6619AF-E235-44DA-A6E9-47F96D67DE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1A00D9E-C77E-4C20-8F63-6A4C5C2C4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A159229-C9F4-4DF3-8AA1-62B355931A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03EC48A-3343-4B7D-9901-F91A857040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ECD63D0-FA0A-4D8E-B5B8-8D7168C689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1CF71836-27F5-4BD1-BBAA-1D96EE129F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5713DFF-0B8D-448E-84C3-06EC548BB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3BC5701-DF5E-47D3-93CD-E6DCAF08A6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F458BA5-1DD3-4F0C-93B7-3339D615C3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7B21939-E592-4EEC-8FA5-A0F9284A8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53C7963A-EF2C-42B3-A100-104E6CFDAA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C5F1BE9-2D91-4549-BC87-CCC8E1E26A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74896E8E-3361-4BE7-A276-250A968394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1F34CCBD-8D58-445C-A236-7FF89DFEC9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55474A1-7E57-496A-837A-0C6740E6A8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EF0738AD-CCBA-48AD-A7F8-581343D87B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F2B2AC5-7AF3-4B57-8B34-EC083A8C23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D8B1AC0-978A-493E-B85C-6C6385BF1A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4773188-0B82-427E-A53A-D57E481861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7237877-1A1E-4D06-B101-E3A581711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A6670AB-A95C-4795-91F0-243EBFFC31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3A40C7E-5B75-47BC-B856-98E976E72D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59C96DD-EB13-4563-B1DF-96B1B57930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1761F0F-010E-48B4-A65C-239146ADFD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5DBB285-3B1F-4B00-BF99-3E07EF7CA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0A2A1B5-65E9-414E-B758-C4087FE541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8781D5C-E4CB-4C29-AB21-362016B269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D82096A-74FA-44CD-94F5-F320C04E4A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67D20E6-482C-4794-B8F5-6952980EA7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31C7BF5-E0D9-427D-9D3C-722FE9B39C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50A7BB1B-BF63-4A5C-B4FA-E50F416E80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6388986-145A-471E-87EC-8C3056EEC1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54AA9C8-886F-4456-B136-F335D1C164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29B5BB9-4ADB-46C6-88E3-D9C0251D74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1D47377-7C49-4414-AB56-B17057FDE8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FDB37C0-39F0-490A-AB9E-31A3548E38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CFAE2B12-A0C3-40B6-B2A5-B9D803EF5B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E47CB95-4A16-444B-9C1D-EFC81B46E8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667EA72-4E09-4F2C-8902-CA684DE26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E5A0DC2-E348-4D21-96A4-45F8C70D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FBA88A8-5E72-4D77-A249-881A6EE105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E923503-8191-4FA2-BE2E-4D6E9B7DD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51E8461-9EA1-417D-9768-D6F7CC28E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046546E-F9ED-42D8-89D7-A8FF9E44C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4A5ED6A-02A3-4BA8-BC47-3447D323CB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31E1C3F-488D-41DD-8DC3-FB6F664EB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A772B880-04FA-4CAD-B931-9931CB66C1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5605F28-B492-4353-8D65-4319D392BE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7548E7F-B787-4552-A856-298796E74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B3541BB5-0721-40F4-B680-32DB5F377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5813F5B-BE2A-40EF-9D1A-68436D71F9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0D26110-A32A-4745-A822-CDDFFC9CB2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7585E7A-AE58-40FF-B22F-7CF5F391A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238AC9F-B8B8-4235-8F74-4528F71072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399896-A857-41ED-B293-95E76F760C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CC0DC16-E7CB-42FD-B836-356C17C0BF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EDDBE1A-4D12-4CF1-9830-2B7892DD12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3E367E3-A66E-4D22-98E1-9B9F9F6179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B93FD0F-7793-4738-8A2E-40D026A4EB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CC58213-AB9C-4567-97E9-06AB8A8AF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F010D41-45BF-46EA-8448-A377E2F06D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1F9E67BD-FAF2-4ADF-9DE6-AF2488B1D3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E7DF8A4-2D39-493E-844B-BF99457E80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B4915CD-4FB9-49B9-B617-416F0F0D5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A6AB9E4E-A7FD-4828-9551-DDCFBB8D5F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E5DF969-0BEA-494B-804F-D1E8B8E3B3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C5324AF-3ECA-42B8-84E3-38D8CB4074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4F91D7F-3A00-4078-9EF5-AA47244D47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C3857D3-621F-49EF-B0A8-538FC4CE77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FA6739F6-E2FC-41E9-846C-D75FA03F2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8838D3E-5673-44E0-89F3-85A287FF1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0EC6DAB-BCA4-47B4-99FB-0444383D61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F4AA567F-0795-4655-8D60-A2CB37D58D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5FC69BD-235D-4984-8B1B-8DA5082A2E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81C0E09-BD0F-428D-AEFF-362B2A2EE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C0EB7528-F934-44D7-AD4C-383C2CB352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8F098F1F-55BF-49E3-A6C0-1FCE979C6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1D7F450-3DC1-49E0-9112-C6F0D47929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E95925F-70FE-4AEB-ABED-B3C891F87E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11557A6-E706-458A-9EB1-4FB8A06BE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8752D945-DC75-4AAC-957F-15EF72024F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1EE8DC58-B65F-4321-AD0D-3E12BEF510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7509DC14-A9EB-47ED-B99E-FF72DF8047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EDF9479B-1F5E-4164-BBCE-0892B7C1A7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8845F74-D8EB-4C5E-8DD0-502A46F78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783597D4-C0C3-4B4D-A306-73371A85F1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AB161B2-836C-4B1B-B4ED-4EB3ED3F92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430AA3FC-E0AE-4406-B072-A15767596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0FC6FFEC-AD21-40D1-9816-B43DEA6E6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F7D8A15A-12FD-4674-8A12-56CA432F7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1D65C7A9-F43A-4C27-9D88-1FD39666EF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048B5B5-8A89-4C04-94E9-784D525EE3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05523DBC-04C7-42DB-AB1A-96D831A9D8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D51A15A-8B24-4805-A26F-7BC3C142C4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FCB93480-8D79-47DB-8D58-05CFD77AAC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F1AFCD97-44CB-47E7-8B77-787FC4551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AF234F9-5CE1-4632-8807-46F7CD6863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7540C81-03C4-4A3A-BE99-FBC41C0773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6FEE0F73-391B-46DA-A74C-B045FFE14D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A7DDD7EB-2B8E-4DA2-8B72-96B89EAF14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DB7A3F45-0776-4FFB-8F66-318BFBD143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C6AA4533-6E56-460A-B8E4-948DFA556F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FEBD3AC-2A54-4390-8602-82B0632D61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5C24FD4-B286-4F0C-A6F9-68FE60D533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8E3BCEBD-4471-44FD-990C-0A9401BB87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CFA21453-7082-4E08-BDFB-BEDA54D1FB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9540F8D8-2CBE-40A1-8B94-9287AE296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716810D-53FF-4893-B232-EAA75BF12C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1F8C17E-1988-4107-BC57-2CADDCE5DC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E1FAB23-DD31-4C1F-8139-1A36F7B62F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4BC9F62B-B16A-4843-B43C-3B6CDAF84D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6A304D70-BE55-47F8-B226-CD4F30BACD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92FE0886-A6B9-4C4D-8A99-67B2C8B42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6D7BDCD9-B3F2-4BFF-8558-F70D951390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495A1BA-643B-4A2D-BEAF-D73ABCD004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A1006228-93ED-4D86-A617-161A575C2A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EA3B378A-15E6-4C16-8740-781C9167B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13B53BB4-C4CD-4C6A-91C0-95F0432143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D76511C0-04DB-4BF4-9142-979CF20663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361DE3BB-1F5C-4215-BA85-3C6DAB63E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8E6536D-1237-4610-A3FD-B1E267E0A0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C52411C-1C9E-499D-B01B-392CFC8D6D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4124BED5-DF87-4675-8627-43F201409E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38536810-006F-46AF-9A77-46D4D9993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E3A2E7DE-1D73-4AF8-8317-38387276ED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23892F6C-5135-405A-94F7-3D86C6DDE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C685A78-EFA1-40C4-B7CD-D402AC8EC7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546751-05A5-43CB-8036-6A779F2036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3BE91112-97AD-4F1D-8ACB-30808DA84A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29F0B256-C442-4C78-AFC2-7DBA390A3B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D6B711A7-C8FB-4774-8AF5-F2E4DDA082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9ECA98E2-C08E-40B5-A8B2-89EAEE577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C9F43C5-7657-4201-ADFB-7EEE02161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ACA734F6-2AC9-43AD-A537-0628989572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590465DF-7DCD-4B82-9E47-C54A707F43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D28C1EFD-FE1E-4C68-8A88-132DD9DE77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07217FFB-7B46-4926-B2F0-C1ACF7F769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F0BD1202-D6A6-47D1-9AE1-43EAF0D94E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7DBBA0F-FC2F-4C8A-91A1-CE8C8AFE08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2E3267E-EBCE-4EB8-93F9-AAD487BCFB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8AA4060A-52C7-4F28-AA0C-D52467587E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7E23C48A-8CC9-438A-95B5-520B52E70C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B85EB0E4-694C-43A7-822F-DDAF5E3884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855D1978-6A27-4BB9-88AB-CBEEA1009B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884F7DB1-CB40-4E90-BB57-F7B111707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4FA23F3-A1A7-481B-8166-E18F856B10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1D73B37B-4F2C-49A3-96D2-26D766665F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EA6BB21C-38B5-40FF-BF6F-7101E87234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C1400162-0296-4BFA-AFE6-B698410CE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76B45863-2DDD-4175-AC8C-FB6D17E846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44D284E-8B4D-4200-8E74-4014C54B1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0FF34503-140D-49E5-8FA8-E69A021318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36CB7DB2-7F0F-4416-B366-351818BB7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9F183595-5F93-4033-A5E7-FF3E1257DB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DC1AE6B9-8699-4966-9AB5-FE9BD6011D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E2FFC056-3590-4B51-92C1-9EA8C8C55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96D6085-DA05-4D3C-9584-2EBBBD5E4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12777D7-1723-4AF7-B5E5-76FCBA71D6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0E2467A4-6611-4441-A77E-89011F2CD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B4618BFD-5040-431F-AC55-96A974CC39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FEEB0FF-8283-4E9D-8AEA-12BF2B6B6D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632044DF-4956-46AE-A892-CEE25FDB45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F9F4888-48EB-4F1D-8842-EC2CBF8F3A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588EC1-F977-4BB6-8F73-D444B459FE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B36FC21-0253-4E36-A8F6-CC6AF2A0AF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AD877E3-50AA-410C-B6BD-BCB4CDE716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D4748C8-BE53-4B77-8811-F60916BDEC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73D717E-50E3-497A-BCE2-9F1D391FB8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C4F6AE06-FC2C-4C7B-B60C-B0C0D34B2A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DC0567D-9FAF-4A3D-B956-1569DB2E83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D740EC8-7ACC-4030-9FC4-5019108F80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02F3435B-1353-494D-AA79-80D6087AE1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E4FC72F-E492-463D-BAFC-CF8A76BCAA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B3FCFFF-2866-411F-93B6-C39BC743F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EC58429-4367-494E-9E27-84908CFE5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F79BF1D-5FF1-487C-9B50-851027C613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23A8C92A-70A8-40F5-BD84-C9AA67D7AA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7E1CEC4-0D96-4507-B8C3-49F947B01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B3E6513-98CF-45CF-8A22-01B20B33B8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CFF0964-9556-4B89-B4C7-138940FA79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55EA26C-DC38-44A8-84D3-688D99E4AA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D320038-9D70-46E0-A635-1DC6B2E125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490A69D-3AF5-4870-8F03-AA83E3551F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2F36D53-BC6C-41C5-896E-072CE2F6C7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77762EE-F976-45F6-BED3-C0DB0B15C7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EA0753B-1F6A-45B3-A4D9-853617EC96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EB35A2C-3A96-48E2-9715-0B1F583B2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8C40CCC-2B6B-490D-8C6E-9E49F985CC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18517DD-61F9-46BE-8381-642192A32E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7F9ADE9B-EB84-40F9-9F87-081B307144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AD46307-EAD6-4F3B-866B-9927C6C89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EE9BB019-F695-4462-B999-66E75CC7C5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A7717B7D-EE94-4108-A92A-F0A84B6CAC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33DA060-C5E2-4C2C-9823-26F4BD5A81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6A11557C-D8A6-47C1-A67B-98338594C4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712EED6-C86B-4A70-9836-B0BA75E47D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8497B96-BDBC-4BA1-B6F2-7A45300212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2FD9A64-9DDE-4670-9415-20AC8373E7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D9A7CD21-5428-411D-8E5C-4A61265EC9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DB5D33C-2445-4150-A336-2726A46AF7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586C998-7A14-4B21-B2FF-1F97F6364D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CB38350-8471-4324-82FB-CECDD57BCC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AA48BA5-04C1-4174-BF1C-0E02317FF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598CFCF0-E5D6-43D4-9BF5-80F2F36ED4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74DB6450-D0AF-4E6A-9D94-CB1F5E8C21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350ED88-C8CA-416A-AEE6-EAF885E410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C3A0910-E652-4D28-B1BB-A9117CE1F2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8071703-BBC0-4E2D-85ED-2F3E1A79BB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1DF96AD-4D9B-4BED-B738-656CAC3CE0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708319E-C778-4481-A2AD-E3F0229B47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7E67028-F3E8-46EF-A9E3-58186D4A61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EAF60C-138B-41F6-BA73-21ADB6004B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2282893-6154-48D4-9DF7-8A78A108DE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641F699-1A42-49FB-8CB9-31A66EA7FB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2AD6F80-6D6F-4D69-B162-5D93BF9578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03156D5-0EDB-41BE-B599-37B41B7D72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B9B5DD3-9C8A-445C-AC55-B79C0B7886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0576DA5-BF93-4B87-A270-F5658ED89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29B5C20-7361-4772-82E6-705F64B0A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BB1815C-22C2-4240-9FE8-5FC679BA24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C5FCAE6E-7EFC-48D8-B73D-B33F5C66BD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26F68611-582C-4CD6-8483-2720D8AD64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863327F-81AA-4A5A-A094-622FD320E7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C2FBD72-C8BF-4499-93BE-214B34E7B0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EE389B3-59DE-4C33-A556-2871B031C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521685C-7D93-4E03-860F-ACECBE577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DC0D381-53AA-4D29-95CB-3CFD3A7476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813F2722-C9B1-4402-892B-956FFC3C68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8285E10-B37D-4C02-817B-C949C5B4D6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92011A18-860A-406A-A220-8BBBD3414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09E4D55-FE90-45F5-A637-F50C9D24B2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98E3B72C-F652-43F0-8B56-3DE011127B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3BE28FBC-CCAE-4B41-8A84-2C0E72C4C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7548A05-23C3-4422-9581-1070B48550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08FAEF4-B9B2-4F6F-B128-4B4F602832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89349F-19C1-4B1C-8490-14A73D4915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8A4507A-842E-467F-AF91-03543A01EB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8A279666-4AD8-4648-8A1E-7C2CC1E579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201B68F-26CE-443D-91EE-9238C4218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D640A96-7695-4E1D-B4C3-953C167977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69DA877-0EEF-472A-ABC8-717392F885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2452663-2975-4C47-B42E-66E6C6D40A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83A99A0-DED6-48E5-B273-37B738F403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273B5B4-5ED8-4660-8DC4-9357EEEF36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6438CCA-C603-4954-A045-0B7BBBA57F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575D0F63-6C2D-4A60-B16E-0381FDA98E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E768DB9-1A41-4310-BC2C-79237F997F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17C2DD0-38A8-4BA9-B8EA-5CC7826CB6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650102C-C7D7-47D9-89DA-F68FA92AEC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76AACE6-1702-40E1-9073-B077FCBC3C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1678706-24CB-4173-BE35-B260D6E43E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9B63532-7E7D-414C-B931-212479E5FC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7B318AA-D522-4931-9FC2-7E73B6C3F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9ABD374-08B9-4AFD-B452-7710B310F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E68D514-1524-45FB-885C-18AAF9F482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6E817B9-25F2-403E-842A-9212A5416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F5F11B4A-C68A-490F-917B-DB5EB403A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099A609-733D-42A2-AC5A-CDE87858D3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4C51A28-3D85-4A9A-B6BF-717F41C15A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D1C407D0-625B-49E0-A0AF-5D58999C6E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BBB49D4A-DCF7-4CF0-AAA9-EAAC0A101C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EEBCF71-E012-4348-A985-0815140F6F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22484BC4-88A6-4BD0-8652-374D63B69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2D474A7-FD19-47E8-A434-CE81D464C9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57B7FFA-443A-4B78-A9A9-9E04CDB44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E47C0203-78F0-4D03-B49E-90A1F6166A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262919D0-25E8-4D09-A60F-76140F8E02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88B09FC0-D3D8-40C7-B174-EFFF5FF7B3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C1597F6-1272-40F3-A568-B4056A7DB2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91D1C0C-8F53-495D-B781-BDA1ABD37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6D59C77-7F77-4294-BBA4-E8E8842664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68CA4368-F43B-401F-BED5-DED3B4D0D5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560F0B46-3AF6-4615-8DFF-AF489C9B0C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47C0FDE-7D26-4CEC-B832-306D534BB4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036B4E5-27A6-43BE-BD7E-3DA49E4BF2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62BE88C-42BA-466D-912D-41216CD19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1C0E4BAA-3036-40E6-AFEB-373DB01D53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C58EB04-B8CD-4B87-BCBA-3F672C55D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AD4A7D9D-8E04-4242-89D2-AE1DD1725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E1B908FD-BABB-4C9A-8EE1-E3DE6B251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B9CF97F-60D6-473A-93F2-479F42EC86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CDAD08FA-78E5-42AA-951E-2805C6F483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07540F8-FBAD-4522-B15E-0BF11B4289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75A9C88C-3884-466D-B7D9-528CE0FBC4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7313616-057D-4B48-8593-2F921C3BB4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E749F1B-9006-4262-B372-0A4B94737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7859F5C4-2748-4E73-9476-68569A65D6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E1ED6BA-FDD2-4D78-9E6B-6941543170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BB0D004-24A4-45F6-82EC-F32C50BE55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8A5568F-C084-4700-89C5-EB12A7A24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D8BEA0D-07FA-4FF0-8E0C-327B1FB7CE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166A9DD-43BD-496A-A1D7-CEA76D4933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0C01F0E-A85A-4CF3-8FE0-D3E67E35B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50AE709-6088-49D7-A97B-E3FB837773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9A33C6C-4B3B-4BFE-B461-5A79D6AFC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2B2042ED-87C1-4B13-9874-9EBB962D65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45925DB9-207E-4E88-92A5-FF754BDDDF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32B8F325-D0E9-4C0C-95A1-8F6941445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37454E-7058-4472-8ED7-80D7B9D13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7684C09-67A3-43EB-9EF9-FF63602160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000979B-7161-4F29-B375-FE0D27D69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B0B513A-5A5E-40F8-941C-A89535C853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239BEB8F-5054-48A9-BC4E-4D96DE161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93F604D-3FD3-40BF-AB6B-4C781177C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45485E5-5BC8-4921-A80C-B02C7DE60C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6D357E4-6E83-4F6E-ACC1-4F10085F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27099D9-BF93-41CC-910D-B99E7C2A4F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8354AD4-2FD0-4369-988F-5FAC6803A2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A6514FC-2C52-422A-B644-881C9D6C2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C5A7871-19A2-4295-9DA0-1A192DF94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370414C-E48C-4DFE-AA72-E2F026C9E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B5D0F20-8807-41AA-BF71-5ABF6B1ADD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24CF52D-AC5D-45A4-8801-5A143C1458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B8806EB-ADE1-4E9C-A55E-D4EDBE282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B7E2C9C-DCF5-4A2D-AF70-EBA5C73A15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4E0BA61-E9B7-41F9-AFA7-9030305BC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A7CE362-3073-4C95-9A85-D9C519DD67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2A85F98-67A8-4359-902B-9FE4247A2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6235CA1-2D4E-4A99-8695-6922CB7AE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C087D39-49A1-4BA9-99D4-0B1D9BBF16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BF0FB2FE-0675-46E5-9BBB-18DC10DFF8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C7B6385E-0FFA-4A54-85E9-C9A7E7725A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B87A1BC-3EF9-4C97-A368-420BD8EF8A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BC3BAFAD-C709-4AB5-8418-55E80C101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01C2AAD-F957-42DE-B6C0-70A6562F00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F6EB71E-17FF-414C-834B-1781AC066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C344A52-5DF6-4E09-A05E-BCD32346B7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70F9A15-80C9-45EF-8A40-628351202E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A20C8D7-BA6F-4997-BA18-259970AAE3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B320F76-628E-4CE3-925B-9A5BB531FE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0AA2FF7-7A9C-4A03-974F-718D14099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05DE26A-2ACF-4D2B-9E8C-CB69E86380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14A43A4-9337-4287-9252-08AF20A50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6C71B079-4F16-4F8A-BDC2-401D4BC7AB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2D4043C-706A-4E52-9C62-3360643988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63381B4-6361-4B9A-A20B-B05566106C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6C2D0A3-CC53-4EA9-B219-5333663528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3354A532-FE53-4E48-BD0B-2AE25D9F79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C54172FC-0775-4B48-B9CE-E740BA740E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B3FC5FA-F92D-4861-8DCF-58F039834A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80C3A06-840D-4B4B-BA71-4026C402F8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9A03B36-8112-4FA1-93B8-8D2AA7502B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D67E95B-B71F-4799-84C4-CC1D182A2B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F587D886-FB08-494C-A67E-86900EBDD0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62A438E-BB64-4720-A015-F077A856A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94112A1-D7CF-4D30-8753-63417B8525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EB54956-4022-4F01-B85F-999DD2D2E6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7645B68-1D98-4630-B66C-5B32FD6AF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B49D6B3-C26F-4757-AAF9-1BE675F55C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C051B94-D216-42CB-9E3F-CEDD27C752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0F4E361-FFF8-4C3D-90B0-00E74EB105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89827A9-0F87-4713-8985-69096481D9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349B795-A4FF-477A-8A9D-EC6B1DB0B6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173169E5-D125-42B0-8793-39725A4A4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566592A-0FC9-45EB-A889-BEFAF08AA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F07FB945-6EA0-4B80-96F1-B9A9E6531D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A85BC497-3A99-4F65-9449-AE99199AB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FB0DE444-29DC-4784-94B8-7C7E4555E7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96F2B5AE-1EEC-42D3-BF84-2EEB8FA0FB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10E61B20-D96A-4659-BD7A-CAF5EC2D41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2CFED14-A7BD-4BE2-B0E2-C1C297FE3D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A1E7FB2-BC26-42AE-98D7-457FFD59C0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DFC9AC6-4C62-4731-BA5C-9CA38ECBC0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60D3E6F1-6738-4920-AE8A-F17A566A42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21BEF21-CEDF-4F3F-9ACC-264C97C0C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1913ADFC-BD80-4010-A067-1F14BBAEA9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CBB3B17-2A57-4043-9912-BC2535BCB7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3198485-B3B3-4758-BE71-E99F510430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549536B-5BF5-4324-BD58-87D0D672C1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8CC969BC-EB63-4989-A5A6-50BF582A1B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FCFD87F-006E-48AD-9E26-092F760D0A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FD64D7C1-61D3-41F8-ADA6-670F6F4EAF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9D88BD8-52F0-49F2-AD2E-D98EF09A5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E3B7327-2B1B-4F06-80F9-5E532EDBA0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5671822-1FA5-4C86-B9B9-DC06A9BAFA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B0EA4AD-A545-4BDB-8B44-5D9F8D886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C371A4A-09C3-49C8-9358-F16D7F3E45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5F57F3F-8834-407D-BCE2-9B3965462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A733A19-86F5-4F18-B2AF-92458E8A2D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22B11241-0151-4FAB-B444-50815441CB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F05B900-1525-440D-904C-2CE3877134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A80FEA0-09B7-4469-873D-5C6854223B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C5AB1A53-899F-4266-A9AB-2FE407EE06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8957D355-FDAA-4835-AA31-0E32C5FA84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5DCDDCA-8B9D-48E4-94A8-3FF0D57C14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9F6B8D-692F-4CC0-87AA-8860A5AE1C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4165F96-0E1B-4DF7-A2D3-B703F2A311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2EABF767-2216-4A46-9CB7-BF44320A5A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C888112C-ACE4-44EA-BC12-CED1A8E292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DB3E046A-4F90-4D0D-95A6-C7C70213E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9B76580-5D01-4582-955C-17E167DB71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8012CD62-9CAA-408E-8AE9-5358EA037F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4F7B3DA6-8A14-449D-B89F-3948E35E7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9FEAF45D-30F4-4969-BBCE-E0BB35EA67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3095236-439E-408C-B1A2-44F8081C5A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5BBBCF9-79A9-4B8A-92AA-27F98A8EB0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F7D14BF-4668-4701-858B-8B5BBA5CA9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778AF67-8AB1-4BD8-BA8B-B58DEE3AF4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C4364092-01D9-48D7-A2A6-2883072C34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08B19A47-99C6-4270-BFE1-240E8C94BC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DCE6B14-FA20-4613-A943-365FC12EDB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75CEB83-BA44-4198-A0D2-FC3E1D718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358E15C-BE4A-4FED-93A8-A91F7B647C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374C7FD-F77F-4204-B39D-EE059CEA7B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5449B16-E91E-4FC0-AB3D-B1E05B4702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5875618-1050-4F26-961D-E092006119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37715406-F21A-4C84-8548-B429523A3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33FA988-3E91-4001-9393-4AADF6AE5D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25153B5-F4F3-4FC6-A906-1B0BA08497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A0CDC5C-AD5A-45FD-8298-E2FB8CCBA4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AE049088-13C5-422B-80F5-B8B7C8208D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67BF5B7-24DA-48C5-BDEC-9B7301B9BE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B9E11C0-5479-4257-BADC-6320EA4F91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3DD84B5-390F-485D-98F3-300848ECDE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09D9164-FD3F-4852-B325-DB302512A4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039031E2-B48C-44F1-8DAF-9A5601172F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0B0B9A0D-8903-4590-AD5D-647F363DF2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9D07545-1896-45E9-85FF-C67D5FE3BD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B5376A8-C354-468C-BE4C-9A97DEDE0F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A379554-CEF9-4FDF-B978-43A7B43CBC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574DB72-24C3-4EC8-A398-212979C2D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66F5216-C12C-4086-A47A-79DC66DA8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9D4A06DC-900E-489E-91A0-86D5352D79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5FDC34C0-26B0-4631-948B-BDA8DEBEBB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830B78D-55CE-4274-9488-0DD78D994E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EC97C2FD-4187-4371-98C8-D5ECA2703B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841E3C3-D561-4843-AAFA-930C1AB97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8336760-CDB4-4691-8744-825A804EA8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66B0824-D92F-4CF3-A453-665668B1B7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1436A75-AB2D-4383-A426-9194FE16B2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DF4F387-CE19-437B-A887-3C6242058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40498F8F-DF69-41FA-9157-8374705BA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42CBB21-02F8-4F5C-921B-8E9EE527B0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A004BFEE-AEFB-48AE-AA92-7C534AD840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1C7DD19-C031-4675-A940-9FA0CDA1A1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7BD6674-7B74-4956-A03B-86264882CF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05FED394-929E-4DAF-9315-604F25BB45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1C69D16-1612-4088-B2E6-4ECAE36304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4941327-4923-44CA-9A62-981683BA9B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1D1AEBC-6008-41FD-B81F-33D9773DF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CE3F6C1-DEB7-481D-9724-8B91F496D8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ED855C1-974F-477F-83CD-512BB9078A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60D9B63-F8F8-4DFA-B632-369BE96AB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112E82C-92E7-4D5E-A28C-2967B261C3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9F7FE044-742D-4F6F-B31E-E9BDC1836B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802FD99-55A8-49E7-9099-511E6746E2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3528D55-FB13-4411-8BB4-90665D3CF1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6E76063-D7E7-403B-BE12-5E5F386D8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0994D685-FEB4-45D9-8285-30AC80327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420B2C18-81B3-4473-866D-A712777D1F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4242393-E73F-4A5D-98C2-67ED175186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5C11DA8-7765-4715-81BB-4FD1171EF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10373F66-B428-4FBB-8728-B44290EBB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56D7E22E-2FF3-4180-86B5-DA7B3FDAEB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CBED2F6F-D99D-4CEA-B6D2-1469CC062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948F7B5-20A6-4778-BACB-01FB603F30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872BFAB-F649-40BF-A87C-2BCBBFE788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956DF29C-591B-431B-86EB-5A9F2DD1B2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5F40AAF4-BEFC-4303-802B-6E517F66E8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5CE71EC-F42F-471C-9C4D-C9E3B386D6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D17F89B6-C516-4D18-9BE2-BF91A3B5B4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D865DA0-54EB-4AE1-9E00-365CDEB23E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C3629673-D4FF-4AC0-A379-AE001AAC5B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CF2AE1-0F32-4B82-AEE3-86CA1DA108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2A66FD0-24B5-487A-BE72-3B03B17EFB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33EBD82-B2C7-42D8-8DDE-76D63E089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BB8F2FD-088F-4BFE-8750-F700BADDEC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B6167F6-81C1-451F-A0E2-25A0625F6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E12DC78-9F1E-4CF6-9E83-5C0278F4AF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4B5DF9C-D740-44C4-B23D-329D1E6EC4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5E551776-AF14-44A8-8A45-CA3AAC555B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8E418F44-EA64-4B45-BF62-4AD771AE72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3F5FE2D-6BA3-4324-91CB-B6DA22A4E1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8F5CDF7-9D2B-4CD4-A07A-1F7BE3045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80E8DAA5-3CFE-4430-876A-3A97B9ED4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55E826F-C397-4D51-AE10-20A1C16FC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3A136A8-0EC8-4DC8-9906-5785D9BB84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46D87E40-5146-4FF9-8ADC-0878643603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A07713D-DF02-4CF3-903A-B51691E8CC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914306EF-A7DB-4467-B999-C61F86B1EA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2FDFC90-813A-416E-AEDC-CBFA148703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6A89AD0-85F9-4FEF-B4D8-29CA1A5868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495BC69-00BB-40B3-A59C-FD557B002B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D524593-1D12-4695-A690-CC9429463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7329709-C7DA-4450-B52F-1E2178F9AC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127C3944-C6C7-4A6B-94AF-6FF2539135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D137942-444C-44A8-BAD3-001C894743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3C774D8-D9D8-4076-A609-7BA4A29C8E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C847726-1723-4B40-BAF2-0AD8E85656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E154739-2E2F-4883-A2AB-AC229F9F3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8E212822-45AA-495B-AC1C-00D45153CD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B78CE098-B543-470B-8D2A-0E9004E29F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A394D24-EEDE-4196-8781-F19DE68DE8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4219E66-5ECD-4B67-95C0-B0D0764708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CA277BB-3436-4A34-9ED3-69B741B468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D18484A8-0CAA-4401-8CB6-8BFB2C6FFF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C17E067-A34A-4C9C-B928-97BE51F2A8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68B5D68-98CF-4B24-87AF-34EC1E6DE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86E4A41-4047-47B1-9A8C-4C7F16553F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B947814-317F-475F-8A6A-1DBDF8DD2B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11F4455-D122-4A10-B9BC-F8C55184A5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93BD828-A936-4396-943D-9F149F2576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B3088B1-1255-44BA-B33E-F2AC91B4ED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56A693BE-E8D3-4CDA-8A12-3B5B6A71B3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0DB08B0-62BA-4C2F-9176-D66CFBC307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DEE94EE-E4A7-445B-94BF-354964798E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7222DC60-1CE2-4397-82EC-FB60D2E2F2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059BA53-8B5A-47A7-9457-9387F0ADD3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4AE18EFC-5A05-4195-8D41-80DB4818E7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EC0772D-9931-4547-B47C-96024861F2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C17EB149-999C-4AA1-B361-F4173D3447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E22FEE9-D781-44DE-AAE9-A598A53B43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F99104F-827E-4E94-96D6-423F215D02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4574416-5239-46CA-A9C6-E29172EA6D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D23512B3-11EF-4816-A28B-E33FF90E8B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D74728C-2A75-4762-A8CE-232230AEF6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C62B8071-96C9-469B-B77F-01E44A00FC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B772CF6-9F2A-4906-8787-36748CEF6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050E1C6-BD75-4BDD-B6B0-1D4BD3929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172EAD7E-4744-4160-8CFA-3052664664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2BC4FA1-B320-4040-83EF-8EA85D5378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D1072A50-57DF-4813-822C-B18834227C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7830D5B5-7260-4352-B90B-15150963FE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4B5F5BE-C9BD-482C-8BAB-B49588D029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A2933DB-C1AF-4D91-BD16-F67DF0B047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9F649328-C906-4D1B-A3F4-E9920A5AC3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A404023B-8A38-4BB2-8D8E-761A90FE7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504C3800-651B-4976-8E38-BACB7E090A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2809F77-9B8B-456A-9C2C-AA3B92B184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44AF36-5C30-4897-97DF-8970614EFD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E48F84A-C789-4BAE-9F5F-049C88570A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2CAB812-4037-4FBC-89B4-1E7878ABA7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E606AC6-F4E3-45AA-A912-E4A67B53A8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BEB84E4-0722-4D1C-95CC-2370445CB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E2EB031-9EDE-46ED-A1D0-F1CA71613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CD6FE60-2DFD-4F8A-9C36-1D65A29646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1666E02E-D911-4BB3-9B97-F30D123805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C59D755-BE2A-4D0F-812D-594BACC941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A1981F5-3199-4252-8982-B4ACD6136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000401B-8BE6-40E4-9F6F-35AC1999DC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0AEEC68-81F8-4A1C-8188-E5E18FF85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5D22F2E-7D17-4941-9DFA-10155AB3EC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210A7872-6CED-4C38-A253-424C08601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3416CE6-DB92-4C54-8BB4-769E184B41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7D2227E0-6230-466F-B6BF-2444146FAE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6E7515F-307D-42C1-9DFD-79CD088AB6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5DDB77F-47DC-452C-ADB4-D53D40DD6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648F64F-22D4-4FD4-AE7F-DDBDB211B0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3E3C929-85DD-49DF-A94D-87F423FE93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B6D13C9-69E6-4B7B-8DEE-B5EA71F71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B4762F69-FCC6-4088-8637-01E670F3F7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F5DA654-DF03-43C5-9A61-9C4B855CE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6878D5A-E426-4114-9FDE-6C2C9DC07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06E34FD-E737-42C5-A272-3474BDF71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610FAE7-3CE9-474C-B418-5CF759C555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E6AA418-4B97-4C17-8B7D-143804030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CE45919-19F2-402B-838E-E8D43BA665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93C35FB-7A04-49D0-B7B0-D7F32DF4E9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8AF2FB3-B8E9-44C0-AA0F-3B5623BD4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EE89A72-D96A-4A36-9C79-49EF5D3C8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F2DE7C6-65C5-4745-AC3F-BB5A66ABCB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CCE3260C-60D1-4C55-97F3-19C67215D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634CE3E-57BE-4267-A9D2-3BD8ECB39C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4B4B43A-91B9-4B9C-B710-3593EA6FD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A048C0F-00FB-4313-B61E-AB3A40920C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7F8EBB4-20A0-4495-9C8C-CC48DF500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085B84DD-A02D-416F-8E06-88DF9B2542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BAD6935-B2AC-470E-8AF6-6F12D0875C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60F2AA2-5B56-4027-AE38-B632E9F2BF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0FDFEF0-B6C0-4865-9740-98493D93C2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4C8E595-98D7-4949-97AE-6DF08F8FA7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E3A664C-7BB1-479F-A771-DC97A85F09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9D58744-06FE-4CFD-910A-8CA918392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9C09552-807E-4D4F-8868-032CD3C2F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65E0C56-A754-48D9-9AA4-0DEDE6539F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A41F734-6E51-4AB8-B210-7BDC65CEF7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3A13940-3F71-4FDB-854D-FED71860A5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881C2496-9B87-49BA-8B16-8803A40045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AE81265-D7D6-4EE7-BCE1-DDD37D6199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1C81566-3EDD-4A2A-9D9C-C262D03C34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EF9DA5F-4B77-46B0-B5B9-5A961656E0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A589C7E-9660-4159-BD5F-EBE2D250E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AB175216-DB16-447D-8D5D-BF8F74785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B5E032F-D0D8-4F1B-8448-9FE35F7BC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20CD201-B101-4740-81FE-75A233069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AF85139-2350-4261-8431-C1C72051D8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51AB348-AB3A-4465-A679-C8BD58C576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2216618-8C15-40F9-A83D-B33ED8FBA4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7B0E740-194B-42FC-B156-22DBF5F33E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4631473-1F35-4639-8926-40D9EE87A2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5A8FCE91-5AD9-4668-AD29-3B0291EF82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97E11AB-CF90-4471-819B-BD51E1E625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86D9DBF-3B3A-4C6A-87DD-8FE49819E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B83C8E6-02A9-4DC5-8FF4-D741979185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A2B8F90-A43E-4E2D-A702-31411CF267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7B3A983-E0D0-4F14-BD4A-BF18FAC522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AD4C9F8-A68E-4B56-A6C1-3D61297819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255EFD59-CC0C-4F1F-9214-8441CE17C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F75A7048-D647-4353-96B6-7948C6FC7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6CF91509-44D1-4ED5-932C-DC691D48F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027694E3-C3C8-493C-B0E7-B8534A6DF5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F553888-EC0D-40F8-A5B2-FEAF7F41A3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F3B3DFB-C477-4A0D-8C12-858703A9C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6A33010-4DA3-43F8-A4FD-3236D4819E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DAB018A-87A4-4F28-B5E3-425F1F7F28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C8598D0-DF0D-4E8B-A3EB-054993BEF9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7C0C3E-FA60-4B91-86FF-38B9C9D9F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55732184-D986-413D-9400-9A3FA2C14A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08BBB01-CEBE-4936-9B18-4DE4A17C86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9465D0F-1644-43AC-B6BA-1D1BE748A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5B32C4EC-8CBE-4CD5-B27B-D2119027FE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500B5C0-4C76-41EF-BDED-1DE723E063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884866FF-CDC9-4294-89ED-E66114639E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F4867DB-12DD-42DB-A2E0-9A88A46C8D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8754F3F-65CF-4E28-848D-F155EE31CD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7B8765A-1E80-415C-9B91-EB582A707E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208A277-1DF0-4BA4-8C6A-7E7DD85527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ED7ACD3-7F05-4903-A316-5646591B4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64D20EA-9B35-46F1-A3D4-7D6C27664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0C2737AE-EE0B-4887-950F-6E4E5FD803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1935BF1-DD09-4056-A945-F235A9D5BE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1EA7167-4E0C-435C-9F73-57FE465043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7F34EB2-DDCC-424A-9AD7-6FD76F975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CE3CE19-2943-4192-9FAB-282DC0C7AF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57664DE-2C03-4E24-BFA6-F7A62A552E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F15E3E5B-EC15-406A-9C3E-A6D0A7205A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BE973C7-86F5-4B8E-A9A0-2589D4B53A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808D650-36D4-4727-B898-AA60A5054B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D00CF07-C95D-49EF-A53C-8685DB4242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18C59EB-F041-4BE0-BCFD-B5AC29F54A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7838300-3321-4870-A4F3-1FF460B3C5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3DD2CC1-CB61-44D5-BF38-51F8CFAB42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879533F2-4BE1-499D-9932-2E3261C748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5EEC28C-F9BA-408A-AAE1-397D18E2B9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BC54B78-7D8E-444F-B12B-4A6596659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F5EFF832-3033-41AD-9209-9FDA84784E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FE1E139C-E6F8-4278-9ECE-E400973CE0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198DCED-9BD7-41E0-A533-A0CFB9F4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582F9632-7845-4D7C-8E18-EFD2EB7884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D7AFF784-BD55-4ACC-9681-FBA7176FE7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7CB42879-1ED3-4181-AAF3-E8781A3F04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FBC922E-E866-4E93-B9E2-44E0278150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A881934-F406-4E32-B50C-047C32646D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A8956DD-4B11-4528-9CAE-AE4415211E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EEC2B918-5AD1-4865-8517-159F594975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29900DE-A19D-4CB5-8217-EDEBB82B00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5A3106C1-4FC1-45C4-B8E9-D48861B580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27479FB-B39E-47F9-8755-73FF37077E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E583CCB-BEDC-4BDE-A84A-E64D1B9A51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4704943-0B97-44BC-8C07-60DBB566D7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DF16A4C-3141-473E-B003-616949542A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4C23A7F2-2D0F-4DDA-A5F2-E122C9F2A8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A8A7198-F5E4-479F-9B74-5410AC588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2317158-BE97-4890-8702-E8C984494A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5F916AB-0BCF-4C6E-A838-8538676718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B1C3329C-35FB-44B5-9604-AA9D46DF70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1226224C-13E3-4E4B-A73A-A733A3C6AC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144D211-6E5E-467B-AEAB-323D781877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B7D2572-7A9E-49FA-9D87-B94DCDDDEA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F53EECD-FD53-4AA2-AA6C-8B3377A6F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93019780-3914-4468-A213-22896DAB2E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7A78C467-1DA0-4AAD-AACB-4618133B6D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6849667-500B-4C4F-81FC-3A90509399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CDF807E-5DF8-4C38-A80E-1BA1B2A34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DE68759-3D83-44B1-91B9-B2B4C57C83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3625FA91-BF8E-4CE8-A5C8-A555BB41D5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F0485E3-D1FD-42F3-9216-D3E4984EAA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564ADCC-FE8F-49D0-A1BE-895F275C89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FFB02C4-3AE0-4C4B-88D0-94082A6877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7E8F7687-88C8-4189-89A0-4050C94DA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37744BEF-3AB8-45DA-A23B-0F1EFC31A5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C4E8B39-B527-49CF-AE41-806EB4F27F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ECDB0E6-2E28-4E9C-96CE-70CA8934BA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005238A-7F7F-48C4-B417-608FE1E1A8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1814030E-AC67-42C0-80BE-407203F3D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D046CEE-8351-4165-8EE7-2FF5174E24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999056C3-AF56-4989-8086-A9293DAAE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DF30EDC-103F-40BC-8FB6-0D8610B893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1F45F07-CC9B-4D85-8FD0-E5A789952E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46AABBDF-87E7-47CF-B19D-41FB299E85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A74F4E4-1A61-4A0E-9CE4-4627B60AC0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357C631-DB0D-4F28-BCB1-9F8D72AFA4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2A6AC0D-CA7E-426C-83BF-0A7C0B4EDD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E97BF36-BFF0-433F-AC78-5A6804925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6E16216B-BBE4-48D4-A336-FF66C260F1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9343BB9E-B253-4512-85DC-2EF7553968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826448E-735C-482D-A0B8-C23ABD63C2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1AD7F07-8826-4CFA-8205-DE2EA72657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6B096D5-0ABB-430C-AC36-A24A10B8D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9E2BBC52-58AF-4B72-BB48-A04C353745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4B489E74-2010-4A6D-8E93-FE1D074CBD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E703DC5C-3752-46F8-A6F4-540BC0E012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A2BA7A45-0070-4D9F-8937-D2A95664E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9EA3BA6-7FAD-4DFB-B4AF-0C7F45D293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AA2AAF4-5E5C-4BF6-BE9D-F47F8D33F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26E2D6D-1C30-477E-82B8-174BE2A0ED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B9D51E1-968D-4B34-8582-AE40264CA3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0787E23-BD35-478D-A4B4-1C2554E76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D4059E2-3C5E-40AD-AD51-C017CC8260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7C72073-CD7E-40D1-8868-B9FD4809B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6C270C03-4F58-4AA6-9BBE-D081EAE3D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860D13A-CEED-4EA5-9101-24289704D7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3D2992F-5985-4C6C-8A7C-97D4DB4593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033A398-7B9F-417B-B9D1-6EB59AE32E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D2D8E0D-23C1-41D2-9250-844323ADDF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9F5076E-5361-4930-8C0E-72DFDABCEB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1CB60666-BF6F-418A-9ADC-7980C664D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DE5FB28-C777-4B83-8CE7-E16AAB674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094280D-DE20-47C5-8CBD-43FC07437C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A7AA0FE-97D5-4B4C-93AC-A7BBC8E900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A5651881-4F57-4AA6-9894-FE9F60058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36E03AC-C038-4516-A7BD-97ADE9B14C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216504E-4F21-4AD4-9898-7EB4E5219A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41588F9C-EF77-4A42-AA9E-F64025921A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A70418AD-FFD8-46B5-ADAC-CF303F153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F4D40DD-1728-49AE-95B4-84060F25EB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814165F-7C46-477D-ADD6-71EFA98C71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3810929A-C8F4-4740-A70E-88B1F73203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367C880-6085-4E50-8E17-AD1D61E4C3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FFA02B7-D9A7-459C-9C9A-9F16C62C1E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09C341E7-AF35-4D31-9250-D50D782C2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8BD2D218-6B17-4C34-9CC2-7D1ABE10D8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E57C50B-A93A-4958-8306-9990B57976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C28B2A2-E7F9-4872-A79F-85021F8ECB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E5ADE45-5F2E-4BDD-8597-816D370197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E36D096E-41CD-4F94-A052-CA29DC855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4F4C7859-0470-4946-8F96-26EFF2D46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0BD4749-40FE-490E-8504-FDD0BE7DDD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54AD651-0953-4962-8C32-5F46B9A8F7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E2F0E264-8F43-40F2-8343-86359B4B0B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31E46F76-0459-41E6-A3F1-875DAA7981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25B1850-7010-4187-B843-1C8A74A8A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B1090A42-BC31-457D-BF1B-65D23EDCC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A650641-93B2-4BC5-9AE7-D790D98DF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F55001AD-A6BA-4D6D-9F55-0EB8F279FB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53173BC-B387-4D48-8987-923167A5B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9C16264-E59F-4DA9-AB4D-AF83A2D266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5C3F08E2-BCFB-49E1-BA80-E7EF90D48D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DC7D0CA-BBFC-4914-A2DD-51153396E4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9082D526-13B9-4115-8828-48D04BAD68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4825889-D4F6-4BE5-97C2-892897FF21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83E7E69E-D927-4E2C-913F-17CB2C18ED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118517B1-B241-46E5-9B7D-17C94D9673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C6578E0-AA90-4456-86C3-73A33DE001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FF7D8C4-E6F2-4DD7-87D4-81B32FB0B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7A8247FE-F2E6-4983-9B5F-BC4C997514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90EE04E9-C685-4ADD-92D0-83B6EDE7DA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DC58161-5437-4E09-A04F-3A7FD85D58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FB4E4F6D-8578-45CB-8D66-0F0DF89BBC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945FA7D8-FFE8-4250-938B-AEF6C6AA1A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E3886F7-8C01-41C8-B0A9-76BABA5A12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697219AF-5382-4D99-8261-5AAF550CFB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A88A6FA-2D2C-4037-854B-4A9AEAB8D1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94021650-6A51-47F9-A5D8-2EF850FC4B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EE514AF-7131-431A-920A-56A6A02D2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1246129-EB5C-461B-94A6-9258999956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F6B9C357-B3A9-49F2-AEC1-C7FF1B8AA3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E0DE4D-8CB3-47B2-B12D-8C4AAF746D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4365270-6CFC-4F08-A8CC-BBCB3B74D4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129435A-3CDA-4ADB-A3B5-DB1BEA71A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75403767-4B5F-40E3-816D-0FB4F534D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1A89EE10-FA1E-415A-B942-C2C002C98F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1DF9C57E-7148-4E74-9474-ADCC82187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1AEC36A-DD8A-4E3C-BA7E-3C657AAD7B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4E17BF7-5A6B-408B-9B57-5979D3F40A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FFFD5A-07B2-4E27-813E-9441EC42B7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7402B61-163B-4D7E-AED3-B5AE75D17A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52DBDC0-FD24-4026-AE9D-543F28A2A6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A9A1229-47B1-4A4B-8204-DE9432876A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4CCD697-1535-42FF-8C67-D52FC10783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E8BD31F-8431-404E-85CF-DDEB43B89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926B0DD-B001-4C61-9084-D4091DF3C9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49A2FB5-543E-40BC-A94A-73974FEB2C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532D3F68-4DB1-40D3-BFEC-87653BD2F5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704FC06-E96F-4E5F-8BF3-CDC15A6407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AE87D50-254D-492F-9960-336B4C4CC1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9BC24C7-4394-4551-8706-BF80EFD616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668AF44A-F866-45EA-BDD3-6A83AD200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E818434A-2191-464C-B95F-4EE615ABB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FA00F01-9E66-47D8-A982-7E1339D29C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38925B5-289E-46F4-83C0-76E96FF4D8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B92DA92-9EEE-47A8-BB2B-414CBCC719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B6F7F7B-BE9A-4B6F-915B-63EA6F573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A537B26-CD01-4BF1-BC63-9D439B5EFB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88622A-C6C9-4152-A3A9-D8D32C98C5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D8E13723-B9EB-42E5-BBD7-998CC0FE85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AF94D84-1DD0-4E74-B22E-AD636E4B3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5FC971A-39B5-4409-9F58-21BBBB164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ECC48D9-33E5-41B0-B9F9-7999AC5D0C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1669DEE-DD0B-4B78-BC8B-DFE32733AA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239BB11A-C5C5-43A7-A7FD-5709ED1178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306CE44-3D4B-4A03-8438-43724D7FB2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04108B3-533A-4D46-8A4A-B1F8F7BF5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B258E46D-E313-440C-8C62-9ABD625A12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B5EC9E56-A233-47C0-95A0-E4FC08342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A74EAC7-563D-49A2-8B44-398ED7A9B4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DB5C7CD-14F2-4B14-986F-F2684A8B5D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4264BC4C-2702-46E3-8F0D-31E79A625D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2C6B3BD-7C51-4BC5-825F-B99969BEC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CDC1853-7B44-47BC-B2BE-EF494EB22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3DC0704-FB71-4E7E-A7FC-F0165C0EC3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0999B3D-947A-442E-B0A7-894C7B153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1F08CD1-D33C-4799-B042-04D716D4F6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ADAAA36-8E4C-4335-AADB-2C2BD64C07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AA2EC602-8B34-4761-B827-9D49D8EA1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E17602A-8916-4EB2-9466-031C551EFF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9D8DBD2A-25DF-4A82-B8B7-CAFF72D5E1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74632B2-A7B9-42F5-A72E-9667403B0B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F7C3014-4482-416A-8597-05DDC3E6AE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CC9973E-D6DB-47DB-BEEE-5088D38188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55065B4-7BEE-4798-BD34-BB6070AE60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0D275AB-B695-4302-A257-6807D27396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BCD3685-3EBD-4AA4-8332-8B3EFDF1FA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A936B2F-98D9-42D7-B5A1-A46C0B21C1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F2996E4-01B6-4902-999B-BB1BA82BC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A053D98-8B4D-46D6-B493-61FCFE59C8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B88BE2F-CA31-47DC-B9CA-6F9CE8FB02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95A8F62-1669-45F3-ABE7-A9FF37BC4F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C726627-4568-4C18-B6BB-823019997C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87903B3C-42AF-4AEF-966F-A9E71A5701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232F03F-96A9-4AFA-80B4-80FE1F617C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A288E7B-D682-4268-B4B4-49164BD85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D8DA5A6-D9AE-4F57-A187-ADD33AAE31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2C3CFD8-147F-42E8-800F-2DCEC8A7BC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EC08EC4-7290-4542-A788-CA31B2FDA3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722E8F6-0717-466A-AA08-8CAE68D51F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3933FA33-5006-4C04-B925-3B5A409665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58743AC-6D6E-462B-898C-1CAFAB2BB5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37E7CAF-BC33-4328-864E-DD940B7E8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660E8A3-7137-4C0F-B530-D28A6CD342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9A285AF6-B759-47B0-9DEF-E0C351F07D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C8D451AE-B27E-426A-A6CB-1D7DA31408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5231EAB-0108-4E1B-A683-A77319D597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D2EEE1A9-4113-48CA-9B7B-9A3907D5DD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0B23C60-21A2-424D-B759-AAF8281E2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FFD771E-9A6C-4AB3-8C02-558DBFE28F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3F4548B-DC5A-4AE5-A146-BE57F72A28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1D522A4-4985-44B0-9837-9375BB9BBF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68D41AD-30F5-42BC-AE7B-8833B5217F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220AFA3-3C86-43B5-AEF1-ACFEF3D7DF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37172D3-6451-44CE-86DD-61DC848E1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243F49B-CB0B-42B5-9186-CDBC234F4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67741F0-3DE6-4681-B7D2-BE8DB2CC98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4BCCDD8-5BCB-4E04-B321-7AD0FC7384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93A7A28-C5D2-441D-9C9F-E92B2C762D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495AA57C-2EDF-49BB-9F46-9B2A629917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B2D0867-3B17-46BC-B17F-043ACD1710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CED076F-9C22-4814-A87C-68547EAFB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47A43B1-AA22-495C-8D30-383060F7D3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56258B7-0AD7-4C32-8582-48421FB37B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A2CF102-0C06-4123-9C3F-C9D7CD2AE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08155131-973B-4095-BCCE-4A31127E20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46422A3-D275-41B0-97A9-42D613BD17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2486AD56-213A-4FFF-B77F-636B132A16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B618E8F7-9616-4362-B784-A97C8AB642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8AE34785-A10B-44D9-9E6B-97D84E0037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E3BF0BF-90E7-469F-BBA8-67812B4DA0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D33B51A-B34B-4F0E-A0BD-7E260DBA9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BFE20EC-C28F-4B4D-A99F-7D90A1164E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89A2C18-5582-41ED-8F0B-5052346C35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6AF0FFC-2B64-4664-AD76-A34659DAB6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CD2FBF1-C748-4832-AF1D-B917A20921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51AA001B-97E3-4762-A797-76B0194E4C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A5E3593-4F63-4759-9E71-C3E88DBC91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5A0DD5D-974A-4A86-A440-E9D973601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816B41FD-0DBB-42E9-BB92-1C01F8B7F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D4766B6-CCD9-4374-BA01-DD292A7E2C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0222815-1332-4CED-8407-758C920BC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7B89B924-670B-4E53-9E04-2E2867BDAD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FCD91BA-126E-48FF-BE6B-BB605713D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11C73511-3B46-4863-AB0C-2DC958AB0B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6650D9D-44E6-4DBD-8EE3-CE6FF7A11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D6DB8BF-56D5-4450-AF80-298DBE4EE8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2976D3B-D7A9-4196-8418-CBE7FCB641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016D302-2424-454A-9594-69B358A272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F1EE6E7-F407-416B-86BE-F57AE6679D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6669563-FB54-4353-93D3-546D36EB4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6291833-3356-45B5-AFDD-3D66149052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EC146F8-9BF3-48D7-85C8-9E9C8E06B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6106B8B6-37FA-45B3-A3AE-9C45FF5625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29988A97-4B01-4927-9BB3-5969568917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B011BA0-A413-421C-9BFE-D7E82E87A2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B1F567D3-ED8F-49DA-A571-BB4631DA2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E4F92A7-2DD4-4379-AD8C-C6BFD01D0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46373F12-5644-440A-AB00-482AE0F5C2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3E22E4F8-B77E-463D-AA0F-DADEC8408A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0DF7C113-A2FD-487C-8660-682361641B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1553D2B-AAC3-4406-8C6A-9BE37FC602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0AD80F9-40CA-44B0-ADD1-ED45D9CAD7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24B5B8F-322E-4A8C-BB74-AD0E1D6BF5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0E45A4D-32E0-45D1-8D9E-092876317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A4163C1-A712-490B-8A77-3ABB0376B9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1F41446-75DB-4A82-ACBE-B0CE72871E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B73E6AE7-07E4-4E1C-BF17-3F00DAD69C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C9550ECD-B7C3-4170-9398-DD33ECD90D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43A14B8-2253-4645-858E-F7F1F6DBE5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4204D4D-1580-482D-9E19-610798C099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99364DC0-803D-4685-BC33-D05BE394D0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83750ED-18BC-41F7-9A37-BC22C31D07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528DCD7-F772-49A5-9349-522F36B7FF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41B9BF77-6098-4FD9-A8A6-8D0554A5BB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9A70785-A09C-4EA3-B627-52F80B97FC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157483FD-35F0-4708-A7ED-D7E6396B4B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130C969-957D-49AB-A3D8-0189D17446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B49EB4B4-FBAE-4C4C-960D-F20B4FC19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466202B-43AE-4C6C-8660-434E15E68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3D2038A8-DD4D-4068-AD1A-8A4F358ADC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BD6BD83-4052-43BD-A80A-DBDAA9917F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6B38710-E42D-48D8-A36A-7A0D5EB4E7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EE2B34D3-93F2-4834-8A70-91000CC8B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B56EE44-2C4C-4E80-B86D-CC6782809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9FF8805-E1BE-407C-9D12-99A713FDBF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EC672DB8-0B2E-4606-814F-9908207850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CBC9858-36C7-46A2-B2A7-9E0EDC30BE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4DC6639A-84DD-4EE6-8386-9F712636FA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54C6C90-9D26-4E48-A5B4-DD7D5C939C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AABC82A-DCD7-4778-8D25-DBF63D9FA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EE8CB3C5-9F8F-4C2D-9C91-B411FDC8FF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88F44B8-F557-44BB-9804-2BD38B62D4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A888434-6EDE-4F62-AE3B-1F8AEF5B7C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A6F8BE6-2B09-4DA7-B68A-0A6A07DD78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7C4F971-DF59-40FC-8146-585AB47E31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9A3E057-4416-4456-B12F-10BFFE431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5983C673-8E92-483D-AC08-A47232693A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4573DCA-E800-4E3F-897A-4C1D414A2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95E1F75-54AB-4A13-948B-20A60C8743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C2732C06-9929-404B-9188-ABC6FFD7BB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42179FA-C3CA-4C92-8C3D-5542800C8F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A3548554-B811-47D2-8985-AFF4A455A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456F45C-1576-4729-B2F6-54720CD1F1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A91CA4B-6B12-447C-B10E-98D426668F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E41A0518-23C8-46C3-B7E1-ADD4554CE8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3F0412E-34DA-421E-B2F4-71400CCF9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01727D0-27B4-4927-8F18-ABB78A2EEC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8C6E3D18-AED5-4DEF-83F9-866B657F6F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79519C21-9F14-4C46-83C1-0622D34D51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EE715624-6E98-4EBF-BB40-5481F4394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9F374CD-666B-4D04-B971-9BB0942A1C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1D316BE-605A-4901-AC5F-90612919E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A08EC4DA-7CC6-4F6F-9F77-680D72C63F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61BD405F-653A-48C0-8E6D-3B22405352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FFF44AF3-C483-45D0-A342-B53AFE07EE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711DA0F-24EF-46F4-B57F-ED2BBC633D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98AE224-8113-42CA-A89C-8659BF5B3E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19FB2A4-2741-4F4D-B9C6-8B5EB83836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52C646C-93F4-4A1D-BB15-3C20B799C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D6A605F5-334A-47CF-A84B-B8A3D52839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370C1E0-2CDC-4BD1-AFA4-4242696A0C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329E54AA-CF5E-45E1-BBF8-428EB32EEE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427996B-7B5E-48AF-8F09-08735ABE5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2AB0FB55-FA3D-4C4B-9845-9B911E48A2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E5D6BCA-B850-4F1C-9899-BF45E79729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512D7EEA-48D3-4C95-A47A-A2AF5B158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2F2635F-59EB-45E7-B934-46664B008C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EB0249D-75AA-4371-A453-ABC62AB459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732CC91-8238-4D7F-86CB-B611F4ABC2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F4530D1-B318-46B5-A5FF-EA1E4579E9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0F7FA9A3-5AA9-4CDE-BB58-B084C28C2D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8B758658-5CEB-4B51-86E9-23C06BD8AE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F14CA2E3-6EB2-4858-935B-ADFC7B566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881D2E6-06D3-49F7-A686-5E738F60DD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4D6F32B-C9B3-47D7-B6C8-4A3AF62F17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3EAEA6D6-C7E5-43BA-A451-C86E59C004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70735F05-88E4-4089-B07E-3DC6C9D9A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925E6A13-7565-436E-9933-F4BF0067A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215032C7-2656-46F2-B318-D7E3348F44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8BBA647-197A-4568-A279-A6BA07BF6E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9FA960F-B6CB-4517-B49F-15B16E92FF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96C9456-FDB6-4D9F-83BA-AF16F880B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9331DEFA-A2F4-4492-A407-28744660CF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A763470C-D5B6-47C5-BDB0-2E8F2C6FD6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E4398CDC-D797-4148-A961-68263A364B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5E0D7C7-DAD1-45C3-B1C6-8E899F89C3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7E98DBB-F43C-41CE-A861-F1B028224C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038305CB-7078-4B01-991F-5270D339B7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D0CACF7-1F28-48E5-854F-5E1F3413D2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CD86780-3F0D-43A6-8A32-ED24EA76D0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EAF0E05-06B2-4080-96C9-54DCEF03F0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6AE2E78-293A-45DC-804A-35B79D3D31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C139027F-BB3D-4AC8-BB27-A1FA5467F0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39B68BA9-E26E-4AAD-82BD-8B057310AF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0C515E61-04F2-478A-85AF-5622E96A4F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430B86D-023C-4538-B19E-4CE740520F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5352A51-2C69-4478-A123-D91483490D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BA7A0107-8021-41A3-BD82-6C93C0BEE5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D18B47EF-9F14-4CFA-ACBE-1D3B7DC9A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D320122-AC13-4A31-B636-83C61A620E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26ADDA3F-8821-47F7-B802-30138ACD05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89294AD6-AEC7-4B2E-86FC-619D689CEA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88A9AED8-4A86-4817-937D-B4BEA14A86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8363DB4-CDAC-4C3B-8F2A-290A265DD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A8AEA38-49AD-4714-9EE8-C80447300F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75904F8D-F32C-4E7B-925A-F9EE011D8A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5E8DC28-6BE4-4978-8C7E-4066508E5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34304A5-B1ED-439A-832C-56C68F0987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528599A1-40CC-49EC-92B7-5FD98E3830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D7EF687-F568-4E6A-8AD7-FE72DE081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E3EA0233-6935-4BC3-8928-349566D5FB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D91DF5C-9ABF-4D9E-8037-2AD32DBC04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76EAFDEE-E337-463C-A639-9A1017A5A1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659D789-50DA-456C-8B52-E8C0C30AC8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BFDBA911-36CE-43C4-98C1-C513537F54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DAB861E-83AE-4207-AF69-AE21605D7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3B303CD-9948-4253-839B-DF6FCAC09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0E92419-6D1A-4B3B-AD1E-4D020AA8CF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814835A-1391-4232-8D19-37F59879F3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9AEB94F-EA20-413A-B021-57B9C0F347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387E03E-E3F9-4035-9542-D780E6DC6E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E3D0F64F-5E92-4E78-9B89-1EF340130D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BCE595C-E8E6-4207-8595-AAE39BB601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091890FE-53A3-4C7E-B338-67D7F3040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871D7C6-CD27-436C-B589-C4D34113B5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7B32FAC3-5174-493D-B1CF-E0BFC96CD5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0E641B23-04DC-422C-BE28-34F37CF05B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F2A5929A-7B31-4309-BCFF-31D79FAFD0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4567BD6-C320-4C40-AED5-147079E8C5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5CDF532-5341-4886-B1FE-A73EAD7E9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E1B5465A-79A6-4565-ADDB-84A696473F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E763AC9-A0A9-4E54-AD2E-1806FB801A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D87062A3-B9CB-4BF9-AA84-76E1E4A532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24A4D92-E697-4D83-BCE2-64FCC29E7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848E069-FD6F-4A83-955F-093F60FC7E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837F5911-8A8F-44A8-B8B3-CEA7AAD4D6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6FE9AD99-CE91-4AA5-A6BA-685D6B0A35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56226A9-C81E-4CA6-BB1C-85175E1B6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8BE56223-639A-43A8-BA6D-FC52DB439A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7D16A62-3528-4E92-83A8-C3A86D9E8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7C27140B-2A0B-4FF5-AD02-7D14164126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38C64D33-B7D4-47E5-9D1A-F1F209C22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922B7281-908D-4546-8E68-079F2CFB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5A7FE20-2EF2-4654-9D53-249DAD847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96FDCEE-41F1-4B72-AB60-110BDEAADB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88070FF-13EB-4BB2-B0F4-0FCB2D1CA1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B2A2143-D25C-4152-95BF-9B15D06A9A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8F3FFBBD-8ACA-46DE-9A4A-31854E8F4D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BA5CF75-5C2E-4574-9164-AEAA84BC14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071F94C-FF55-4F97-9CAC-E271809926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56FF3FE-D986-4E16-9887-6FFFE15F00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ACBF2A4B-A3D1-4D2F-BAA3-0D14ED87E8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6A7F4BC-10F1-48BF-9BCE-4272C495E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501740C-5FC7-44BF-B682-E6CDE4BF12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911A8715-CE28-42D8-B5EC-7C8410F7FE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BF62C90-026D-47D2-8A3C-DFAC0F1E35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363F2359-6001-4C35-88BD-20DA36EC8A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DA3934EC-786C-46F6-AD43-7F316B5CFC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25D062D-14C8-4529-8995-1EABEFD64C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D9F0146-84C6-4D15-8364-633A630BA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78937709-575F-4507-88BC-CE99F1BC32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2778AE9F-3FD4-4AC4-A2B1-DB69619DC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56A7CBC4-985D-43DB-A7C3-750586D02A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B94E1DF-F785-4D5A-85B9-6E946893BD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DD44946-6DA6-48DA-97FF-D8810E4A61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F373BB13-1E76-4974-8C6C-162903F500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C69ADD45-2973-43E6-8A6E-357EDF33E4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BAE7F923-1B63-4B68-928C-F02A3E4563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B418C544-5750-4BE0-8393-C0C2484F9C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D4C1452D-48E3-45A8-9D85-98F13DF6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59A0950F-2C75-4E3B-AAE4-B9045288FF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8950576F-CED5-4D92-BA7F-7855EE5D13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7C34FC73-F3CC-48D2-8B75-4FD82E3D0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93BCA36-8A09-479A-A42F-D637CE7B58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366182A-D214-4BA3-B09E-B6994BA9A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B43B48A3-A213-409B-85BD-4CFD1EAC0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850D1F-91AB-4D39-8F86-4DB34C2745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869E913-F97A-4B31-A3B6-04B661709F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2269B3D-EDAC-4837-B83E-7A091DA954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30E9543-0592-4419-96D6-F9F6116CF0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9ADFB9B-22CA-4537-A254-FF001E497C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BD9447A-CBF8-4E24-91DA-D6695744B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E45E8C1-D905-4895-8CBF-E0326993D2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8C84EE6-9E2E-47A9-AAC1-2F48CDAF86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0A1E775-F72A-4EDF-AE77-356FC94A6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AD0E62-6141-4514-967A-8D11317F29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A80D580-A412-4A53-B3D6-D70982F28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0CD32C4-F653-4745-882B-131B21D570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F15501D-FECD-4151-876D-0E34FB48B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DDD817F-EBC0-4C4C-B364-15A89B4D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5275EB4-5E00-4526-8D8F-BBEB0EF5D6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2982FE4-DDB4-43C3-89A0-C22D1CADEC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2ED1695-6496-4146-B707-38A2BBF9B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99825EAE-46F4-4765-9C71-4EF16DD2C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D65AD60-9837-45A0-B6F6-1A9800CBAD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1F73F0A9-7528-4AB8-A008-5F1DAC45DA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A1B10E8-C0D2-4F88-A50F-898D3D0C4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296074E7-FEF3-4F0B-AF5E-A8E842DB9D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A7A8CA1-EDA8-409B-B4F3-17F86C1AA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474CB976-04E3-410D-8F63-5646986628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DBAFB86-3F5E-4915-883A-F470B3719A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F9FEB59-191A-46C5-ACCD-41D712EE3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920867C-CE6F-4E15-B607-013D03445A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AD819F4-04B1-4FC0-8A97-CED3D4BF9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B617472-89AE-4F1E-8AE6-549F6E9CDB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12B8E99-5407-4F65-99A8-5DC04E14BB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573E0CD-9708-49AF-A5B2-6FF2EBBFA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2691794-AA3D-478D-B5BD-6200B89A50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25FD0EF3-7ECE-4F1B-88FA-342DF8C22C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7746C0A-C1C5-4E5E-9357-9DBE026A6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71B9753-BCD3-46EB-96E9-15BFFD0A76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A11CFDD-ABC8-4F2E-8352-E23F9B7F19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1DC0EFD-850F-4396-8721-4145B17354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A9F6C8B-4726-4C9A-A441-39010F62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FE66C16F-B7BA-4623-853E-C1F7E7491F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7DE5286-761C-4C0F-9563-8FEFCE5256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8BC92289-094E-4B04-B640-7E0F9753D2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959CAE51-CA8D-4768-8DEE-3FA7A3AB7B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A61941C-2F26-4CFE-93E8-E61D80D84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FD62DEC-BCBC-4D6D-9C6E-0DFB3B8F42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60DC592-05B7-4C87-9633-89733BBF16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2AA3731-96D4-4759-95F4-67E4111730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9D0CCB8-0745-4BD6-A2E6-05D8D5E165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4ED0E5F-4442-4EC5-8496-5A89E05FB7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0E2D2E6-9178-4BA1-8A91-9C743DF65C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A3DD9504-00B4-4D26-ADE1-5F609F6242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8A879CB-6312-4D97-860B-16563C534F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AC78F1C-F613-495C-83EC-34B575CA62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C06B5A71-B23F-4F0E-8675-B1920330FD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84B9F6A-22E8-4416-9F1C-591003927D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C9F656E-8125-44EF-BDA2-435136C315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31050998-0097-487E-A772-A026AA945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A065181-A76E-48C7-A00B-5BCFCA91C7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F7214F1-9B32-4ACD-A8ED-761F798539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636B1727-D733-47FC-BC9E-426D032602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3011EF5-1CF0-445C-93A6-72FB1D11C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6934025-3357-48AC-BF81-2ABD622D91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4BDD903-F58C-412B-B1A8-F924C28E44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DEC054B-5B64-4327-9A67-E99FABF1D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8E38577-769E-41AC-945C-C38A4AE3F2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33373D1-35E5-433E-A9B3-923770A87D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562AA73-5536-426F-A142-621BBB2CF1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2A3103B-4574-43C6-8A83-EE921EF8FD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41AFE7A-913C-42F2-AEF5-4C6BF36FD2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2EBE796-5669-4D62-A327-D012821B41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5132D4F-A111-474F-A4E1-B6197F9A8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A634FD6-511D-429B-A23C-2CA3B9DF50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473CEAC4-9052-4D6B-8561-519230849C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08DE992-D825-46B3-AF9C-94DF2E07FD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286EEBE-1D63-4983-8549-5524EE048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49A14C1-69ED-4F78-BE65-98AC039724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E2DF4F59-E5DA-4A02-AE84-2CBDE9B2A7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61179E7-8319-4B02-8159-0680CF9FAD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DA8ED43-F783-4A8C-901E-7B6D916FBF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1ED80A9-70ED-458D-BE1A-6347B2E001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CA8BC31-E504-4EEB-A7C3-4D46775B37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7D0BEFD-8D93-426B-AC85-DD29BA7CED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D75D6705-27A7-40F9-A86B-E74363EC5A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5F9275-8457-4D0F-A8A7-22E2C4AF6D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329BE10-13D9-46A0-A8BB-BFECDC0501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3EBB3A6-6C0C-414A-BD38-F2B17AC97D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28A3F4C-4D5E-4EA1-B1EF-C81B961E0B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BE504A56-E167-4A97-A646-AF7BB1E69C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885587F-A0D5-419E-8127-56AD625325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3B3794-C952-42A2-9E1C-5D1C380974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2037A782-0653-4431-A0E4-262052FE62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60607F61-C05C-4E34-89D7-922EDAC872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9174B369-D106-4338-B9A2-631EA5C0C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1ADF003-43A4-4B44-82D8-E15C1CB294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2D77B09-624E-4FE7-B154-273495F85D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21FD55AE-9381-4316-B041-5F5B8D969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9D6CAA0-2CDA-46D9-ABC6-D25846152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64CA0C3B-6501-46FE-B17B-0C7D7D4AEA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036E8B3-46D1-4626-8E04-A488CC46A4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E0C97BA-A918-4C77-BC2C-097BD08558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5AFC829-8EC7-4235-873A-B03B8A509C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AC4F9F4-32AD-47E2-84A8-118A25A4BE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C3CC35E-F69A-48F2-990C-369D7CDF57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3AFCB06-6C0A-4A13-8E04-6A2DD24FF3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0E5AC3A-9850-446E-B2CD-EA0192563D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F33DBD3C-BDBD-482E-94C7-95CB9E017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3E5BF1D-8E78-48DD-9D96-6CAC92E15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6896982-090D-4CFD-AAFF-DDC538ECD7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343C391-9526-4404-B1F6-2BE5ED4381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CA3374-B5B1-47EC-88D4-E391EEB48E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3646503B-417F-43E8-99D5-0950A62B1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99EE3D3-210C-4B18-B813-9C4CAC0FD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7295AC1-363F-4536-8AC1-E436A28B6C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0E23FC13-AD30-40A8-8733-6318E5649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30145188-6F44-42B1-921A-F5239AF2F1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23C5110-8298-4718-B8E7-C3AD1D4405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24ACAAF-0B9B-4036-B4D9-00C871E57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4DA0357-19AE-46D4-928C-4AED05ED0D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09DB4E18-32F9-4396-8B16-9388ABD97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4CE9BF1F-3289-471A-9C29-087C91BC1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3482569-8B89-4497-AF72-D30F10ABEC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7609509-C3AC-4224-80DB-02EB7E664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5AF1592-EA74-43F8-92E2-60B30432D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72958AD-7867-4E09-AF6B-2EDDB8F099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53AB164-6262-4CC9-B898-5CB3813E9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B8505BC-2CE1-46CC-84AF-1A78ACB32A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9EF264D7-F9CC-4C1A-BE91-C168712EA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38B29A4-054B-4E35-B916-9AF05F1B5C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3CFCE91-D631-4FFA-B3A8-71C7937C9A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433C2A1-1187-42BD-A72E-94518C36C3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59F52D36-EACF-47C9-B023-158EC2E501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7B4799C-494A-4D6E-9C93-6C6BFAE4BD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AFDC305-F17F-4FC4-94D8-FE74754C05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BCBBEEF-05A9-491E-BEB0-3453D698B0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2B211116-25CE-4164-9473-42CA640D0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0FC60DA-B016-46D9-BDD2-2DDFDDB718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643C4ED-21EA-4D5C-B478-4ABF9981E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F3F882D-0B28-4D2C-8009-9247FDC4D3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BCADA67-B554-4D9F-9C7A-2A57C2E094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C901FB3F-F7E8-488D-931E-7F105185C7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5A48AF67-B6A3-47DF-9A00-FA612C719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0C8B6BF-862A-4294-AF7F-9770A8B72D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952BFD96-A7BA-4E20-B315-1538809890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6B6B2BAE-E219-4980-818A-EBFC2BE7B2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D7A3A0B0-77D5-432E-BEEC-0AC48BF8A6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B82B4377-11B3-4BB9-9F04-F10F4DD169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A02CFA6-3A68-4AC3-9973-FDA6984B7B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7D9ED59-5255-4B11-BBAE-64370198B6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E3C49A3-49FB-49E7-927D-AF3E006432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9A05A63-16AC-47AC-A6CB-8317A3375D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CF9F36C-653F-4B96-86D6-7F30986EBB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BF51459-DCD3-4969-BDEB-89ABF77110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5A5B8A79-F519-48C7-BCD2-71DB6B2FBC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E9005A60-E3BF-4478-BB64-4D139C41B9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39D657A9-716D-48F7-B1D7-886E909477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65E47100-3B7E-46C2-8348-803B4DD70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B1B1E9F-10A9-400A-8C25-984A5B032C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C2A1308F-2388-4001-8A92-349389AEF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F987ABE-2FB6-47CA-B99B-147E1A8F4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55FE1A5-7D55-42A5-B170-CD751D35D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03187E1-A77C-48A6-8E81-A24F2AAF43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9EDFD245-50D4-40A5-B296-3724492EE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B64AAA41-1D37-4BC7-BA17-2FDA70A7D2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0ECA48B4-01E5-4512-8FE5-27A8C702C4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511604C2-695B-474C-AC22-4CC60DD6F9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D7ED74D0-2A6F-49A8-ABE1-38039FF1E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283F3A6F-006B-461F-ADF0-94426C65EF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C749DA2-4DC9-4CDB-8E25-A68A0B0909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682CAB2-9B0A-49DF-9ED1-73695E4012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10680F38-B60F-4974-AD67-F559BE8F0F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A6B8B59B-C671-4829-B09B-B7EE291212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807E843-1F08-4BFF-81DD-2AA056E9ED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06494AE-F744-4B9E-B5C2-02EBB907E1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CF773E-A42E-42B4-965F-D63D22769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174056B-0A62-4C97-A3D9-DCC679D2D8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EB5B30D-9182-474E-A09C-70B8C55E9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CABBBFF-55BC-481B-92F0-97839223D8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6D600C27-2EF6-472D-A117-030A3029D7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638E3E8-B94B-44E3-B54E-48F773AD88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ED65759F-40CD-418E-A5F6-220F671B4A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F07C726-E90F-4899-9ABF-619516797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837C4E0-B93F-4826-9C24-2DD2E4DD9E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5D639908-95E5-4687-BAB4-F10486F3FE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BB7EE38-40DE-49CD-A186-E409193756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5BD2D83-A5C9-4706-A2F1-F7E6B6E41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5C187B73-7D9F-406B-9884-32E30C0C2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928C7F8-E767-4613-9635-865F0083DD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FA83FF6-7AAD-4C68-BF17-47A01DD809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82737DC8-2317-425B-B447-DDC251B9DA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F2EACA3-9C1D-4C63-A1BA-AC35A22C5B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901C66E-3A9E-400A-8E89-5A33A7F13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43A8CE70-C8CD-4708-89FF-0F88390AEA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D997D751-0BB1-4ED9-B673-152CEE396B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E762806-78B2-4001-85EF-A591F07082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DA6DD69-AD48-448D-9301-65A8F9493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D93671BC-B8D8-4C6F-83DA-1A7350911F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AF29CE13-4A8B-42B2-ADB3-4628A0D9E8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4B39E923-9D07-4E35-8199-7B42197D3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9080FBA-377C-44BB-B473-691EE3675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92056B5-3434-4F8D-B348-5421281CCC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6B4355F-792A-4AC0-A75A-CF1C1CF864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65CE2C31-67E3-4EE1-8B05-6CDC4DD75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B2201D1-70D9-4628-90DB-7E0FDCAE44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5207B0A3-27B1-4444-B7F5-43894C46D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D06E90CE-983C-4C4F-AD0F-3B57E4105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3563DCE-B334-455D-B945-19E34C1D7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4E025DCD-5ED6-41BD-9A92-37E30E7835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1CB4A7E8-8257-4FB0-92AA-748116185E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1278E1BE-E6D4-4B8A-8F73-AC6D676881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3EAA535-481B-4C96-99A1-AD134FBE5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C179ADC-0815-4B5D-BD49-A09993C37C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E3B9CA2-DBE2-4791-9E37-B84397DED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1896A00-083E-4AFA-8BFD-0D76970009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B0BD44FC-306E-42A9-95EE-2E6597548D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2F076F2-B7F1-4FBF-A66D-FF5691950F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CCE05F9-E104-458E-A7DD-225FB189BE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94C1248-D17D-4CB2-A348-9F58FFFE1B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2D50901-D475-41A1-AE69-A772ACCD3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0E94958C-6F70-4FA0-ACCB-AA0FE47697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424C0E65-74FB-4437-948E-BACC04EFC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4EFFAA64-D95A-4413-A84E-16B50D1FE8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2D87826-AE7A-4CFE-8F9D-0EC8A5C360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802DFC6-FB40-4899-B00E-E81EB1772B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517E1F4A-0541-4049-9AA2-A3D390A3F2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0305D22-680D-4887-8021-1CC81AB26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3FB7075-F2F7-43C4-AD0E-5D4DD059FC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6D79CFED-8D06-43EB-8C7B-C1432BC5AE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83B5292-AF66-45D0-92DF-958FED4917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3484EA8E-9147-4293-BE60-0A64232843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989FD7C-5F60-4798-804F-53220C257E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BAD44E54-89FB-4623-8450-85E919D96D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DA302128-EFD2-4305-95A1-15CDE291EF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AB997EEE-41E0-4381-B7A6-A15A12433A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BF14EAE-4367-4A4A-B7D0-B18C810B64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1927FF94-7482-49CF-888E-2DCA2B7732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CDB0538-02E9-4BED-82BC-D03818E27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986D4A4E-6A3D-4CE2-9C30-0ECF7B5E0D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F99E593-6F01-4271-AF7A-E58FA1FF5F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9218592E-89FC-4345-87EF-DFF3CF8A66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B5C73AF-5A02-45D1-BD22-76451F0ED5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7DB5BED-E1FD-4076-839C-78FB96C888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F9A133D-1149-4ADD-9BDF-361D16079D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FC13A46F-1B8F-4B50-A61A-274E87DE95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5038978-CEC7-4EAD-9426-0B15457FF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0399322-2C77-4261-AA43-C49388B0F3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8423172-5083-4F0E-8992-F5C6F04C40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D307A77C-BF15-4C00-B5E9-93E62D616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47DB4315-C809-4AE6-BDD4-3AE10E8A0E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7260C60-D244-4423-80CC-3F6B37E1B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D1CAD46C-07CC-4489-96A8-EA8EFB6BF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C0F0EC2-D70A-4783-9F09-10FC9CF73F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0EF6ACA0-9962-4FF5-B8EF-346B19CAE1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C1B78631-DF65-435A-B531-77D6E62379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BD50EA2-7C78-4980-B834-65B59FFC6A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8EB81DE-6212-4CAB-A4DC-89DBF53B28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E42A49D-6ABA-4468-80DD-ACA27F8272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EDD190A-0C4A-48FB-9D06-B31A8CB33B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1B452BEF-21D9-4B9F-95A3-681364536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46A40E00-9609-4C31-BDED-A0D824B7F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4C6C6D58-259D-449F-879C-B373BC8B0B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3AC2672-182D-4FD1-87AF-371870ECFD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45AC7232-56F1-4269-96EF-CBBEACF414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95A3508F-24F5-4194-A61A-DEC8D84D3B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3915B5F-C069-4E3D-B5B2-936F9F30BD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947112AA-785F-45CF-B2DA-AD7928B9E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8D03AB1-D541-4F1F-9CD4-2E8AC23AE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F93E54F7-8E19-47D0-A6E5-709951E192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01D02C1-3B07-415E-9523-4DDFFB236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81D0CB63-B362-4A5C-AF09-6F2ECD919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72DD3084-0B05-4E70-8041-36978F6EE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352829A6-884B-4BD6-9C60-A922D59865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E8456B1-1374-4B9D-8220-B1720FA639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211A5FF-5C8A-4537-B51A-A3E7A7E067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957781DE-DE11-41B0-B4DE-6269F0AC45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43D67D66-AB4B-4D64-B267-DEEA747AE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1E0A7F8-117E-4029-8C1F-264A7D1332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8437D7E7-8F21-45B1-80B7-E758C27743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22BBBEC8-62CE-44E6-AC19-6D52CCBC49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FF7BB890-F9B3-4C93-8C82-BCCE09AF34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124977E5-5EA1-47D7-8783-33D6243BF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8F4D6C87-A271-4C86-82D6-92C4751C3D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690B172-F348-486C-903D-3B49CEBAE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F9B7547-F1A7-4B13-B426-49F4EE5EA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33EFB71-91EF-4B8A-8B5C-DE2987583B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0E971A0-2681-40DF-BF85-1E7DCFEAC5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BCEC2C3-7DF6-4E40-8122-38B3096952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01DBB01A-38EA-4418-9947-3197D33D07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FFB688C0-C549-4EC5-9691-D7E283E049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B0B87A9-D78E-422E-A4EF-09F22F1FDC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1594933-BC18-4C72-AC0C-8597EDF8F4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44A0CE7-6B6F-4C3D-8208-A585B2CB3A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3C3DB44-0581-41C7-8B61-34834D434A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5D355FA-A53F-4217-9FF0-B2784A17F4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9EB242CF-7E0B-48D0-A098-9E932BC98E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12E65266-513D-4826-9505-97C52D1825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D23ABCD3-8732-4109-A14E-A0F1D6A64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E3FC16DD-B65C-4D6B-8E26-0F4ED84E59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FEF093A-20BB-45B1-ADA6-95478DC6BE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5F85FC0-6DF1-4C84-AE5E-0F66DAA3BF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D3AAC5F6-6299-4EE9-8A53-21B41228B2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C391C731-487F-4C85-B620-2EB05481D2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68956F-320B-47B3-A6AF-AFECA4B33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6EBCB6B-4DC9-4E27-B8C1-A20EB67994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DB25FC39-65E2-4558-AC19-0DA09DBF9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899332B-6802-4991-8D2F-7FE4E8300D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935B6F0-EF44-4B0C-80B7-3534BD99B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AC33588-CDF7-4E39-98C3-7B144C6F60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255CF7F0-0C72-4D7E-81D2-15BD6E03BD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256847B-7607-4B23-ADD9-26E24458EE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FD403355-5AAB-4243-9F29-63C16EEA5B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533F361-3205-4A27-9AF1-BA959A5DA2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EB1FC5A-F7D9-4FC6-8520-59349379FC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74E1E8-94E1-4905-8297-2595AFEF16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5EBC7EA4-AA95-44DE-87DF-0542D6E498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922F0807-E0F4-4257-864F-8249E7594B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927A6B-115E-4B30-814F-CA10DEAA07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8C1F77B-5317-4A63-BD63-1EEDD8E09C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720A15A7-14F6-4707-B358-6AE6BEDCFA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03FC85B-151F-4835-89DC-F042F592F5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2C4EFCFA-C783-4299-8309-1C1845348E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D187050-1008-41A5-BE8F-D38486CD65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56B19711-919B-40C0-9113-6D2D7185C3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3AEE79-8EF8-4889-B19E-8862695BD0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A3E088CA-625A-4264-BB08-5C40D54886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B61327A-3E20-451E-8648-5BE1B8781E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7E67389-3FE0-4BEC-AA5A-060BB8A799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7284A9C-7F53-4E19-9183-F772E974E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6D14B65-DF06-4158-BA4C-7388DEF33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C71C3E3-B564-4EC7-941E-DD379B6C4F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7E119CFE-C57C-4C28-A6F1-682688387D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563DE3DE-A546-4D0E-88DD-F3DBD62821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3127063-5893-4DAD-960C-472ECFCA8C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EDC77C9F-F159-4601-9983-7A09D14A4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ADFAAC8-7171-45EE-9A83-AF3877BA73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37C396C-C618-40E3-92A9-E952120BD9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3C19DC0-6D0B-43D3-9B61-16CBFD542F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FA9998C-DA22-4D3F-A250-3D5C98AFC8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2CD0DF0-2123-4C60-A7D3-813B42036C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6EF377B-CF1B-47E3-BB4F-5EF0FC235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E53DADB-D4DA-4876-A116-59043C9AD5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38AE21E-6FD5-47CE-8E3B-CDC2C1B861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A999B808-7885-4B19-8769-7E04C24C63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D2D7505B-5A85-4C20-BA82-8E7158DA82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B996500-6D68-4E6E-9861-F5596300AF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67652A3-1783-40AF-AE4C-1B9F9901B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58741FD-A255-4665-A83A-6B62B49C1C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B02244D-83FE-4AF4-8AAD-0041DF2F77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0CF5F59B-FD9D-4A30-9B5F-D5C5AA57CC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DF58AAAB-BA88-40B6-A300-3969D7FF9F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A01DAB7-6C4E-4505-AD8E-4BFF032A43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F8B3361-76CA-4E6C-96CE-F955627A1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2C597FF-6F3B-48D0-A2A1-2CFB5C2A20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4873D63-94E6-409F-BBDA-8612829C57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8BA6CBB-7B72-4DD6-97E6-56DD407906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FBBE24D-92DA-4AC4-9CB0-DE209D8717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B3EDD68-9316-408A-8685-6380FEC16E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E5C5160-FD1D-4983-8D4B-50EEEB0BFF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FA37E907-85D5-42CC-9C1B-A235C1A4D5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0DE9A3-C084-486B-BA73-EA50B858A5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7F98F9BF-26DA-47E1-9ABB-A6E9EC1CCA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43B7F89-397A-4068-87CB-ED62AA6F7A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F310691-C6E9-452C-9755-ED36B46786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2BF4C67F-A501-44BF-8890-FE184A989C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C87DF052-2D15-4D34-A5A0-23CF783529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D8374308-BFDA-4022-9EC1-B038FBF56D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51FBE5A-385D-44E8-AFC1-9CF069984B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5E3A5B7E-86F6-40A0-8E73-B999328D71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E1109ACA-49B1-4F24-902F-24096273F4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193ED54B-8C6C-4179-8BF5-3690F8FF61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591E0FD-9ECE-41B6-A6AF-ACE00E7A1C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58A4E60-5648-4E1B-A0B9-B53077E4BE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9AF769D-1827-408A-BB61-36A806E14F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46F565-D510-4D07-A3C0-126E0F8F7A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07DE676-7FAA-4AC7-8B14-183CC07B8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51C991F-F593-4063-9CA1-F4329ABB3F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69F6F61-59EA-48E1-9C53-FAF9384CD7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06B8E4D-CC8C-4789-AF36-75CFD00D6A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BF39920-AA10-45F3-9427-B677A721C3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0B7D4BCA-AC05-49EC-A8C9-F8C2EC7C4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A8549A9-B343-43D7-88F8-96B82CF67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C72C994-F613-4DBC-97F0-4D64FE3AD0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2EF3E2A6-4198-4B9D-8D04-8045C99696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B12FE5AF-73A3-4908-A87E-91A03E869A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37FAB9B-99C3-4326-B462-FF4316EBC3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6EAA2FA-5777-4504-B8C4-8AD1BA4517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A0B3DCF-61FE-42A0-8BC3-1C3BB93BB6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A3B0954-5201-44B5-9E19-E7E62326D7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519089D-D57D-4F0C-9A32-CB4BDF879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368003A8-346F-43B9-920E-136B04556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DBA8166F-77CB-4B22-9787-F75E329231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47C49A29-1D9C-4815-96E4-D2F6CB2208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2A86F1F-223D-4062-BC6E-0C7CB7CEAA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57DD917E-BB5F-4605-B7F5-F55CD195E2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7ACB525D-3AD7-43D8-84D0-9D727AE66A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69569E3-77D6-4F10-B10B-97D7F72360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E33E76C-FCCE-4DFC-BCBA-987D1AF8BC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B2850F7-FDB3-4A8F-8C82-72CC282291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EAE74D1-819C-4E03-B621-7CD8151560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7031A316-411D-4206-AA7A-F814E7030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D702B8D-0169-4C75-B3A8-212F580AAF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C0F4F8E-84CA-4671-BC88-4FCAA4067B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3BDC01A-05C2-4CA7-8E79-344176D2AF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C593A322-74E8-43AC-B0C8-F9E06E5F80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0C59868-2568-4543-BAC8-7FEFDB41A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24311DC-8FC9-4926-A7A2-5F8D9D6DBA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DAADA521-B869-41B2-85DE-0828E4FDF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BE1CF780-2AD9-42F8-8B3A-44068F1DD3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DD33D5A-8EE5-4304-A218-B634C80D79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4EFB348A-286C-4D48-9999-A2989FE0A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45E1C34-7879-4839-9EC3-1DC2E308CF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2B3CAA5-73B7-4D09-BC8F-588A667B6F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1EEDAD63-D274-4481-B313-558A2ACD18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6FAB59B-382F-4777-8303-CCB3EB396D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403618A-C3E3-4A7B-A83B-3D67CF076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7F486EF-B7FA-4EEC-8006-E9F0740A58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B777F27-0600-4E32-8C35-B27071589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AC71F4B3-7734-40EC-A90A-B6891640CB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C3C71058-140B-4F33-A3C4-D37B816531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4129216-FDA1-4E34-AA52-DAB03BDA86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9D51978-4826-4BE4-9F08-9D8D0BE5C7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3614EC3-8EDD-4C23-8774-76D5C200E0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FEBC14CF-C2A1-42FE-8826-A0ED98E7DF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65E474B4-83D2-413B-A7A4-B8D0B3CC16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A2DE6D0-A551-43C6-854E-C31A2CCD86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69D7CDA-4428-4795-8891-3C712693F7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9FBEE90-CB9E-4E16-9143-3239029225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CBC350B1-EE1B-46F1-8BA0-11FEEBE528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4C0AD6BF-B30D-433F-8C96-971AAD2DDA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43C1C5B-9E18-4A9F-9D4D-176D3DF43E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FB3FC009-8293-41AF-8541-73D4881EE6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92090AE4-A944-4A93-8C9C-8591A4617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E3682227-E00B-4DD9-B6F8-06CE159D2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98A1DA3-2C64-42A6-B136-565D44D109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741F6B99-49BC-4A06-9FCD-9008447E60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4D9DA1F-7698-4EC0-A30F-7324DFDE65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A395A7B-DD20-4B08-8EF3-E0F7A7BC18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7FED760-4DC8-4C79-AF4A-982E153D3C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129E619-9B2B-446E-BB90-96F444E9F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1E02C1D-D20D-4DEB-BF4C-BEAE05CA9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34CC5E2-6EFE-4478-8F37-8A57FE1A14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C1C2D7D-61F9-42E5-9EDB-301A4E83A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43D5FC2-9FE0-4C0A-BF28-B59718BE4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705CCC2-69F2-4786-92BE-08A180F97E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78037B8-8A47-428D-AF2C-AFF0BDAB8A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11AF2B2-7110-4616-B36D-187B6D9D26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2478C69-B956-4A6B-B8E6-3D2D10F0E1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77E0CEC-664F-47DE-8F7B-CB88445A4B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4A30AED-90AF-4DEB-B55D-C686B87492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B3427F04-A59D-4666-A97E-11554C0FB6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B731097-87F2-43F2-B2E6-1735C7CBEE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7FF71F47-1FA7-4EA4-978B-4940653FFF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660E2E8C-8F7B-4981-B83F-B925D3CE5A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29EC5879-84A6-4151-905D-812486A728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ADEA67C-9119-43CC-85E8-40335A3D91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C8B19C3-2688-4E0D-911C-913A59824C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4B1EB71-E672-4D3B-93C8-11727495FE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927AAE94-4609-4E11-8FB8-5219313919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E0194F1-D688-40C4-A304-3B0E9F8064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0D60354C-8567-400F-8665-474CE207B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31FB5B8-BED5-4D0C-B258-2381D80BB1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B38C78B-5271-49C6-A804-66E461697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5E3F2762-F818-4171-8AAC-96E05A2B5C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2E78F4D0-6A22-4E3B-BFD1-7C3ECFD69F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810A57D-B2EC-4C7D-BFE9-F522FD73C7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13F21F0-16B2-4983-9404-E11085CEA4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9992F25-4C98-4310-A0F7-302FAD9AA5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D753837-C2D7-4D1B-A3BA-8CEA748AF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73A1B56-3498-446A-B65B-F187553A0B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29BB290-2E33-4AC2-AEF2-E8721ACC0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BD42B9F-7AA5-4AC9-B2C5-EC7FB06D52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4CFB2B0-7A1B-4B78-AEF4-84A8C72E0B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A6A609E-CF22-4F5C-AC2A-573824037A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9E9AEDD-41F7-45FA-909D-9607082562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B2C9CF1-2D26-47D3-9C08-79C5071D9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CFE66339-3A59-41E9-ABD8-77DCFF81CC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12B0EF4-7AAA-4876-8974-DE20FB96B1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133D0991-0174-49DA-B0ED-98C04B54D7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63C01F1-D0AB-45B7-B650-1DCF325EB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541204A7-60DF-4528-9080-5FAFD44034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DB79EF08-1982-47E4-9E3F-4D6B6B93D0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864F7E0-857F-44F0-832A-1435A77A01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1EB55D3-01CD-4ABE-ADDD-E26A6E205E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51A165F1-A457-423D-A363-15DE1B7759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0D59D06C-1A68-48B4-AAD9-8BCBB27C3A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86587E5-6389-4B8B-87D2-9D2E6D3FA2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24A9A2A7-9416-42E5-8431-87714B46C0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BA471489-FBB6-40F7-9036-8541E464A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0780FAD-A31E-46DB-8B95-51DDC84508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A622D7FF-F4FB-40B9-8C29-9342CAB30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A7A44FD2-58A9-46A7-8227-8BFB75A85F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18DA03D1-3009-42D4-BB58-49675D103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1A4949A-3460-4615-9C5A-4308CF3430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C100FBD-095F-46C8-8EF5-04E454912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29985D53-CD4E-4F55-A4A9-2890CD37DB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1241D2A-6E61-454C-8E3C-5CD4C15B35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EE1F4E03-75E0-4593-9E90-91BC40EAF0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CDC8EF31-53C5-491A-8896-EDBAE8DEB5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5C6FE63-E835-4AC1-A751-61ACC8B0F9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C7AF998-1102-486A-849C-931DE029C1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5271A4B-2BC4-4C97-9601-B5AD56DD4F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773A54DE-E9AA-4F73-945E-4ECBF6534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3185AF87-C3D2-4BED-A749-6D22A5F3A9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375423B7-0F1C-4730-AAB9-79BC2B9719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C2294782-8FDA-4C1E-B086-1ECCC075C6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DE0689F-5EFC-4A6D-A6DD-9B1B663851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14D8855-ABEF-4426-972E-036CDE05B7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6729D62E-B35A-438E-B71B-373B4D13A5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4D1DA0E-BDF8-4D70-8EE2-887321DD65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648C2DE1-DBDF-4F4F-AD9B-8466D7CAF4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7936F4F8-F0C4-4C85-96F4-73F9712B24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9E8A278-27FA-4192-AF33-C9319B1082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F423B11-3FBA-47D0-B272-AF506CF2BB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43670807-329D-4B10-AE61-40831A59C1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E4904343-47B1-4B7E-9EE7-49AB66E59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82987239-93EE-4DAD-8921-EE4CDD6942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926BEE0-B25F-45B9-A6CE-899D6859A5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D84EE89-4360-4E90-9E84-F0B9FC35D9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482E0A4-6327-4716-A9CC-10F3F53EF9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D93625DB-871D-44C1-BF4A-F4641B2A9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4916C97-429A-404C-AA0E-F9ECF54FD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2BAE4DC-1EB2-4D60-85FF-7AED9E424F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64BE41B-8B22-4173-A4BA-AEE607B652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0F00837-5F40-4519-B7E3-92E5B3E6CE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FB237E5-6468-48FA-9604-4C2DAC96A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8DF5F5FE-A392-4995-BF40-AA6438746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06FB3F8-9DEF-4F29-9413-B6D4EE0465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B52EAF18-02BA-4179-81E2-7589F9DDB8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9E427D69-E81A-4A7D-A833-43DD64A749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A98D5AA-34BC-46FB-81E8-BF4065F356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B962AD5-8CEB-43FE-AFF1-43F88135E7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9DDC9EBA-4C69-423F-9156-6FAD4270A4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BCDF437-64F0-444B-982D-45E4FBC154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D65A77B-4E24-42C7-A40A-6C159FE7E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336FA95-A146-424E-AAFC-F3FE1185A1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02A75DA-6889-4895-9006-3FF7CF4E0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E56C645-E1C8-46CA-B692-53345084E3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3F55E7-D8C3-4C28-B3C7-948C3228D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7DC8F96-9F0C-4F5C-AF63-BA94B0B315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7A2F12-CC2C-4FA5-8E45-86926FF8E8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1AF9BB16-196A-4031-BE0F-B5C22416AF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9B87DC5-1A4A-4942-BE2E-36E3C10797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BD843F4-5994-4EB5-8D10-1A9DD7A9BF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A2B43FB8-AC6D-4CAB-BB4C-2A795B593C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F33289E-679A-444F-9AC9-E4990C076A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B81412C-A228-4DE8-848D-2EE47141F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FE2185D3-F5B6-489F-9551-D23024FED5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1DB1F03-7DC9-4F88-A28E-E6294A780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BB60B5F-03C8-4A84-87FB-AC4C3C054F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25B06A36-B8FB-443C-9091-AA5DF2908F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D15954E3-655E-4400-9C27-298C664ED7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1F4F9BE5-4C98-4729-A384-AD2AAC373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A55039E-CABC-441B-A67E-694EEBCB9C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B8F891B-70C0-4F82-91FE-4277FD23D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DD6D60C-9B7C-4D11-8ADE-05DDBACB5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505F7EE6-AB76-4E12-A501-BD4E255FC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C309407-D479-4025-A571-A4C02AFAA8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0ADB65D0-77A1-474E-8A02-CC8099D2F5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70378F7D-4A75-4829-9F88-0E5771AC49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3AB3B4E-C48C-48EC-B1D2-1657C22CCE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F3C9531-335A-4E50-8933-F9C63D4C43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046091D-458F-4C91-B790-C4B388726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AF6304F-496E-43EF-A23F-8468582F52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3921BAE-2D94-4154-8A09-7ABC7CADAE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984DFF4-5B64-4F8E-B1DE-D1DFFD542E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B49AB682-E1D2-4E57-8F76-F6EB70A0FB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2B63AA5-F792-4109-9B27-3AAAC6DFD9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5D60A47-97B6-4510-A3A7-2F394A222B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E17B0C6-CA00-40E7-90ED-F4A2C962B9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EAF6EE0-2A9A-4045-B56E-2871146C21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36ABF3A5-4CBA-4862-87DE-2A9ED68E9B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91F8669-A4EF-4A8B-800E-8E0031AFE2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6B6836C-8221-4091-9F89-05522858F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BA1AA562-7C0C-4787-A3C5-41B772DDA6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9E9C3C20-10F9-4E0E-8ECE-CF9B7D3387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0FD7307D-9015-43DB-992C-1F86BF191D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A3DB55CD-EDDD-4837-B113-DC1223D91A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500161F-A738-47CD-BD0C-3D428E94D9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0F68BCD0-EDF6-4452-9888-3B7E1FCBEA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BCBD7A4A-6A6D-42F0-B4AE-4071C14BA7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8FA9E79-7C81-4C8B-B67E-71EB6E1134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4A130897-8AA1-4A03-9250-C8D85DF119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C08635F-1ABA-485C-87C0-3A5C68638C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8E4A5DD-655F-4481-A2A3-763347F778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FA20F1A-0CB0-4565-84EA-511A980A24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324A2787-6284-4A57-904D-36CF010224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7CF06C09-286B-401E-AFEF-9607CC3AD2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049281E-46A6-42A3-9F2F-8F7291787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F22D617-3BF7-4518-8EBF-9BEF85CBB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D6BDB35-D38D-403A-B857-9A7DF2A20B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50E1FE3-16A6-4875-945D-98CBC5E6D7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B99CBF2E-6141-49B7-87B9-621F41B2E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F1999664-5E6B-4978-89A8-EC152A1403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2E1BC520-62E6-40DD-AD43-F33E9F639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9781CE6-C198-4F7C-A3B4-DAA1BAC4E9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F592C18-666F-4D46-B8C7-56EAA7CA71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46B4074F-95AB-4616-914E-F404E85DB5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179A059-BF58-4E28-A30D-14BE4B68A3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E647D07C-742D-47F8-BE74-CBF6483DC9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DB495B9-7111-408C-A33E-F7179A97F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822BDFF-CBA9-4584-AA1F-77B5FF3B2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EE7B405-7D6F-4D4A-8EFB-6A325D1F1C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F45624-98C5-4FEF-8888-68BF21B95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217BA2-357C-441D-B016-6F58ABF33B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72B024F-ECA0-404C-9A6F-7863AACD4E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848932E-DA86-4FF3-A28F-C2BF489A6F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467DA5D6-A788-4549-AF50-264A505127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229CCA71-03DA-4242-B8B4-B50E9676DF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3578D1E-B9E8-4E00-8C99-30FE9D9682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E94435-BB85-43C8-AC90-9FE7D14788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2B2F528-38A3-4A74-9327-606D39031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F5C640A-EF34-4C6B-A2C2-87D7E9714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50407B-CAD5-41F2-825F-51F3953F89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E9B1328-E6E2-43B2-984F-D7F855D01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7EBF0CB-E852-4596-8183-2D21976F0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F75AC74C-9279-4303-95AE-D067261952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204AF9FC-81CD-4572-B626-F93859C2AA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D05259CD-980C-4C4B-9BED-54FF77A0EC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EB01A16-9E20-483C-8C06-EB6C9F7868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09F6F13-7400-42B9-B3ED-55C65BEF43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5F0DE93-0378-40EE-9C48-92B00277B4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315EE89-D889-4795-9D85-5CD9F78E7C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41CF237-C8E0-4870-B934-BB6314EA29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DF64308-6A93-466C-AB5A-E7540E67E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2FFAAAD-7BB7-4439-AA22-D127E8257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9462C034-8271-4CF6-B850-EA0F58145D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821A77A-62D7-41BC-A1F5-CC0411897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746A3CE-E818-4A3C-A18E-5ED041D6F1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1FF02B1-EA22-4A9A-AEAC-ED53E4083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AF979ACC-6A5E-4713-9606-00F44738A2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CEF691E-1699-4E39-9E24-3C9862D34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945D523-2EBB-4901-BA84-7C5A8E565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C5CB4B1A-0776-403E-9E76-4E4BF1A58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378B6DF-CC70-446E-80BC-F2D8D5A6E9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6CF83A62-8E39-47C4-89A2-C49AEDBE31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640A2F62-9D84-4E6E-9DED-822AF567F9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0C83CF0-F511-4420-B93B-31D51FBF91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C2BA2CBF-C1A9-4AAD-8C3A-EB0BFB87D2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B415CF1D-E709-4BB1-A6B6-7147AAE25C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E176690-02E8-4D12-A920-DB3B7A0B37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8BC2FE2-9918-49A7-9698-F74ACC318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58A88EB-A710-450B-9C9F-F2B5A8D17D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E7EB4973-95E8-4DD4-B432-35C7FAA666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EE667C3E-2A47-49E5-A246-46D76E154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8B59D43-2E62-41A5-8E37-E67316951B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D97F6F5-D9A3-45FF-B57B-CEAA66954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FD5769D2-E37F-4F21-8584-FCB82A6DA2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B2235BB5-5155-420B-A4AD-6DC2A4B5C0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334AB49-6938-4744-9C09-23E9F8B0D7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544E6531-E7A2-485D-A410-F28982E933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CFCA967-A365-4848-946E-075D34D427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A935657-FB0C-44CF-96F5-99CACE262E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F8C2645-BFB0-407B-97E8-44FB437FC1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33886999-4EC0-4633-BFE1-DB40CCFECE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5930CD6-90EB-42ED-A582-C01E600C01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E4B0D9D-CE42-4107-A9AA-793F658E34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5547011-BC12-49EC-89F2-477DBBBB49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101F704-C9BF-424A-9E15-6896F1EA6E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4B54F22-C155-4C27-8CD4-101DFDC319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614F519-B0D9-4AB1-8A2F-60C4F26D24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7656B81-8BC1-4502-A8DA-54D4644A47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84CE905-129B-4DED-8AF4-CCEC65F077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0BE020A-C137-449F-8284-27F2DABC1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FA6F64D-5ADC-4F8D-B7A3-3FD773FC3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C0726F7-C18F-461A-B2E2-3017D46D69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23F18F0-1F89-464A-9BFE-5E7C6E5C08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50361D8-3A72-479D-9358-77EC9440B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8485E34E-C348-47D0-96C6-018ABBFE84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E36E0C0-0A53-4658-AD96-6B95DCEE33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352BF84-E53A-4A03-9CF3-778B9FDC35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5AE14197-0EE0-4E6B-8F10-0ED3B803CE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E709D6E-9CA1-4716-B77D-C5515903A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FF1116B-3811-45FA-A5F1-CB579C058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7CB8302-746D-40A9-8794-DE7617DC85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F724B2BF-89A3-4A43-9562-17E9CBBAC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4EC13716-8496-4DCE-BFAD-075AE9CF6B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3D0E7FA2-B85C-40DA-9B6C-85C6A12335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AAB25CC-B387-476A-8209-C4C81822AC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B0B4273-DB81-4332-9EBD-7A6D35607A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7D7207AE-EC90-48CE-882B-8943DB3341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253D94B8-0A0A-4130-B1EF-DD753B6A6A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D6752D5-83D8-4F0A-B609-D76A454629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DCC847ED-BAEF-4116-87D7-706CA3EF55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E998FCC-8AB6-48F3-91F7-18BB9C2AB2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21EF438-FC61-4F7C-853D-F5CB301BEA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B39AD7C-683A-4E64-93B0-0A9FE40EE9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D0BF66C-CF0E-4232-9450-ED82E6A3E1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4D5F234-10E4-472D-AD60-12FD47F43F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E083D70F-4C36-41B3-A81B-71BFF05AEE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3DEC0D4-CDCD-4FD3-8C87-73435D3FA0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E4F573E-3587-42B4-B14C-A59E1E4A6A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5D4CB35-C7ED-4A24-B9C3-DA75E6ADAC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07BC1F8-B8C0-4743-BA86-1FE4A0C47D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248013D1-0D83-4A59-A0D9-8A03B22944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1BF5A83-6A49-463D-965F-E92587BC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E57D60F9-7EE6-4C57-970A-7058AE044C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F4B4F7A0-558F-4B6F-A464-4F1DB81FD3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E26BE7E-3798-4420-8361-A07F4D3EE0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7092219-490D-43EC-A34E-31ED8F4DD8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32B57C0-9D91-4FE5-9C64-1F55630F1E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7FBF327-B2F7-4743-9D7C-EB27E51ABF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D8F00EEC-44EA-47E4-816E-23433120A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98E3CBE-A391-40DD-AD64-068EF0686B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C9F0D5F-8215-4A60-AE3F-F9035A641C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468E7FB-DF9A-4540-802F-82A2ACA4D0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4205EDB-B920-402A-A9A5-079DC5A0D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171A991-A045-4556-BC76-FAB511372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E5201B0-F978-4EC1-9513-A1EFA8EEC0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00500B71-E644-4B48-B5AD-83FBA6C76D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8097C0F-8619-4529-AABF-09E4636FDD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E6F1DDC6-8C91-499E-92CB-6A69147D7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D5CEA08-CD2F-40D8-BCE1-4402F0648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9EBFEA19-B300-4102-BEBA-80E082123D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D692E493-2A6A-4F38-8B3B-AAF1E0351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5470B31-34E4-4225-98AB-41FD8235B0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38276D5A-E0A7-4016-AE2F-1D9FD2B8AC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729A565-3D66-4CE9-A3BB-E236B4CA1B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C3043EFD-49D8-4DA1-9206-CD687A4E4E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D55A111-29E1-4CE5-BFB1-9BE958D11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2376648-367F-46EF-B56F-25851760BA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4FA9B2F-A077-4F76-914F-EDD196D5F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FD91FB0B-7A13-435B-B313-D3D94905C2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F36F68C9-66DB-4DC4-BB51-1776C59CEE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BB424079-5700-4DD9-B1F1-B618E2E1AC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14B8551-0ECC-41B9-9DA7-87895F8EF4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B9BBDA0-1214-49B6-BCBB-48DD5A8D01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4B3DF35-D5EA-4463-91DD-B00F4B6C2C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964ADC4-56E6-4A6D-8CD1-7BC497F633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048E9B3-5C34-4834-9C24-FD10B7C8DA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6AB37013-99B3-46CE-A000-F8D4F373B2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433A9A3-C7B6-4774-9F13-B49E11AE03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29E6307-FB59-4586-91AB-C77402B24B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0D5481A-8329-486F-A43A-274F506D5B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2E4AB50-1145-4311-9B2F-DE8E6FB2A7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3943D62-A5F2-4D55-B531-71335DB42D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32C3225-39CC-4956-B770-2CB0F3579D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13B11A77-EE26-4E1C-BE57-BDCA0C6DFF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A16289A2-E5F2-4C77-A9A1-C4E1AFFB15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A8B1911-39D4-4A72-846A-48AA4DB685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B6607CC-2EC4-4CE9-9442-DA51C8361A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F61C80E-7FA2-4F1A-BC16-D9058DC079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568083A-F5DB-4305-9345-6FDAA47209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3CCF72E-26B7-46D8-B1DC-9166325CC1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6615DA2-8EF9-414F-8B9E-8DFA19D7D6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CD2691A-9A74-4B4E-AAD6-5EA75D90F6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F8D675E-2082-41CA-8CAD-6A294652BD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DFBDF60-721B-4585-90F5-78B158D8A2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72DF8BAB-5E95-46D6-B2FF-5BCBC4B8CE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7FD86CA-F8CB-4561-B34E-6F5253755D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B8A15A0-F326-4DA8-8784-85F84DFEEF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8588AA7-5B65-4304-BB77-E2BBFFE38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EB2A6CB9-5FA7-4024-9275-2BFF787104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107D3AFB-08C5-4864-B551-824B965058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DFDD2D1-5C04-4E46-957D-431BDCD2D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F816D1C-DDE2-4BD0-B9AF-696E22BC41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6C2B840-63C8-44F9-A32E-07C5F886A2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35807F9-08F8-4D73-BEB2-8B53505A9A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2557C-C174-49D3-8D6A-DC4ABFCDB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F828BB1-274D-4E1A-A4FC-140B414D2F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3057ED42-A5FA-4541-BB9F-C0768517EE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1E2922C-8DEB-46E8-AF6A-7454D564F6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1F6F383-FDF2-40B7-BFCE-D3B66F23E4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A9E98397-5572-42A7-9749-9F0C655C6F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CE1FD2C-DA03-41E4-B8CA-772BF60571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205948C2-3F6A-40C4-9B88-61098AA7E1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AC701A6-5654-419A-8EDC-4D930B1FB3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FAF1E74-630C-4C2B-B31D-97B37F8CB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7F85072-A47F-441A-9DBD-DA72282820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9669C919-2DB2-499C-BEAA-273746AB07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9C06559-1243-448F-AF50-3645D4BC82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64250DDC-AF88-4184-AEB7-9FBF0A2F9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3832DF4-9FA7-4DC1-B76C-5C2136DAFB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154BD67C-8AC5-4148-A4BB-68D15A77E5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EB5B1812-C45A-40FC-BC34-B029CB7AC5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9674208-7325-4643-A02D-611CDD9E18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96C5DC5-7701-4858-9EE5-73C2BA07FA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814001D-3438-4CEE-B14B-FDC4F00815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D82EA6F-39E8-44BF-A6A0-183A41187E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3BDDC880-F8B3-4470-A310-15FF057126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CDAE4AE-422D-4C22-ACCD-E92B9C11F0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23AC1FE-BB96-4569-9E4A-5B4621A316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19D534D-8D29-49F5-9D72-D38E885CD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D5BCCFD5-D2CA-445C-A412-00475362E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1AA36311-164F-4800-860C-79ECE279B0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775E354C-521F-4389-96E2-9BBA6FA855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20414A9-BB56-46F5-B136-B81B4ED11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7CEA635A-AC93-4F56-89C3-F906B107C2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9655395-AC52-4339-A66F-2845EEAB3E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286A2DD-2697-43D9-8965-F768769825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2DD19B8F-C6F4-437B-BF47-690BE2C11B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D55485C-A51D-450F-996D-F3D0FC83B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B602A6B-2221-451D-9B20-5FBFA3D920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E451FEBE-6B88-443B-9F23-B4DA3BA60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887B65FE-F17B-4A63-B82E-3416BE9D2C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69E2FD9-C312-483D-BFB3-3A37001E9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E0F29709-9CEF-4C86-8A4A-81CD282CCF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8CECFD8-A71A-4547-AA9C-94CACF90DD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28B9933-E254-447C-B643-08DF02D101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54740BB7-EB47-4EA5-9ABF-D09E7CDBC2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C70262C-2278-4068-B36A-B6D1805FBD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DE25993-8493-4372-B489-AD52BF51D3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4F523BC-91D4-4A6C-809E-1F10449CEE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A98D65A-5DD7-4CF3-804F-73AED0B938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A3684A8D-DB26-486A-AF2F-F9368F16A8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7037174-BB21-424D-B645-6592980E6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C80FC2DA-EC52-41C1-AF5C-EC318D446E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3CD5CEC3-0FD2-4901-8D4C-B5D42776FD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9C13352-B8F4-4211-AF95-A3265A00EB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46313C69-D5C4-41C4-AF28-AC9C667974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FD822E3E-4953-47E1-A6A8-49BA192727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324CE99A-553C-49B2-91C3-81EA430757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F60F9BB-21AA-457D-9491-9E0779C100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E4BD37C-7568-49CD-86DC-54C5FAAE81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A92C2CEC-B767-46DF-8495-C6ECC0590B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0F69B030-065E-4891-8529-60A4ABD6FA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A901D56E-8DC5-46D1-83E5-112ACC902E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DDF7A9D-0D98-4D9B-B470-38989E8B5E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D4BC6A6-94ED-4566-B235-3858579344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3ADF228-6D27-44D3-8155-A8B1A8FDC8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F7F416A2-D69D-405E-8625-073AE73EFB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F1B1886-819F-46A1-98D9-A0DA2CA4F0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7347453F-3D89-49A7-BA3E-202C020ED4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C5490C10-E335-4FD3-A9F1-9117D7477A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E1F76698-491D-48B8-84F6-95E88C51CE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A282659E-B973-438E-B421-F00FEC6544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8125B1D-9EAD-443D-ADC0-907FA8B02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CAF80667-0474-4AE1-9082-7BE70FE85B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BA10174-28DE-4B3B-ADF2-91A57ABCCF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F5901B8D-1EA0-4199-9C48-9B39C76419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72D9931-CEB6-4492-9FF9-FAB8B0A22D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5B176B0-75EC-44EA-AEE5-6D0AAC17C1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72AF24C7-1077-44F8-9FC8-706170B5E2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914BF3B-814B-4A58-BC08-671047876C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7C4B8C4-A67B-4A46-9C02-2CE391F91F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64F617D-EB89-4CFD-A35F-6B643E51B7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A6D152A-6F90-43B8-ADDE-DBF77A6D0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9A9AB15D-47F2-49DC-83BB-F00AB2425F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3EAE4B7A-B99A-4681-9A95-5EBCB603C4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57E25E6-3B0B-46D1-BDCE-147DE07937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0931CC9-2FAB-4D8F-BA30-2BE3279FA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B355CB9A-1FF7-45D9-9C16-18592199C9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772E627-F984-48D2-93B2-EE7E69A0FD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3777C0BD-6094-432E-B9AF-A1BAF1BC3A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09DA3B54-9764-4AF8-9A2E-B62261CA13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F43CA7A-6460-4815-A119-2AF29D5142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035F43D-377A-427E-A3A5-1F34253844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FE11311-1BAD-4270-983F-380E050B12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913EECD0-5D9F-488E-BEDB-35D036E6AA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ECF3DD8-8CED-40B6-9F7F-B5CE2D2710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5991B00-61C5-4529-839B-3C5879A2F2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8C3C015-4EC8-4A49-BF28-A992F2B2F8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B151C263-62D9-4687-B805-2A95BE2369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2EA71B9-4634-440D-AE7A-E5A650620E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3960914-A5AB-45EE-A949-41B057C36F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72C4459-1D86-4CED-9AA6-DD1DBD4354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1568B19-7FE5-465D-B585-1AA5640239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B8728C01-CF50-4F7A-AC7A-1916B258CD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4CB21A5-567E-46BC-BEAB-7BA9FF6611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1A4BDE3-D35E-4189-8921-DF07E01584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3B8CA06-15B8-4316-B1CE-2617D206E3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F9A7CC35-1259-466B-9174-6FEEA3C050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4EDFEAE2-A296-4ED0-897E-69C49F6335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8132BC5-EE75-43F0-A610-517C303FF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1A56A113-0A75-495A-B3E3-3F21A46EC2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B231607-05E4-48E3-8A54-D93D1C2DE7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8CE0944-36B0-4765-A7DB-9A8798D35F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D08E9F1-C655-434B-8065-37226947A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33AD07DD-FD4E-4FE5-97C2-B444440532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5F0F2FE9-D8FC-443C-9FB9-4D40AE67FE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EF20E36B-AEA3-482C-8D1D-F8CFD0D55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CA5CF3B-49D3-4997-891C-4C91AABF8E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28CF75F5-A6E7-4BA2-B8EA-EACCEE31EC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E7560F6F-7C77-4E66-AD12-FB63D799D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A4278F0-36AF-40A5-9E1C-75A1704E9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1F28C70-56FB-4A44-AE3F-EF6736E332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24C8200-2E35-4609-9207-95F6403C84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903B943F-819D-44ED-B7D2-1B4CDC47B3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E2294C23-D29D-4AD7-82CD-31F30F897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9F9C2D3-F7FF-48FE-A960-5063588658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921ACDF-2784-4CA1-B171-A4D07CE011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6B6B78C-01C2-4A4D-9A2F-A45F935B66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D7C1FFB-99B4-4938-8322-84D2916BDB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9F07D18-3C39-485F-B82F-84AEC6DE8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A3E4ADBD-3B66-4F7D-B47C-1164D02A5A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07EE01B-BBA6-4894-834D-8156802A38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DA391CD0-3603-4D9C-85A0-992E09EC13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D9B70A9-8450-465A-A629-F86112179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79911320-96C3-4DE1-B722-1EE542CCF5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5B70169-B9E4-4B76-A54B-DA24514378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DE152DF-06C7-4387-99F0-5BE7094D1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079F6706-4BC9-4182-9D6A-6135B4C2E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8E3FA4C-C73B-40D9-A8FB-FBFF63AEA3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479C4EB1-7412-47D8-B4A8-B3A4D242E7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2B64951-31D6-4192-B9E7-56A54CEA9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A390F6D0-E412-4D4F-9132-D60BA4852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A29A979-9A9D-41E0-8D4B-8139417BED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D1EB8747-65D3-410B-90A8-B9BA9E9F4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9F4DD5F-785C-4820-8120-5C74D1B092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1772D215-90ED-41D9-9ECB-C0152FD07A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378E8CC-A52B-4ACA-9404-E24EA9FC3C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980045BE-7C14-4799-B9AA-E4FDF9CBA0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82072DC-1444-4C75-8B31-F72B678422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6426CCE-C55F-4B61-9D55-3D6A2C8E7A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7D15183-38EC-45C8-86E3-02799AA042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5BF1DD3-6517-4FA1-B361-34C111DC98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494BC743-5212-4C70-A37A-8D203F4349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2CBC392-3A14-4EB6-A047-2CC7B4D704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074AEF0-860D-4A25-9819-6356DCB76E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F1F378B-CD8B-441C-BB13-8053BB81B9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FFD33A1-7AAC-4BE3-B310-182DC1E348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E71ED7-E0C0-46EF-B962-D16E399C3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541CB94-3A5B-48ED-888E-B1DB7C30E0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01BF076-071A-4348-A603-DFA8CFA251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DC914D7-9804-4FB6-A912-3ED14F70B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5269D67-7B6F-49DD-9E30-D1D55538A5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71E9165-7DF8-446A-9EE2-D5824EB5FF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16EBCBA-D3EE-4CAC-932F-B482AAF037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303C936-D1C4-4FD2-B700-9EADBBB814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A9644D8-A90E-4E12-929D-7930DE9DCD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5C1B72B-5756-41AA-9A6E-855783F8A7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A428624-1EC8-43B1-A037-4CB0D827B7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34F85C3-0C1F-4D2C-AC3E-2DD5705FE7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9AA0E47-09E5-42E8-847D-8BDF3E8C01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6D9E16E-A100-462B-B179-8C2E774B6C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892DFA3-D435-406E-B9E8-38224E8AD5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1B05495-CA39-43A8-9F3D-8EAE7FD441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423BF1FD-FC3E-4E71-8473-182CAF3783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CD5263F-91BD-48E8-8406-BDEFE947B0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F7AC0D55-61E5-43F8-B514-8A4B6D42F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2399F47-4460-4243-9656-A0808E4CC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96A56DC4-8184-434C-88B1-E47FA4D499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165399F-FBED-4D4D-B7AB-4D3996562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988D564-0BF1-498E-B1CD-3908F841C4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23727204-2E8B-4206-8E34-50FA9D76E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BCF18701-B207-4D6D-AFE0-3FC1B64659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38F778F-D4A7-433B-AC7C-F662D0C27B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576B844-0C0D-4251-BD7E-6FB7B394C4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E416494-0FF4-4EF3-942A-9AFAEB9A1E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8CCFD909-0276-4C1B-84A9-92AAF67EB4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2616FCF-28B4-4CEC-9745-C22DB92210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C60A44E-79AD-40D5-BA2E-D4ED5EFFC3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EE831DE-58BE-43A3-8C5A-7225A4CCB9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B7821E1-F50D-4DB5-947A-E4D679F027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3F5AAC0-1BDD-4EA1-A8BC-7114864D4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523F2A2-5245-40FE-873A-8966F13E3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353938B3-3221-44D3-B83E-571AE12A7D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33171E38-118C-4683-B4B5-C45E0A0974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BB904C-6992-483A-93A0-7A2151F650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42A07E4-2CC2-446E-A46A-0B69F8AA1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86C85C79-4B62-44F4-AB6D-ECE7067086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2F43146C-1EAA-4753-A072-7DAEA2751B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91AC97-DBD5-4824-BE07-41DE475160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DB0A35F6-B3CB-4F9C-916F-EFE35FD21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1178F7B-5223-4987-ABF3-5536177047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3FCEE1A-1F7D-42FD-A227-5A75A06A9F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6E2716EE-FDA4-4E68-813E-D620B30B35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AB4DDDDB-2155-45FB-8845-7893983FEA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1DB6BDC8-FE67-49F5-8DA4-316DFE626E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57407688-EC7A-43A0-9161-B23B592EA4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E6E27205-4D71-4F40-A08F-F53B31EDB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6E48858-0984-4873-AE70-25E2BDEB41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D08CC932-6BB3-4F74-818A-7CA001AFEB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DC26FC9-A4C6-42BF-8832-74BE99805A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DEDB843-8915-4F54-AB04-D6F131611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6487EC0-39E6-4771-A69B-72A21AF16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43DFD57-9D44-4745-A6ED-F325F0B456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0860B3F-3FA5-41B7-A8C6-C14DC12525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3BF1424A-D963-4716-9D0C-465E1C78C9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F7F2455-48FB-4BC1-9906-35C949315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27371A9E-C4A8-4AA4-8714-4B8C3EE563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B16BF55A-7CB2-47B1-85D3-CAA7808C3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8D76617-9246-4E05-88BB-B8B69CB0F2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10E8E476-53C8-42E0-99F0-C2FA57FD9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B58FD6A9-7A57-4ED1-BC99-9D8A077891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6691D5F7-B5A7-411B-AF9D-A54D5346B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B75CA57A-6D71-4439-AFB9-DD1DCA9033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EB660337-2366-4182-B1F3-71C1898553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626BF374-DA56-40BB-B267-C977BE25FE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C6FC39FE-781A-4BED-B274-6AD1BE9850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862298D-82FE-48D6-9A0C-07799E32D0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D999467-B2A6-408C-8BB3-77A54AE58E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8C6FB588-F953-4A9E-91DE-482F69A4FA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F846F5C-0409-462B-90E4-2C3BFC59D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B8E0C2E-40E7-4FA3-854B-F37C060E4C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B2891DDA-9EA3-406D-B42A-9D40783FCC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E3E5E59-A799-4709-89EE-7C56A5D7EC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1A274E1D-668D-4A23-9237-F1A863959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E420918-A5B0-4989-B489-16B344DAB0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94DB672-8545-44F0-97CD-FFF5D23F1E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94D9A5A-D430-49C0-921F-DC7C04DA75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EA313B90-8C5B-45E2-94BE-5323BA5A80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D8A3FD8F-6966-43FD-B63D-27346FFACC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32D4224-A73A-43E7-A16D-4AACE5139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F51C3BA1-7145-4CAA-B467-0262FAB6CA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7216BC2-900A-42E9-8FBC-997C90809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D3FDE80-C037-4A9F-9EE7-6418FA31F3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2FED6CC-705B-436B-B80D-8C49BDD766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5F4DA1E-4C0D-476D-BBEB-CB2A373F82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B38CF2D2-A94D-4154-BB86-B1FFF42CD2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59517F4-D4C1-45F6-9084-EAE0D81FFA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B13469D-8AE4-49E7-B8DE-B5E5F1E79E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BADA612-DBCF-45B5-8777-87F13B726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8B22C946-97D1-4A9A-93B0-636DB78CA0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D2F856E8-0D79-41FA-9393-C93AA8CD87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EDF69AB-083D-4631-B00D-7C895EE9FC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73A23389-25F3-4A59-8D28-B448D160F1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04684E0-6E33-4592-87D4-76C3ED8927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ED8E01E-0C49-48E3-9C39-F618B5B4B5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ED7316C0-716A-459A-AC09-206110DD91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531C1CE-CEA0-464E-A3ED-406FBFC764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AAD126D-4A1F-4B5C-ADEC-029B63881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F70DF55-5C9B-4F36-8FA8-02ED02C43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DFAD47AD-E41C-4DD1-8E61-12C66799B5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CCF15749-5D77-4930-B901-B80FB5E0A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25734F38-690C-4BF3-8968-AC1E6A75B5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20033B08-9506-4C7D-9446-7065AF821B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515A5F7-87B8-4956-B51E-D9DD86DC80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5C7F78B-AA1B-4A46-9183-90F70A2225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2E980BA7-8084-45C2-B9C6-9D57769534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8BB1178-74D1-4245-8C6A-5F50D2368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37CA0D7-A615-4180-B7C2-79047018AD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2882B97-9E84-446A-B796-A891711E48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BFB116E-AB76-4C9A-AE84-3A61473E8E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A9D7265-3F80-4D9E-ADA0-7C843C2295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FC8AD2A-3558-4473-877D-F96F34433E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A9DA6E3D-FF52-459B-BF2E-5B59CD4266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63396A9-E538-4E9D-A8D2-84BDCB7C1C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F42A810-057A-4036-9B4B-7BD997EDF5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936FF00-F122-4E51-93FF-53233209A5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3A21CF77-7B26-4201-BBE8-07346C5CA4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D7A3004-424E-4B73-9247-2C30BEF00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5364594-C8A7-4A8E-BDED-E62E2A3825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F052807-A26D-4C59-AA06-C935F871E2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D58E3C33-8F9E-4896-918D-14C37A154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07A5F59B-AD84-4F75-95BD-5816357B8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39BF260-A304-49D8-97C7-8BE944C10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7DB07BF7-DB88-42BC-837E-E914CD90B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B6ECE7-BE5E-47DD-BFFA-FBE4F8D301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BBCBFA0-6BC7-44F5-B183-6893941ED7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FD598CF-2958-43A3-82AC-8F50D1C82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D62A72B-3579-4533-9EBF-9DEA3411BF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FFBBE52-3A5F-4749-BA02-FA3A1C3DE3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2C04430-FD83-4236-86D2-23F983FC0E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0E94A05A-5B78-49B9-9C8D-EBA608CC6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B37D8732-4328-46DF-B866-8993C35696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D39DA70-4522-4569-86B3-E0A48A0BA3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363EA3F-FF9B-48BB-9A55-C4DDC36482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3BAF050-1FCA-46A6-B7FC-4FF50E4741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1CE2992-8479-4580-8235-D42DA4DADC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D4B95A2-D189-4EF5-A7B8-D9D7365E29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842BFA6-1DCB-4821-8C8A-6F797372F7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4F1A5232-0C85-493F-B2D0-76C1745F08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C7AFA19-E861-48D3-8294-E1C63C349F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6BFBC2A-52F0-42E3-A9FF-68F1B16854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1F3C2D97-C4F8-42A3-AE92-3F1E69CEAF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2D88AB1-689E-4CD3-ABC5-F91A86CD13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1A17C29-9CB9-4DA9-BE09-A71ED65D08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D5FE5BC-8A36-4460-88AB-BDCC8F04D6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D8F8F7A-3A7C-4B37-8CE6-FDED49E71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E731A9F1-0920-431B-9A8A-789694E261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F14AE41-F553-40D9-A571-7B9CD48E98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8D98F58-C02C-431D-AC84-349FFA84F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F549DE40-8F0C-4980-8936-10C9446450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C5C482E5-F91C-45DB-9838-3739E47B2F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4F40D23-2CF8-4AF4-817C-E81783113F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F7B6E95-8545-4E03-9826-7566AF75E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07C338EC-936B-4AD2-9DC8-08B755DA2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43C91134-CE3D-4551-9B45-A80D2A5CC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690995E-14FB-4227-B291-2890B526FE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2320A6F-7DC2-450A-BB0A-97AC500723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B474A82-68CE-4BD3-A514-224ADDC8F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490DF873-0AA3-4EF1-A2BF-E3ED0E995C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E17FB0FD-5F01-4BAD-999B-FC875E5E7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261DDF8-6DF0-4A09-A249-CEF90EE3AD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9144933-C1D8-4954-9F7B-464E1AEB09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5A6ADC1F-8640-41CD-ABC5-FC22A12EEE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5EC231C-DE6E-478F-B111-A774E32DBE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CE1CE04-3FAC-4168-B4CC-DA99AE0688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8F7A3AD-3F94-40C4-AB09-F3FA004AD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FE04E82-D3A4-4870-92DF-7F2940806E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3463B50B-E53D-44D3-BB27-8A1524BC5D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90290F2-18A3-4091-8E56-73FD84B1F2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97318F9-0FE8-4DE5-85D4-D3812D5575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30C9F771-14EE-4544-A854-BA52E2C03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AC3C1F1-BF61-48C3-BBF5-0D107B9F40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32EEDED3-AE9F-4E58-993E-585D072F40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C232091-5731-4FED-92E3-799424B6AB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BDDEEBF3-E721-4B18-B6CB-135B9947A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88DD8C2-5953-422C-990C-3DEB7EF804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99A4410-41D4-45C9-9371-1D8D23F836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4A5F2B0-D034-4B06-BF4F-7FE9C86343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929E2DB1-CEF4-4B7E-B546-AFAC82E278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EB51A956-3E57-406F-9E99-B55A6A5FA7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336B1A8-93DA-4A16-B8D6-31D638D7BE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D7A013E7-763B-4CD4-8797-BC892213D6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4046D7F-DB00-4C43-BE7E-DDF2C0E192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BC5E44B1-A80E-42A4-B6B2-327B2A5CEC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EF470DA-32F6-42DD-B9A4-ECB45D6536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A2B2A128-D7A8-4BD9-AD31-D33B45B992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C340390-73EA-4B0E-AAC8-F4054776D1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11EA340-AC06-43F3-9673-FFA48ED59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C739CADF-BC60-4E5B-B092-C5F1501820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D122B3AA-1E20-4FBF-AA5D-23E1B2610D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C225845D-04DB-4342-952E-4927C2EC63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5593C42-F6C1-4FC2-BF6D-B6E10EB4B6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AF6ADDAA-9F53-4D6B-9689-25AC90828B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C133E486-F85C-4F32-83E6-5B6CEFD24A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B52FE4A5-73FA-4AA6-ADE4-AAEA0CAFD9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0F8863B-6505-4D02-BA48-CAA412BF6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0C51F693-5FE6-4652-904A-72AC8DA173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2EF16D6-5095-4919-9346-CC66FCF941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9E5F498-18B0-41D9-B08F-D4F530DB0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AC2B4FF-E406-48E5-9B75-C48DD7B1F9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6F28650-19F2-4EEA-A8CA-1464E33489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48636C3C-761C-4254-865C-C921DC32E0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2F9E1E8D-5CBF-4D6A-A5B9-EC8DE52BE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7A12EAA4-F5FC-49ED-87AB-124CE1A9FC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9FD633D-E10A-443A-B610-3CAD6DD996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701A951-0C7F-414D-A598-BFD118656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750A40A-CE26-4AE6-BCD3-E6EC93AAA8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DC841BBE-4247-45BD-B2A0-4BEB5641EA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22CAEB9-1065-4811-95CB-E66E93BA1F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BA8F21FC-D10B-4B46-92B8-5815AD538F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B9E8C44-F4FC-42EB-89D4-CAFD662093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E4D4C6B-0060-47A6-9BC6-842243DF03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C3E3783-573C-43FF-8C85-8C25909B22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A9B0187-E27F-4EF7-9321-C0E89355DB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1D89B1C4-EFB4-4287-8D38-B17701DE2F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94273E1-BB4F-46D5-B795-74696B5E5B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CF145D9F-EA60-4922-9B04-92909AC8A9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AB289FD-E0E3-44B0-94FC-67E86B6628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FB0B5C93-2CA2-4069-9208-8CE8483517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87E5D8C-9324-4153-8AB9-A4B24A854A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F9FBE723-EA9A-4868-994A-36C24100E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A95ED71B-6136-4B82-AC71-D30DB7B25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0657DE5-7B9B-4037-AA75-11ECCA729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B31C5C6-72C4-4E2D-A251-BCE17305C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2EF1E462-303B-484E-AF72-7BB033CC59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020D34F-CF40-4A62-8FEA-6A5064C75A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0C99EA89-D129-4EAD-8FD0-1C01F20DE3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5D11CB95-A9A3-4404-985F-9677C67D79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6687943-18ED-43F4-BADD-BEE820F70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226C0D6-7747-4EFE-BCC8-6BF75793FB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FA251A36-0C01-4545-9365-9E36C47403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1D35ED3D-3268-43FA-B91F-9A8B46C2EC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A1EA337-DC69-433A-A4B9-F2001E5B62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864F2BCD-6D8D-4EB9-94D1-90F9AEC084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E3CC36D-4E79-4DA0-B9DF-BBD8176F6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5F59D8B-D1DC-47D6-A073-38F0EC0F2C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8CA36B04-748A-4A92-BA59-53AAC49B53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E06DBBB1-7E68-4D1B-ADCB-7D45F5FF82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D5300CE-B544-445E-9965-F495A6E822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C1F87CED-B81C-4005-BF84-340BD1E8E2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140D9F9-7A9A-4892-A570-201A671B61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66A56BC-EA7C-45F3-B662-79EB21860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0DCAAF4-DB90-4BDF-B75C-551475870A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8892761F-27A0-4548-B8A6-C762A44708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88163DE0-958C-4BFC-B4A4-87643FBBCB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CF32325-E9FB-4C8D-BA0C-3E1BAC4199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3EEF90EE-833E-41C5-BC4B-50492BBE64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471F8E1-8112-4439-8E02-9BF86D4441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3002A6C-A916-4FEC-95F4-BDC789263E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B3A3483-DFDF-4F95-BE2D-D7854B624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F506FCAC-6AA5-472A-A7DE-5E1EF4BD41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00BD84AA-966A-4343-B788-7F93AFCEFD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72670B26-261E-4EEC-A43B-47CAF75DF3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9E3D8938-2E32-4EDB-8E23-817D1B4E22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81AFB466-9A07-4086-9A86-23DD29EB59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465911A0-6FA2-4095-AF4E-8A4C8E9E72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55F1684D-7601-43F9-8A6F-B5C9ED43A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04B210E8-29DF-420A-A4C7-F6304127F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7CD7BAF5-4F13-46F5-931F-D339DF34B9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7C7269A-C0C4-46A3-8229-EC4B9855A6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651B448-D86A-4597-BAE8-FE35B559E6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ADD63BF-C57F-4669-915F-DB102A6031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D4E7646A-B087-4610-8885-19D81722C1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BB155FF4-1917-4635-8C4F-75661A96F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9D77606B-0204-417E-A5F5-F798E19DF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32159D1-D86A-499C-BB19-EDC4BE298B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1754833-5302-4DAE-A1F8-7D1557E6D9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65501DE-C08B-40C2-A079-8F2EAF997D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F0972CB7-4689-417B-B318-EE9FF956B1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7E009B24-220C-46E6-86C4-234C73654B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68A4A86B-B164-43C3-B823-62BAD3A2B3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5C0D3CD8-5309-4692-B26B-6823A61422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8732026-ECEA-4A46-A125-1AEA658625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9883603E-F330-4B71-8538-4BD8F55C6E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4879B79-A634-4B61-981B-CB3BD84049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D24B962E-718A-4EAF-B2EB-52CD4CA281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518CFE5-C146-42E9-AF63-A28FA0BB7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7C09960-25AC-4A94-A235-26663BA563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F614824-C0C9-4E5F-8EC1-A79CE91E9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CEBF4D1D-A93D-4BFC-8CB2-067DBFD2CD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A314323-3EA0-49EF-BEAB-F88779D68C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62C1165F-596F-443E-8ACA-9C49CAC019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B2A7C12E-945E-4B82-AD3D-27B608A33D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B5EFAAAD-774C-4804-9A99-050857D773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B89D072F-E835-4BC9-841C-4B57DDE50C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1137BC12-CBFA-4756-810D-53DE45EA6E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61AD181-9C35-4D72-952B-CB843D80C3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1F0FBC83-8106-4D6A-9EDF-FCA4E1E2E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62C94B79-1286-4F42-BE3F-CAC99B9EA6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D29466-B353-4AA8-A579-69EE7AFE54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C1BD094-3BDB-4440-9E75-6357C11FD2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208188C-C1B6-4EA4-A362-1F507DECEB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868B19B0-6AA7-4C1A-B510-51A47CA370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96AD1FD-ADA3-4E14-AC40-245B089E1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F2497B9-A5A0-4C99-AA50-FFE837C57F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5E4CBD1-B451-42BE-A045-4BE5467F7B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9ADFE54-5957-4A47-8A74-995957C1E2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6F2CDB4-3764-4DF3-A9F9-DA611DF636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73DD40C5-6146-47DD-9B69-EC84E942DB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F0DD569C-39C4-4DDB-A797-E2769AF3B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15A2C65-98E0-470F-AC55-7BA419FEC8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6AAD283-BE16-4C4A-84CC-937C2A8477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2B83D67-7A72-433F-A645-A12C97499D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7BCE45CF-B9B9-4126-A226-A20AD09C12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7873D09-E814-4704-81E6-317247D302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650909B-5981-4773-9EB9-AAE80E167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D0E59947-4227-4D14-BAAD-D11BD96BEA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1CC5646-D90E-4B3B-ADBA-FD5E7ED2BC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1807D75-CA3F-4FC7-947C-5068495DD7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36E5B85-5753-4D63-ABE5-266FFCE787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BD3D5D26-6BDA-4371-9DA6-C36437B967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5ED08BA-F560-47FB-B5C2-FBE1C694DF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35092229-75FA-4612-8037-CF192AFA5E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D546D8-6198-4DB3-9DBF-17CE6E784C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D2177F5-9115-4F61-B208-D0C70B0BBC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706286E-261A-4B04-B409-D6C39AD4B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6356100-936A-4563-930E-C86C27799D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5A369D7-C448-4513-8208-87E57B34B8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0A42A99-188B-4D2C-89F6-473E2C7A7B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7C6B7FE5-53E7-4358-9D4F-8B9D3AAC6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53E8DF0-ED77-40D1-AEB6-14F6370ECE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8D684F3-3B85-4760-9596-B83C015EFF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A0A31CC5-CB62-4A0B-9356-0914C126B6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9A2E6A2C-4916-44F2-8E5B-63E103E2A9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6AD7330-F03E-47D9-AE13-2337594BE4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E6095C5-6249-4EA7-8724-CB57F48456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9C760CF7-AF41-44E2-BE9D-674297865B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D178453-B3ED-4DD3-8DDC-A9C374D048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CD85D1C-6A63-43EF-82D7-101CB05CF0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9DE50FD7-0B36-4750-89E2-DA18D9EE48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EAAFDA3-86F0-4F24-B25B-F3FEE9412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608D54D8-F673-4D81-B8AA-223F5228E1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B7A5B5C1-F9E5-4365-8657-B2319367A6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837A92F6-1DDE-4560-AD0A-DB98D4748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8B5CEFB-520A-4F37-8B80-6DAD9A03F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5C31D239-BE07-484F-9706-280B753CF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A8D6424-3597-4707-B529-17448D6BCA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5BCDDAB-DD99-40BC-A1D9-8D4D65735B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8145981E-5A5D-4947-B5DB-2F604E605D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479E87E-A92E-47DC-956F-A3F00105A9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8E3515B-925C-4D3A-8076-496C80063E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7CD1EAB-6D7A-480B-BC8F-A845293D1A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C470438-4CD6-4CAC-A32F-B363EB0F6C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06339ED-29FB-48E4-B8F2-93EAFE616F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A98E088-A362-47F3-9F58-B83AF2B548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3922B56-D26F-4753-8024-8B148BF89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2E45FFD-5A49-4421-8002-CEEBFA2C2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3421E147-5D97-4C44-8D24-1547278D8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69BAD69-54D9-415A-8EEE-4E814DF0EC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774340A7-93F9-48A6-A214-D5972AC6FE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5A5A1E3-BBB1-4A5A-A544-940F8EB5B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04CE9B9A-1C16-468D-9531-9A64342782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2E49594-20C5-46EB-AF9B-06D8984FAB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D334989-358A-435C-AA96-95477F2D4B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06D0D99-2C3C-47BD-8C81-D0E376E797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FA42EFAC-6F71-43CC-86F6-B38E6B1C3E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F5BEA09-3E37-43F8-92E3-8C331933D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E95DCFD-1189-4F36-AE8C-82C3ADA05E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AA6AE3BB-1EB3-4B7D-98B3-5041E9B293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007DEC7F-66B4-4A56-B8BA-AFFB2F5DAF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20E5CDC-7EE7-4AE2-9122-95585FEC42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CCA3AD76-6B03-4608-9865-80FF8990F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8D582FC0-285F-4B8A-ABB5-CCD08711C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940726B-66DE-4CF1-AD9F-1452CC38F6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6D82A69-6F50-4F4C-A86C-5F5AD1ACAA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047341F-25F5-433D-81A0-9559BCE92D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68EABCD6-36C0-4DBE-BC48-9583854F4F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EBAAFB9E-6AE4-41F4-8228-CBBBFB7A84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900A9F2D-0A8D-40FE-A3AC-49606E4F6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7A5E349-640C-4ED1-A068-9F19F708E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DBAC545-77C4-4C2C-80CA-176C351B35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E3DB01CE-33D0-41B0-87D6-E5ABC313F2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A302B86-D9DE-4DED-A741-B7AEF18E5D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15B0329-103E-4B0F-9231-73839FD37C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CB1CE8C-3D49-45F4-B2F0-DA837F3962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D35964C5-2D9A-4C5B-BE0E-E374E00EF9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736EB51-C5E4-4DB0-A51C-E0014D3D6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7A9FBC1-6440-430E-BE3D-44D5B6CAA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B281DA6-3789-4F2A-981A-28BB1542B6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27899C4-46BA-4AAD-8C1D-61D4B0B61D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D8252F9C-988B-4BCF-90C6-C707FCB728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5488738-4CD5-4779-A8ED-C940505336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A8D2F59-C069-4B22-A1D7-460C7A961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0881B30-E95B-4BFD-A766-389DE2173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2E451F2B-774D-4CD1-9CD3-431C301D0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E13E3A4-DB8E-4B41-89EB-F805CA01F9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5F28F9F-CD33-498E-AB2D-E61FAE67C9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B31675A4-8A6F-4423-B91B-BB03171BF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9724C38-6C9C-4EA0-BAC6-C196459CE8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60B10069-0683-4FCC-9A35-BD0C3058BA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7C960E5-A1DE-41B9-9B35-1E8D4A212C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A7791FA-92A4-4046-9865-355FD704C7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CEB9D789-01F3-41BA-8EC5-722AB7F866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7C825C1-04F5-40F3-B63E-F0C34A6AA0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40E6C204-3398-4706-A48D-56A2B1CE3A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6AD965F-D585-4A3C-B8C0-072FE09878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13FB5C3A-F198-454A-A3E7-4B20622F70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2958B378-9EB1-4AA2-87A5-F65C8785EC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F0AAD63-76C6-4298-9C63-620E356D2A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73C24BCB-E9F5-4216-88E8-40D964FDD1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E5917BC-23E9-48CD-AA96-4FDB635E6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EA0E70A1-BF5B-428F-840A-130C5A5DDA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D298AB67-7D0A-47D2-8C1D-6240670063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C25C5946-E6BD-43E1-AB0E-9095BA753B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0F7A25B-F483-4054-BBEF-EF2EED5AEE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31A5419E-F073-4B42-B551-2C4B243D3A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DA66755-9CEF-466A-92D5-942DA5AC9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940F9CF-4962-4135-98AF-8CA05BEADA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3B475FA-AF54-4805-9510-AB71FD1D37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C5185261-441D-4A02-83D1-B5472378B4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34A67E6-2AF2-4DF6-8BDC-C9B4A5BA89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0612E6C-7041-41CC-8F4A-D6978C9168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E4A71FB1-FE55-4903-B05D-068DAEE87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3DEA915-26DD-4701-831D-7087B3E67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535A22F-66BD-449B-8799-F62C2AED23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30995DB-749F-4453-ACCA-7914DCDD1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77EECB4-C949-4221-86D2-CD83130D6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BA90AD34-3582-44CE-90DD-58CA9BACB0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580D9F3-648F-4DF2-8317-F5704C91FB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CD7F924-72FB-4AA9-A827-AD9B18A94F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56652A0-6AD1-489E-86B2-D3326EF3C5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D20341C-6FB8-4DAB-AF50-78B4F569B6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2E160DA-BC58-4B45-A4C6-2CD511AD17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45CC31D-60FD-48BD-A36A-B20C188242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04B51E0-C624-4C4D-8473-4998DE4F96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B7C43D4-B549-4BCD-A304-B379244DE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906D670A-8577-40EC-A6E7-D3D8372774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EF6B2B08-0723-4C4D-AF46-B8653ED50C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FE818BA-01BF-4DE9-A42A-E35887E3B0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F5E15B24-4E6C-4995-B97B-8DEC6C7183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4FB96B2-528E-4C20-B932-AE2342BBD4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DDEE3794-C112-413D-9D74-C77C643C96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323571D-9EFE-47ED-8C05-51EB8EB099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018688C2-EC86-48D3-B91E-299156222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43E505C5-5A6C-404C-B1D4-E7F31236A4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01E289B-5C5C-4B85-96DD-75235B7447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3C832A3-0F7A-43B1-8A9A-5DC2C079BA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ADC9E88A-9D54-42B8-8691-F603784B5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D2F3FDFD-DEF1-4FCE-8D77-455701FBD5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08F79675-DF17-4B25-ADFB-F91300576C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9727F75-9C9D-456D-99F0-96F52F41F4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712CB20-62E7-46A6-82EC-05667F5D80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4E8E4428-CFD9-43AA-A160-3B9E9EB9A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718C529-3F14-4E3B-89D7-83DDF1FB8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9860F157-AF1F-4A97-AF98-789236D51D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C2E52FBD-71AA-484F-9EFA-A08DF0F54C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7025514-18A1-49D3-B11E-46F4FAE888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C9C60E65-9763-429A-8738-F4974B0EC0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4143DDD-B922-4832-9535-E66529975C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7C477CF-231E-40B1-BD36-AA0BD2D163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61DA8573-116D-45FA-997D-955EA28F39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C1FE9E9-553F-4DA9-98E1-FABCE9FFDE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3EF0F24-4E2B-4AC8-85CC-8EF4C665C5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1941AF50-1CEC-45CC-9768-3CDA176F0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33C7CC1-3B84-4C8B-BCAA-E2A426E997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355CCA43-881A-43BC-AB0E-0069130AA1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5DACB3F-1B85-4A96-A36A-78930BD98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0E87BFB-54E6-41E4-BB0B-3B6DFCD558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27702EB-E867-4B63-BF6B-9EC11BBE0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0D1B1737-81D9-4955-861B-03E95B3D0F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B1942061-6BDB-40BC-9A1B-7F8D0530DC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C585F317-4121-4A40-BA1A-B316A1AA99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71A4FBA-F941-4082-91BC-CA58183FEF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F7EDF10-8AF9-4E43-8990-5B9DB38C2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25935530-1BB1-4B03-979D-2D75EC9DD0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D606725-5453-4674-B883-2560B5815A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9E9F85A-52FD-4DC8-84DF-FFA56C67B6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8610389-E20A-41A8-AF36-C10D98567B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3819221-ADB0-48D8-8AC1-D1958E54C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FAE14F92-9A8B-47AA-9759-71D39A609F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ED9D49F-5811-41B1-A7B9-3F71BD4D38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25BF5CF-2092-4EDB-8029-60E9E4A457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AB063B99-06EF-4CE7-BC09-8E8F08FB9B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47A81511-E9D4-4FF4-968D-50E8A82B4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0FAB8CB-1A94-4CD6-AC17-AA2469A2D7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D8D96A5-19BD-4BC6-89E4-E9B8456631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DCCE4A9-9521-4D3A-B066-2025C21723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01C95E3-B9ED-4858-AF8A-B920DC5D49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FA3EA8A-5AC5-40F6-B8AF-B5E5EDC47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FE916E5-C88B-4DEF-86A2-C97389F069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853F165-A38B-4469-85A5-3D55D9122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C095F21-1000-4E66-9FE1-3CA04DD71A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3EEBA0DA-E5FF-483A-A48E-8A5FC84D58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640B1F9-BBE2-476D-874E-FA3D46A08F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F6C21F3-26B4-4A75-A51B-86B9C15519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79FB08F-8A9A-40C8-B46F-47E4D61E1A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1B72E59-6F1F-4857-8973-681AD256B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8D36032C-FF47-4550-BE99-1E8875192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8578D9AF-3277-4DDA-899E-7D81ACE0ED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DC73B057-C406-44C7-9E59-834E5B4126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2D026947-8115-467F-83E1-DE4F667A83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8800015F-CA77-4FB9-BDB7-3565DB4931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EBB2E0A-00A0-4E5D-B5AB-3D239AF0A6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F74E487-E802-49DF-9C60-06D612E2EA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F52A1E88-8EB5-4CA6-B96A-199E382ECA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0E4F203-F309-442B-99D7-33AB8B7022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47833A15-7B2A-45B4-AD42-DFF6E8451B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044C2AC-49A8-4FD5-97EE-5167E40813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54AA1E9-DD17-4E24-A6D2-DF7943CB36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7F1A794-138C-4784-9681-031BB588A8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3C5D7A35-3AE9-4A32-9E89-19F96C1675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9F79C51-11B1-456B-96FB-7AC2F17756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B85F6847-E6E5-45D8-9595-F1CFB0A68E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26C85CD1-D223-4D4A-B19F-7A48681196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C0B6913-B93F-4751-8946-12CFB0B1A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C4631C7-DE9A-4A35-9B44-FA7131C4A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A574BC65-A3E9-444F-BB02-7A5FDB1BD3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9B21C002-298B-47B8-B424-608D590BD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411A308B-F228-4625-B4A3-40607AD44C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E31E0CBA-2FB4-4DE4-AE20-37241E5040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2F15AB1-9829-4297-863F-45A2B98A29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8D3EE30E-C144-4F9A-90E1-71E6768BAA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25EE14CF-C331-4F99-A332-9E4D7AB4C7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7E898F7A-3714-45AD-B074-E8B0718EC8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894B008-4D23-4D2C-AE17-EC6B8C2B45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78788E6-54D3-4ADD-A4D7-EF079F42BD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7136271-E75F-444F-AAE4-0D8408E999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5CC8579-CF64-4B66-BEA4-248A3AF5C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55C68D39-C4DC-4F42-B877-7F086DAA5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B19FE3F2-A05A-4692-B802-5BE0AEC87B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C8980F82-4890-42B5-B290-ADD6BE5C0E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BDC9EE71-01BE-4BE6-AD3B-5C5CCD25F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E0874F7A-9CF4-4B79-BE18-230164AF18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F3FD7B7-3EF3-42F0-BE81-4DDC3A9CD7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A163D5D7-FA10-4AE4-B4F8-B03D873025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28F5A066-919C-4DC9-B683-352FDC4FBC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515D0722-C358-4DC7-A02A-A09EE82E7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D127A6A-17DC-4D14-BDEA-2A30D6D3C3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55EC744-5C01-4617-9E63-999EDC0E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4AE1819-C307-4407-80B5-659AAAD1F0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DEE2737-D0B8-44B7-AB35-ACEFC5739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D39AB85B-7058-4FF3-ACD1-DACAE5124D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A772B67-6C68-4727-AD28-3EE08433D1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2231E525-CE12-4052-87DF-BFDCC6180C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BE6B2DB-79AA-46E1-B171-2FB1557828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8366A69B-1581-4E32-9DC2-24650A724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64F1FD8C-BDFF-414F-B9E3-823D14D87F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F6DC9BEB-C258-4273-9A48-2FDD00307E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C03EE72F-E22C-481F-9856-C89CBDF5F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2CA08D1C-5C89-40E4-90B1-2C9CF79374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5BA089E8-950B-4532-884F-45713DBEB9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C731B8AC-E795-4A4F-AD3D-2D7EE23C15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385A8B5D-EE1E-4283-91E9-D5B769FD9C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D4F1465C-8817-4270-9F42-CD3D4B3B8D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48CB1333-5602-4C57-B893-4CEE306787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0C9A31E-6F0C-4170-8882-38C7F7C282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FF850B9-7B48-44D3-9C5C-D966F692FB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675F9224-0CB4-4E06-97B5-9162A3F425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C04BD1D-2A5D-40B2-BC98-9A48F42A26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377A1AD4-6B00-4AB8-BB4B-759D8F9A0F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414F89B-0C10-4989-88D6-AB48FAC25D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391F07CE-8CC5-4612-8058-6F038B4D8B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C18E8598-A60B-4678-A727-1C0BA1CDE3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3153F2E-6285-481D-B02E-6AD135ACC4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60448760-906F-4226-AB14-8FFBE5986F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B6CBBE5C-1287-4709-941E-B6EBE32CC9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260BD76-C52C-4DE3-A3EF-4D15903439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B53ECACB-2596-45EC-9BFD-62CCDCD2E2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D250ACF8-F857-40B2-BEED-4DB761C641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9665F94A-4C15-4405-983E-E9E3BC5124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1A246AF1-8F19-4DFF-84FE-E46DCCAB5A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174F2002-E273-4771-8C3E-25E5437B3F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5A38E74-BB2E-49DC-B79C-D812BFD767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1FC2E758-0CAA-45FE-B68A-E592D60C56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716C1F66-74CA-4A52-886B-62E6624FD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3DB1AC3-E27A-40FA-9F2F-CBC5432AA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27123EA-1248-4F75-97A6-2F7E6B5E14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5D49189-ECBF-4FBB-9805-00F8BCA5CB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BCD51B48-128A-4441-9E1C-F0483B621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8760CDE5-92B2-4AB5-BBAE-FC61B9BD1F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16CBDFD7-F949-4514-BDB1-B2EFD0EF1C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9BAE5E87-E04D-493D-9D59-173A6AD0D2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C9CAED3-0711-409D-8A86-0D030B6BC6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024C6795-0614-45B7-94B5-BF8BA5C954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64537123-FB29-4621-B18B-34B6242FF1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BD3D9AD-9D45-40EF-BF2E-24AC60F4A0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B5D1615D-8B56-4C4A-8641-4B47E6A4D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55CD257-8110-4907-80D8-81D55681A6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C19AE62-0D9C-4848-A8DE-222957A566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D14B3170-0345-43C5-9F30-B4071DA1E9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84801A6A-35CA-4F5E-B2DA-E615AF6A77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FFA85CA-8A15-4271-BFAE-DB704BB992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0AF0C70E-5268-4E1F-9DD7-A68E5BB38A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F4457F4-59A8-4183-A637-E7B482AA7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726C426-6596-46F9-9282-F27397672F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35299E4-C644-4B67-9B6E-9FAF02A4F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A316B88-34DE-44D6-8E03-BDA32B8AC1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DF70EFB-A4BE-47BF-B750-332942F361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455D4DCC-A01F-4026-8421-D921EACE2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4D7785-2866-4B2A-936A-037E84164F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7476EAA-A78B-4175-BDDC-A279C08993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FB272A9-F11D-4AF9-82E3-1AB4E7C3D9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A55F47C-8DE2-45BA-8FB4-8D0245468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6D05E2B2-05D9-42B7-8ADF-C5927D54C4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41B862F1-6899-4D07-B677-0E0148AFF6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3FFF394E-AD03-426B-A72F-10AD862D9E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AE4AA224-3D64-43D8-868E-946F5A502D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4911404-C34F-4EBA-B6CA-C2031E7707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62BBE9F-BDA5-4C67-9800-67264D2CD2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CF4D80B-6066-40D9-B9D5-FB9EC701C1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56C3604-3CB3-4244-AB6C-D18C93E937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6CE5A7FA-36FD-482E-8344-12EC27F21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49644A6-7FE0-4793-97E9-9F5CB6D125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727D962-7043-46F1-A837-45076190AB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688FFCA-3429-4399-9964-F0A42571A1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CB986E9-FF5D-4A7B-9839-CF910B886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77A37E6-E0E8-4A18-97EC-4F1D7CA7BF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36DFC9D-CD71-4760-BB6C-1CE0EA81D1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E90CB53-0354-4F57-BCC4-D2F036EF4B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00FCCD4-EECA-4F5C-9DBF-933A314553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B383E8F-D415-4EB4-ACF3-2F99E150AA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248694A-CF0B-4663-BE19-0C87FEF0AD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BDB7A121-2F53-4CEF-8889-CF215A47B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10F3537-50B2-4D44-AB1A-E856E7B365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E877990-1736-495C-9D45-4E35BE12C1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C68F8EB-3721-4E41-A92D-89D3081C2E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C5E6877-F659-4DDA-B57C-1DF7A6709F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CBCDF7F-8648-4C9C-89FD-486AAB80E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B042B9B1-FD01-4886-B5CD-4C7EA7EE8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84C7CAC6-505F-43A2-BBE5-B872C1A6C7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CB73D75-80C6-4372-A120-21DC737E26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D34B5D2-4DA9-4D43-9398-E9866182CE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7C76F69E-5162-4A57-A3CA-1C0A3F729F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53E7A7D-DDD3-474D-93E2-30E88D7A9F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E2E06033-3242-499F-AF2F-2F7ADE4039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24B0E0A-267A-4194-957A-672DD8273F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F2B8ED7-64DA-4516-9825-0CD4C072B7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A7877735-FAC2-4285-B41F-3ED42CE290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CE1828F-53BD-457E-BF5C-35AF54E66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53C1DE5-42D2-4A70-8C30-EAE522A721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8C55588C-42F5-45DE-A8A7-55CB3BEC30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C0A1C29C-D2D7-4802-AACC-17D0328A06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9E55C3E-662D-44C7-95AE-8F7F36EA9B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B19451C-DFFE-4816-852B-3D8985F7D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39978D9-E699-4984-857C-D4829E8259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C297014-379E-459B-B192-041326DA5B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1A67268-C58E-4399-BAC4-97FF6274FA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BD5AB53D-64E0-4E3D-AB89-AE3B30593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C94355CF-B1EC-4D75-92B2-DE5E185F09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C883ADBE-9B94-420A-AD04-9B64732327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97A9E98-61E8-466A-B3D6-871999C1C7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4FA49BF-1AD4-40FA-B9B9-333471457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DA3C3231-35AC-4E76-AEBE-1B88F234EC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E9F87759-3213-4809-B605-348651AFED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1B1646C4-9A7F-49D1-BEFD-AFFDA269C6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2E2095A1-ED23-4ECA-8C3D-75B06B5210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D85CFDD-1129-4061-9C8B-85E52267B6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D4EBC87D-5F61-42A9-96A2-E31A446F9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DB636BD-C397-4518-B8FE-9AC778D2E4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EB71CC0-C89F-406C-AE42-E55922BEA6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C2DC73AE-5710-42B3-9CE6-97BB4E35C3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4F26251-AF3D-46BC-B115-7490F6E8E8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C3C95A-B8BC-40D5-8707-A480012EE5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DEF9A38-1F42-43FC-AF1D-1E940D41CD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C7BA131-8AA7-4EFC-AE3A-C7502D9BF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350704E6-15CD-4867-A377-9BBF8AA431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BC44BA8B-F69F-4877-89E0-432B81EA2C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BBDDE6E-0085-4199-91D9-0D15D53C84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D2CAC75-965B-432E-8335-A3B2ECDAC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B11F11BC-056A-499A-BEA1-3FDCC671C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ED60306-EB2D-49D4-BD55-A141B524D3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E988B257-2D3C-48EB-820A-FF3AD25299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730E9D48-F54B-40CC-A041-013A9706F7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7116E49-0904-46FF-AC4F-7EEACE3823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C44462E-8329-4198-A715-D2B89D13B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10E0EF3-0D57-437B-8BF9-DEAD240329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81D31CB-A08B-4E4D-92E8-24EFD2B6A7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380B2A6D-439C-4CC6-88F7-48DDE70378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CB04B38-313F-4490-917E-41E97E97E9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11A417C-D55F-47EA-A909-A99A3EB766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2CC6359-7DC8-4F60-AB2C-0901850906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7BF61CB9-BAEC-42F9-AA98-BD4535F8E2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601BFEE-F301-437C-A317-9251E4323E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33E3723-32BF-4860-8F3A-F03BAC4D98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132F08E3-A8E1-489F-BB25-87CA3EBB79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8D36C5C-1BF9-4B32-91E2-1C4192B5B9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F199ACF5-3C09-45C5-88BC-B2CB0B6A0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2DF9F7F2-742A-43D4-8FE9-0E116AFA99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A5DA67F-0831-40FE-94EE-5D25E33974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0B6F17EB-8290-44AD-ACE8-7FDCEC18CC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45B7A40A-63CB-4D5F-AD96-57E0E5B4AA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0968F93-662B-44DB-8139-A03A0F6170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BF06985F-B8DF-4E3B-863C-C6E592DAF4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24BEC60-E85C-46D1-B1DC-F8B3B9EAFF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B0059CB-FC87-407F-A94C-4EA2F91793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E4FCF9E-ABC2-454F-8CD1-58187174C8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ABBE29FE-9BCE-4B2E-ACE5-3E46C6C751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A6D091D-9EE6-4BC3-9F70-C276E0B641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37E3792-8E8D-42AF-B26E-4AE461A325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6263B7B0-80AE-4F83-A1B5-97B4A19A6F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EB06EA9D-64F1-4B78-A53A-512A74109D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35F1CDE-9B2F-4043-8403-9FC0597C7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A66EFAE-F49A-4B8B-A9F0-7AD381F38A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58E4AE7-ABAF-4219-8B10-89A22404F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7BAD5AE-D1EF-4792-9C54-1FF326C31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A23D323E-BEDB-4CE1-AD7F-294F9A73EF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655FFF8-0D7B-47DB-88E8-C26BDFDBE3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37E59520-0171-46CD-B4CF-80E58E288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A5D95AA-5FF6-4B20-92E4-4BBBA4D264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287622A-F0AC-4CA2-B039-D17E81E576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0485641-9552-426C-B7EC-E79D2A6FF4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5F85F16-EB21-48CF-9CF0-FA8A06FDD0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DE9458A-DBF5-41DB-BF3D-BB11C58F4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40E9D3-7CD1-4C9E-8148-2DE2F23F63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E05F7D85-0AAE-4DD4-9D7C-7644ED975B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BF742BE0-26D0-46C7-922A-A567C9AEAC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8EF37AD-523C-44ED-AACB-40F4536914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4339516-D566-4FB4-8A06-98BDE4AE5A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0902C3B3-3E4C-45EF-9BB4-EA7EAC5EE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BE6250C-023C-48BD-AAC0-E2BC0519A3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F44ECBC-7180-4255-AB57-35E02A6ECA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71DC046A-A790-4F92-9DEE-CC7E8ACEEE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40825964-DCCA-4823-8D59-8AEA3A2009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22820508-7C47-400C-9CF7-A647681DF5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9369FC4-388A-4C61-979E-7A79DAB4D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BDE44C0-6AEA-4634-8751-6D5C3FB034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51F0F710-055A-4496-89AA-671CEF3C09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0BA7F9D-EADC-4F92-9603-1C67B5E80E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492E112-0483-4C80-AAD3-16DEEF3CF1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9C50F74F-42CC-4927-B4A5-631BD3EC0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FF8FA41-C790-4175-88BB-F837EF421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691DC24-88E3-40F2-A739-F4ADCEF8A0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872A09A8-DA8B-4284-BCA1-C19FBC949E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C9BD6D22-B787-42CB-850D-EA8CA1F807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22A3272-35BF-41CF-B54E-1B41EEFA8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75038DA3-56FD-4685-83F6-2CBB3C59C8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6C71887-EC85-4E8A-8650-890BEF7C93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EC8E0A96-37D6-4D13-8435-260B6EE886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AFE5244-7666-47F5-90E1-AF33164996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77F80E2-1837-4A8B-B776-45C771A09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51A38F76-EAC8-4604-B5D6-CA20074ABB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E13F3737-6776-4B14-81B9-62109ADED5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1B3B3E0-474D-4F11-B318-CB528C2BC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6E9B0D4-6FC5-415C-9EC0-3064F9FDB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F2065A3-113E-41EE-B56B-6F4F9AB4DA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51733016-6853-49A4-88D5-6E73D2F5FC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3954B39-425C-4B39-8C8E-9FB3B2313E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9140A69D-2DBA-44C6-93A0-7922E56E9A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387AB11C-77DD-40D8-9359-F76133B871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F5F4292E-E894-46D9-8625-2ACD9CD09E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E3B9668-9A73-42D0-A1E1-EF864A007A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0A4407A-2AFB-49D3-BF22-094E161D5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3EBFC53-4684-4F8B-BC5D-501D653849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0AEF38B-4447-47A7-BC6D-D12AC2EC4F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7E1B3-C798-4FA0-AEC4-F5F83B208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AA000C8-18AA-4FCC-ABF0-52D901901C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7CC1C8BE-CD87-48F4-A184-75E5F19ED1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33357D7-003E-4A51-B254-549F978D99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438E3103-2442-4157-93A4-3739E02581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BA082E9-5537-4F1C-8138-9E01BF8DE2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E3E42A2-AEC8-4BE3-A430-99FA3F3BDC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4D6ABCE9-27B0-443C-AA78-6F9702E3D7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B995758A-DD4E-47B8-9776-2B3201DBCB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0002BDE7-C162-48DC-8675-7B5A4CCC3E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0D499F2-3F7A-457C-BB58-9B76E22048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8351891-BD87-468C-8E4D-323CE98D30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7FEF1319-684D-479B-BFD5-02486D264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6E2B92FC-09DF-4B14-A5FF-543349A3C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7EEDAABB-B8A4-4B32-9265-CA953C2993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C06B956-4BE1-4A6C-BAB8-B6862D4E48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3E0DBB0-DE71-4E31-AE5E-33FDE4C707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56FB8B9-7F3F-43B1-97A4-ED0269CF16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A73154F-ACCA-4A36-A8A2-2694C0738C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C391FC8-1BFF-4584-BBCA-20E58909BD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84A87239-C29A-4757-B548-3BD99B68AA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A193AF8-8809-4EE6-9478-CBC99BCB07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B0201A65-3B05-4690-B502-0FD16AAB22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AD452A2D-3638-4398-A2C8-9C9CA0EC68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A6A0619-1108-4835-8D33-929032E85A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73F2766-3571-405E-B299-473B9816A7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9264A19-8220-4600-93A7-961F3DE248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9111DDF3-9303-4119-9520-0B7A034644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44D518C-F5F5-4632-B5AE-D446137C58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CB353330-4093-4194-9627-3842DA015A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305D672-8E19-4AE0-9698-46B0342E59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8760A00-0C36-44C9-AE4E-3967BF0FC6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1369F07-492D-40C4-99D2-EF10C167A8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1B96DB77-EC01-4559-B591-C468D5CF0F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DF3A673C-87D9-4070-B994-F24147BDD3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4EBCF719-0771-45BC-AFF0-AF14810A19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A9A59770-7192-4F21-BAD6-D233FFEE03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A46ED7F-1A7B-45BD-BC53-26A33314FF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AA848C9D-0C1C-407A-8266-156685960D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7A30BC7-F28F-431D-BDDD-C6D0B3B02F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6081D58E-13A1-443D-8B64-B6FB7E63E7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8323D9C-DB06-4AC6-B456-A310DDF8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4E288FF-4C9C-4933-B89D-11FD4217B0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7BF281C-7CDF-4393-ADAD-7D56B217C4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412D9C4-6B4B-47ED-9D7E-48974E307A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53F46069-B19E-498C-AE98-FFB60A064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EA5A367-6365-4A01-B8EE-464FEA478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C3A4607F-D8B6-4D10-978A-915AA56BED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88D4805E-9D77-41DC-92AD-3131369C03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D00A534-28E6-4098-8DE8-E91CCDC522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94C6271-25CA-4271-9A5A-3DB0ABD443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CDC93DA-9A8D-43E9-849C-AFD5E8180B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9C7163BF-D020-4712-9E0B-DB471CD46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81745878-FF8E-4EDC-840A-09BC09E1BD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4E07F8DE-26A9-44FE-859F-D63789CD5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42E806D-F245-464C-89DA-2285FBEC8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4AA21EC-382D-402C-90AF-EB17F1CA69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4F745AB7-9541-4339-A1C2-C5AC551803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7430B358-6336-4988-B6C8-ED777DD88D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19C284C-E31C-40B5-B116-A4A3B3D8F0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CE7E927-B201-40AC-AA3A-CDF5772BE8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0ADF2A4-F3E8-4FC2-A4A2-8D9CA3BE07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A24D159-4FC0-42E6-BBD0-2E82CB6016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7882233B-17DE-4ACB-935E-5F9974F3DC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D15E818E-9A52-41BA-954B-0441475645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9085387-9574-46BB-BA9B-C847333BF0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2DB74CD-A350-4141-BB94-8D5D2AA6B4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C8309E2A-A641-4026-8367-B86C9B6DC2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78351C3D-316A-4AB4-97F3-1C01F336DA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9AC5338A-BC05-4A08-B2E4-2BB8B36A7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ECE62855-EA35-4F1C-921A-74A439C471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F393D3E-285B-4D2A-B538-8868D5B087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EAA5FD44-47C2-41E4-AE89-9D1BBC647C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B02A86B-3003-4296-82F5-3FA9F47202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D1C919EB-0FD0-4FD1-AC85-9C5C04C1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A7BF2C7-62A8-472F-BD0B-9EBF26A890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6BBE836-82BA-4A60-BFFB-EBD0882064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D589990-B47A-4883-8F72-1034D8AE7B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F3C7A802-E752-43F1-8525-5F82964239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40473620-8A35-4C7C-97B6-6ED7D6023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E4EC22-2034-4B85-89FC-CE75A761F4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EBA5FDD-EA70-4253-B128-D958F6AE7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8F836DAD-6226-4D4E-BAAB-B3441A892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31E69A6-533D-4CF8-B2EA-04757EC142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CF92238-396F-4C5B-80BC-E5AEE14505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0590DD1-1A27-462F-8670-0C2AE3348B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E6957A9A-D314-4FDA-A494-6B95D52530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E693A2E6-9CA3-4E2F-91F3-ED4177E4D3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1C87560-6ECD-4FC4-8A7E-EBB1A182A8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901DB358-7AAD-44F0-AD50-D2016FB3D4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3494C8A2-413F-46EB-B5B9-B571E4EDB5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D300DDA-3CA3-4338-9269-244C88F84B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6CD17634-E97D-4671-A2BF-87DCA2BE0A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C5A3B77F-B609-4189-A4BD-C92AE86DB5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05B07E1-2A68-481E-AB78-4F6AF980B3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FB2E721F-970D-4409-91A6-2B1AD28C08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A0492F4-06C4-4739-907E-8DA8819DE4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60708AA8-43FD-4A89-9217-F6279881C0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E780BE1E-958C-487C-A2CF-DDDFA2360D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A5B3D63-18D7-4DEB-B9C2-BCEDCD85E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D3029866-9DF4-4C11-8439-474FBF3AD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CB7AD99A-F605-42FE-A762-1CFD2E62A4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9C5DCEA9-6181-495E-B00C-4CC4431C22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584EEB3-47DA-4DBF-8D28-3450B1B983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B69D717-617C-4DF5-A828-185223C0AB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7EB6D48E-8C63-4A3F-B571-5B0991FF23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DB50B42F-57B7-4AFC-A508-B260576D22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7081CD2F-1E74-4752-B32F-EB63EEA6DE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931E238-C04A-492B-A71E-2EAD710133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FA887CC4-6C6B-41FD-A81F-052A5019AF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A3C2426D-B80E-4EAA-B7F1-A1BB85092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23A3BE45-F29B-4167-B4D1-35C7EF507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85F7942-A313-421A-B6BB-3ECBF270BF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0857A5B-A9CC-4C15-BBB7-DA7850F8BF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01EBE33-84A6-4848-BD8B-7BCB8DABD2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99D04F8-85F5-4D33-ACAA-A3E7CECBD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5146237-5315-4354-B7D5-159CCBF2AE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D1100971-0AA0-45C3-84B8-4F71ED3B05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020E5F7-C1B2-4BA5-9FB7-D405AFBCF8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2C8B7C4F-CAFB-4E8C-8393-8D2D45E8A1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86D02FCC-2628-40AC-9081-90E0C9A172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B542810-F0B9-4119-A337-57E34D0ECE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312FB8AD-9529-4DAC-A0C4-6E1B6A463E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E624B58-0C12-450B-8CBC-A286C0E2B0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9AA063D4-0BDD-4AD5-A80D-645ED3291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CE837F4-1241-4CA0-9C39-FF594BA54E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5DDD1B8-9A8E-46E1-9794-D339BA17AB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874444DB-64F6-48A9-AE8B-BD04448A86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BD66310-B205-4442-8FFC-5B9E4EB9B5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337F811-1A18-499D-AD6B-BC084777B4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AA76009-3008-4427-87CE-60B210640F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223E39A5-672F-4DB3-8E28-3DFC241B4B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562BEDD3-907F-47A4-A3F7-518ECB4677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2C0C412F-9FCD-4F03-81A1-0FBF7552BA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4B321EC1-9A07-4FB0-90E3-F761209879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48B7BC8-178E-4184-8A9D-2DEB31AB40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9F55FCF2-189E-4BC9-B5E0-893230767A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B3BF21E-593A-4248-9167-F4119B9775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3CA65CF1-D2D4-47C6-BEED-F9C70EB4FC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160EAE44-3224-4476-AFD1-9A3EFFDAC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C74AB28-3E4B-4CBD-9A32-FECC3A79A2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8EBBF60-C4C0-4283-BEEB-F5A1054528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9FF1E2F6-73A6-4C51-9034-595B80D58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2C4C4D21-C0E8-456A-9092-27D212DBEC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A32CE7C-5D02-43F2-A251-B6067EEE2D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02E8AD-5289-4380-84B7-ADC2E0054A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C504AE3-60DA-400B-96F0-1B7700701C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00F1C7D-57B8-4D8A-BC51-2E2DC10015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874867C-AC28-4549-9C32-8C998CF380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1FFACA40-0518-4B2B-8D52-550BC6524A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66FC136-FB01-4E9C-91CF-A87267D671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5F4A5BD-ABEF-40E0-87D7-3AFBC09C4B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D1F765EF-3206-4640-8879-CA7D0CFE22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3B725FA-01CA-4827-8E3A-F1C35890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690749-6EFA-4088-8AD8-F09297045F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72EB70E-DEF5-4404-8B6D-10EBB045A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477FB27-9BA6-41E2-9EEF-5055FDADEB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EF56A49-457D-4BD3-B7CD-63294F79E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53B73FB-BD65-4C7B-A391-342D068270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5202086-C89A-4054-913C-8FAACC2C0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207FF62-A0ED-44EB-AA36-3C61469871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546D2A75-B55D-4177-B06C-616E10CEE5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76E721B9-810F-4537-91ED-E2C295CBB5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B979376B-DC6A-487B-BA8C-F4D73B1936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F9F278C-08CB-418F-A05E-90865EC286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9A2A473-FB79-4FE8-AED4-B6F92AB078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391200D-4467-41B6-90D5-F0A59B3518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77C86BEC-5B24-42A2-8A5E-FE61384ADB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9584DD7C-9FFC-4270-B12A-74BF94C202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DF4DF11F-6310-4CC6-B979-82EEDC1B1B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CF32784-1B7C-4073-B04C-FA65AFB8E5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EDB6B0-AEBD-4685-B51C-DE7C494053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3DBEE8B-DE76-45C2-B540-E1A3C2F2FF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F572735C-DB90-4219-A9D8-E92F50F3F4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5046C55-9E14-44D2-968C-EE14645DB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9FAD3B6D-2C71-4D96-98E6-B54AAD80FA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995F9BB-112F-4FD6-8C7A-F8530B3156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C5E053BB-32B1-4BE0-AD97-DC9CF1BED8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AC76CB8-CBE5-401A-BAA6-77100251AC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3AE6365-D70E-4DE0-9C3E-7F4B951B47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7DBC9AA-15CC-4DE3-A5A2-537EB4B687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6C22DB08-2A74-40E1-AD98-145FD73802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6B406F2F-CD8D-487D-AB08-DEE3B2D3BC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A057657-8F61-4ED4-A032-2A2F8F24A9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8AFE201-AA23-4B8D-864A-E9B43D7328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9967BD7-0874-458D-B33A-DC77FDBCE5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A0E876D-FFC6-4B90-8A32-1B3B61B4ED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241CB46-E038-40E6-BB47-117C466D99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C0F92EAA-6C45-45C1-8A58-0F2723862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D8CE4D6-66C1-412F-ACEA-5B31A83F8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A010E1F-EE60-4F9B-B3B8-930EEC351B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8FDB9502-C4BA-44C9-86C4-08AC2ED2B7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1960299-C056-4F0E-B674-A1CE9C9D1F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7A0D2E51-924D-4FEE-8C7F-C225F1124A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5699E26-719A-4B40-A7AD-0DEA762467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49CF6BCA-4F94-4726-98F8-872B306230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1CAAC6D0-9ED4-4970-A394-158A889C14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A398B816-3A85-4AC9-9FBB-546199E94B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E8FA4D2-2054-4A15-A0ED-98262DF0E1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7DBEA3E-C03A-4733-931F-A2DFB2553B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F41AEDBA-6B34-4A18-A526-214394A40A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C3AD31C-72E7-43B3-B4EF-9560E3C44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28045349-8ACB-41C3-9933-6ABBAD19AC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43144E8-8ED4-4AB7-9843-B4F18E7E7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8C09B9F5-7AB4-4013-9614-07F397FA80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EC3910C-1926-4BEA-A0BF-466807E0AD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C505024-E694-4CEC-9FBC-246E100E6A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951BB503-DAAF-4D1C-94E3-F99874B81B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40BD7012-244A-4FFA-BE7B-F7EA673F7D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2F0DF08-E491-42F7-B146-4BBF0A8275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BE89253-5A2C-4817-9F0E-E7D73319B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B9078F2-DCF1-4EF9-B222-625FD69993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E4053AD-6F03-4557-83D7-2E945ADDCA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06972C02-B0D0-4FF8-ADE3-D296E32926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E29574A-5DA9-4932-B7A5-1F22244B0A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C1FA5A9-7599-4CC0-A72B-0060252D6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56F1FE1-CE1D-4791-809A-6C4D818B0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29E0006C-97B5-4536-BCAB-CC4AECF792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C9985E2E-2391-4A6C-A314-9D72BC638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9A9FAB88-ADAC-4ED9-921B-5E41794793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CEEC153A-4F5A-459B-8354-E5AFEE90AC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B75957BA-5678-4B27-B8DD-948B94F96F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C998EE46-E27C-4D39-817C-3920E34784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6F9C623-DC8B-4BC4-8683-5668A7CDDA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FF5E057-FD1A-4202-85C3-210FFDAAD3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4E81EF89-F8EF-4B8E-A54E-1402CE2EFE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8ED705C-48C1-4C45-A998-A1C32BEEA7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A23FC007-DBA1-4D1D-949D-A3B6CC77E7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EE7248D-D14C-419B-9D30-E39190D219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890B6E8-5F81-49BF-80AE-3B6F4D76D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20F406C-9E65-48DE-9649-791587E7BB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787ECB4-3A81-4D65-8F0F-0D6443728E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D13D8208-2919-4CFE-9CCF-C1D4FDCACE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55BE6F7-46E8-4F0F-9C03-1EBD1D13A9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5D132E5B-5E79-4403-A7CD-BA29BC4AD8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574396B0-14F9-471C-8FC4-B87557A90A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001C023-33D7-4B67-933E-2B94249CC8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6E6EE38-9A5E-482C-9094-34FDB2F2DF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2F429CE-D24F-47ED-A98D-5785549BA6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BF5AAD5F-3B67-4392-A485-887751F6CA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BDF1C63-E64F-4B06-AFF0-3647C18ED1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A4FFAF3-DBF2-4701-8EA4-63DCD61CF8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F2E914F4-9E96-43FD-AD6B-C53E3512F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45700A9C-1EBC-4F23-BE05-63280E6EA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AA41B96C-0536-4F74-9B05-3A43AE46E0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CE1F7A6C-3257-40B2-B8C0-B8CD45ACB8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B7E41D5C-10E0-4C95-998F-EB616BFD4E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196CDA05-4DBC-4024-AE32-819B7CF6C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34028B84-BE46-4282-B6B9-11813357E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4EEF2C2-5750-4088-8C71-4A7E30865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A520383-F2F1-4E2D-9CC5-F131E167A2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6595E52D-32ED-43A9-8AAE-42F74C5BA7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1B888C3-95F2-4AE2-949B-98FCFBC0E8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D2E321E-672D-446C-8E19-CC5257339C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3ABD052C-D440-4929-8063-727DC37A10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51DA1B94-CEE9-4CA2-A437-5EB4608314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4C89477-310F-4D2B-9FB6-BE37359CB4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90BDF329-1711-4315-BC33-5A97D602EF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50DFE77-5084-48A7-96D1-B2C0A775B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A5563F90-8C98-4A1E-8D0A-C44D824EB4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EE7FA1A-6DFE-433A-98B4-C857084BC0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87241B4-9E1D-4A6E-968E-4964B7618B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661E9DF-ACEA-4F88-8D7C-2CFEA579B6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75A260D4-7ECA-42F3-9102-733237CEB0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4ED9D93-33FC-45EA-909F-BAD6739FD6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8882855-6873-4597-B531-449CFC0E4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1615E52-54E6-4141-848F-7287AE758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84A60F44-32F2-497A-BAB6-2538753891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0D1200A-C803-4228-8B3D-BA9E69BFF1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34AE9D9-BA4F-497F-AF40-0E3F0F4B6E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2DF70C27-42E6-456E-85AB-63806EEFD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CD0251B1-A969-468E-97AF-CE49540EA1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EAFB8FC-CE45-471D-9907-6224F15C04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6D87364C-1440-42B4-A8AA-093948E3C3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D4E527FD-057C-405C-B908-F521BD6D41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5314553-C03D-416B-B4C4-DE280FF4A8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FF0F9FF-1DC0-452E-9081-20EC92A92B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5F0065D-C80D-4246-8E10-8FC7A887D0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DE63E84-7D83-4A13-86A0-F1D03FC930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B870CE32-DF29-494A-9BD5-3E36F5B5D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CFF8CA6-AE70-4542-ACB0-BD3FC106A2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372A423-112E-49FB-B4A5-9D8EB1021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D49F5255-147B-4E31-B723-C8926E602A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E9DBF82-8F14-4420-ABA0-5BB422FBF2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872BD80-A81C-4203-9CD3-AB5ABA5BF3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AD5F880-452E-47A0-8EB4-A84740FAD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282C9E2D-33EF-47AA-B1D6-A301D9B79B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59F1DD4-1F99-48BC-A75D-40C42BD14E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F8AA8C3-5636-408C-A643-3BA479AF74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943994EE-08FB-41F2-9758-89D1C1BC84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FBDFBC8-7A9F-4CD9-B4DC-4F911AD56E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5E89DC2-35B3-464A-9630-93238767B7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8DB3BEB-5233-4146-B86D-F839951852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8FC60C4-D1D1-404A-95C0-905507D0E4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E78EAE2-F05A-45AA-BF2A-05633B7F35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504CF3B6-7A4D-413E-9E7D-592415B946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02C10993-3125-4A61-9A9A-5A06FDF0EF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4D3B61C-DEF1-4E02-A9E0-8AC1BF0F0B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F632E33C-6DF1-415C-9680-C26EA72C7C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1CECD30C-81BD-4BFE-9CBF-03071314D5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DE641857-4F30-45A5-A8EC-146636D0F3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A2D18D6D-7A35-4D40-B34D-891EF1ECED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1A2D7AA-DFCD-47CB-B41C-F2DAE73AA4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7DC5D4A-56E9-4ECE-82F8-288EACE9AC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C9A01D50-96D0-460F-B71B-7CBBEF6BC8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8527437-EB9A-48D7-AAB2-ED0E55252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DDFF244A-A1A5-40C1-BB6A-3A42C864F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21BF5CF-8E42-435A-902D-C92401CB94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B698E71-D7AB-4A94-9DFF-17C1E7B292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99F4B4ED-1B27-4974-A58A-9EFCDB898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B11007EF-B4F4-4653-A803-C0F7FD253F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6660BE3B-9F44-4027-B612-7421862124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C11FDBA7-6E20-4DBB-AA3A-7C84E70F47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F4B62187-700A-494B-82B3-270071507F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072AD3A-FBBB-4C0A-967A-C438E6B84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6EB66AD-2F4F-408D-BD7E-CFFE8E7EB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3BCE01AC-51B7-41EB-8A20-77B9836FED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D38DD41-F310-4460-8197-D5A53C4340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3DAB9D8F-3AF2-48CC-8346-9B0D86A84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8BCA880-B877-4F0C-962D-1B46E883A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E295CA23-0BA3-4176-B178-3106C4A221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44F86E24-FF65-4859-8D1C-5E2094417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50090389-5154-44A9-B7FA-B582146127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43E05365-0B15-422A-B41F-C7B998BBB0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6C4140CA-12CF-4388-8856-62C565538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BC705AD-520E-47FB-AD06-B4F91417CA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0CC1C990-891E-420E-899A-C1F7A63BAB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B60E9D55-3AE9-487D-81ED-B009B3EEB7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B6C24E04-A57D-414C-BE31-17530607E6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162DB1F1-3EF0-40A1-889F-FC2628D7F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444D9FC-FF40-4DBA-8C02-86E0B6B1BD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12FD7BD-01E8-41D4-AF93-0E2173FFDB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86DDF64-BCD0-4576-9F7B-5324662B31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836EE642-14D6-4612-A551-376CA3297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7CF1A74D-E8AE-4320-ABC6-4F9C73EA7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4794E8C-6C7B-4C78-B769-DC207F5B32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04B796BF-4BA1-4C0F-B1F1-9C8D2BEFAE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274EA471-388B-49F5-AD28-0D16A125D8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3728C7B-71C8-47F8-9E8C-67D607E261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39A6EB9F-AFA4-43D8-8A65-CCE56A690C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F2DC0A1-B495-4C4C-8BAB-CC456E1CC0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40A18CBA-1747-4724-AE38-7D0F731C1E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B0C43FF-B241-4DB3-8835-10E947AD6C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7969DCB-48E5-4628-969C-B3A6E5B09A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C1EA78D-B57A-44A2-8720-35358F8B3E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9ED368A2-2230-4604-9323-859B70F581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40F21A2-F56B-4DA9-B757-29BC7A3FF1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1F9AF75-1FC8-48D7-9E80-0FC71DBEFB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144D2FF-BE40-4DBC-B6E1-B0D4337302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434FD32-9321-49FD-86C8-4119CCF8AB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7448EB80-3EBE-48D6-8DED-4A66980973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21849F1-B511-4FFE-9AAD-22AF21BA99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2AB941C8-D3B5-4D37-A252-917FF4628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B35B7B7-9C33-4304-829C-1CBC001D58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2DA3A68-BF7D-4979-97B7-CB8C1DD65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552F7A7-8C1D-48CF-AE97-FCC3E80B35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F677A41-7EF4-44E1-9DDD-AB91BD2E17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172399C-D595-458F-BFFC-57281F5E6B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21818CCF-A482-4BDC-A1F8-FFBD7AFD89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3D0C070F-AAD4-40F8-AAB6-0B6E3AF5C5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F190EEFB-FB18-4EF5-969F-0784533C3F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52D72F37-3C4F-483C-B957-AEF4DCA98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1CECCE2D-848C-49FC-9686-7495794461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3D00181-7D65-4D6C-8404-3912F91DB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B926F470-8C8F-4CA5-896A-2D9D19F38C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0669D7DB-E3D2-47D2-A334-5BB68C89B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3968AEC-50DF-42DF-9C21-CEF596650E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C126A5A-E491-4B1A-908C-113A0EB5EB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CD85526C-52B0-4862-9DC9-6FCB1E3053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CED81E9-5742-4596-9D00-4C3DA24BB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B1F1FFB9-37B4-428B-866F-456EC7F19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32BDFF79-1AD3-47FD-B61E-9EE365E8CE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68F38E4-CF51-43B6-8F63-9B4CD15930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8F64A77-9445-41FB-9B28-518CED2D4E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E020ECB7-B64A-44EE-A71E-B04AAA9985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573C071-A45C-4A9B-8472-5D1E7CD9D9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C7254924-F346-4B77-9135-56A4650630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45BC4583-5844-4807-8144-D2838775BF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9792EDF4-2400-4B29-ADB5-31518FEE2F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D9257228-DD92-4D49-9543-B81B215A7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844DC88-201A-494E-A2D6-227C8ECDB4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5D677F1-0B3D-48CB-A97B-CECE07D9AF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F9729F2-A084-4AFA-A26A-F2B029D687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696988B4-FAFD-4EEA-96E7-CA2A100D81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F93E8E3-68E6-4C83-8167-3AF3B6AA2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6F81849-D711-4973-8B86-1E76AC4B25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DF403F60-C115-4CB4-93A9-40B73360B0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7238EF8-86FC-4003-AD6C-B7A8615691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05E6C45-0B6C-41FA-9818-4B48E536E2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B96E13FB-E85E-4769-A366-523023EAD9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0CDAC07-FAA9-4D4E-9A23-F8662952DD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BBB05D9-31EA-4474-9D36-9491971DFF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D0A4088-E5FE-4D89-86FF-A572C54D9B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09D8FF5-CE33-493B-BAC1-59FEF084A9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0730DEAC-822D-45AF-9953-5E04A8FE8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AEF0EA0-E5A6-403A-A033-7B57BFF8BF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D159A876-31ED-4A69-988A-347709CDC2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89E13BBE-13FC-4C99-BCF7-52E31130E3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F7E02BC-E0FE-40DB-8AE5-31C2DDEF54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50032AC-3611-44B9-91DC-748B5DB489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C9F6B62B-23F8-4167-B20D-EE4D4F4008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A5F48940-9E97-442D-9E46-E8C029B97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28EE2A0-120F-43AC-BE41-BF629EDCB9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0BB581B-0BF1-4957-869A-61BCB554FD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383C5276-0F12-45A9-8CD3-F97EE896CA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25836EE8-A44E-4F48-AEBA-5BD68F7D01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9D9A9ACB-6F96-4319-A81E-12DD1B4ADC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97E04A3F-FC2A-4E03-BD10-8639832759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05A01E1F-17D8-4F48-BFFF-D5B563279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5DB8DB5B-26BF-4EB6-8094-B9C1AE38A3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20F512B5-39D0-4E77-8E81-6052F79295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71AAB6E-2890-45DC-8273-F322D80B2F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8AA5C36-07BF-4709-AEAD-95593492F0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8E5931DC-0D2C-48E4-AF9B-1355B0A332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4DB0F17F-483B-44AE-BC9A-A84C987F64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A6551636-70A8-4309-9E14-5D92E967F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6E9E1B01-C78A-4264-A068-18B33ED714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76C8863-A72B-410A-BADB-1E721DF70D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806C18D1-0823-41FD-BCE2-0B42367CF0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64871253-7737-4095-9195-12E5AC146F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B3F545D-83B1-4768-B0E0-BBD8B5D96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1AD6E5D-5F23-4E9B-A608-7BB2F23A2B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AE6DB53B-4EC3-4436-83CB-1DA438888C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E4FE601-A15D-4C8F-8158-0E26869E9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6B47DF8B-F327-4581-BB79-9042A78D66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76F8FB9-B7BE-4524-AF4B-FDA6D30EA0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848D0A39-0469-404A-B603-2AFEF84595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78FBF153-E0D3-467E-917C-7CFF033C3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10990D8-9E45-49BE-83D8-A3AB9D442D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17D83BCE-7D29-4A17-A5A4-523AA078D4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E66168D-025D-4A55-9A67-47B5155230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8818740A-5869-46EC-8F6B-F437BBFD9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D45D2A5D-982C-4754-A9B5-2281D1DD11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09094715-89D5-4431-8458-E372EA143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5FBE6A2D-154C-4EB8-8673-DC216AE1D6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AA5F797A-E337-45A4-9143-2D0D64632F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5DB6F158-17B3-4D88-AE5C-1D028BE9A5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F6C30202-6555-4991-A744-EC09414AF7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F5213DF-E6F0-41EA-B24F-6C0868A7C1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F7122095-7FE0-4914-89DA-88FF580DBF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6112555-E038-4E88-9F42-44A690E10C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C2E3787D-282F-4CBB-9167-177B13A23B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54C30008-27DD-4925-8674-DA1630D2DF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810FAA4-D0A7-4914-91D7-517AAF9717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4563941-EE2D-440C-830E-5B714911DA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5455C4-D9A5-45F8-B010-CA3BC5E706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B4A60BE-885A-44F3-9367-9F71B4A9D0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1E82656-56C0-438C-B236-7EC45A944B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4042BF9-B942-47BF-9174-34DB33150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8227A4F-3F5F-47E0-BDAB-3250EE04C1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1A3E64B-C515-476B-B151-AD936F3871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871EB02-2CF0-4AF5-BACC-7DE96D02AF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3BE8695-C6ED-47FE-9CC1-B81B75EB2F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0ED8927-6C29-4FF3-AF68-B422AA4643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FC0154F-B1EF-46BB-86FB-1F302E9D8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D7F678E-0587-4590-AF17-05ECA87D93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72EF698-0653-4F73-9A04-205D8DE0F4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2A310EB2-3860-42CB-8CBC-BEF2A36FDF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E86C2C52-EA90-4E68-89BD-5C34CBBF2D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EC89CBE-A4C9-4B3B-8A28-6B62023BBA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02E34FB-89DB-4E75-9973-B99B87DA12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435CF47-FB08-4A8A-8DD7-C64BEB4409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EB818A0D-ACA3-4C22-B179-B76647BA31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B9B2794-09F9-4581-908C-7F2457D699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AF5E2FCF-6A68-43EE-A475-311EF8DB2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3BA2591-65A3-4F8A-8290-911CBC18FD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01D0AEE-C8CC-4371-8B71-EEDB131B02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22B21EF-49DE-4229-910B-8E92B18EAC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F59869CD-5B3C-4CB4-9F66-85CBFF24CB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028BBC6-3360-4C96-970D-7A56160F11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354C7BF-1AA4-4FFE-8FA5-D06ECB2CDC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87602F4B-751C-4C40-8962-74618F9D45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5574025-68FB-497B-855A-778BE0E831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853E2AC3-5CF5-40FA-8E04-21AE1211BA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E8951B4-966C-48C0-B6CC-DC584FD9E8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20757FF-D386-4B95-918F-7E01B07787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FE84AE2-D0BB-407A-B30B-2FD36579D9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0A223B5-1CF3-4601-9335-D9E17A8D31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D761F19-A8BA-42E5-9F95-9BE8B2264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3420D32-52E9-44A5-8389-6373225F14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6BE6694-D8D9-4140-BD08-B1D96DE7BD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9666B4A-0399-4A39-B71B-7CC1D60794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EDE0A15-16D3-4BD5-98D5-EC24D0D764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8384D7A6-85EC-45D4-816A-7C002F2A5F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E12FD39-C7FB-49DC-BA16-755AF83FB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2483334-7166-4B82-8537-AD4AA8D3FE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43CB089B-AD70-42C5-AB25-BA14987983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C4A8051-2650-4F91-815D-FB15719477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6B3C484-BA79-4954-914F-B4FE695201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5E88322-EECE-4991-BA35-9A9AEAA600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B053629-A382-4DA5-BFC7-040A51D57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739C4998-DC92-41A0-8F2F-7A679AC8C2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0382E0A8-80C3-4FE6-9975-A9F766FD8D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EDAC43F-6A5A-4A0F-A126-68618DF57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1458BEC-E7EA-4109-B124-52C75900FA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86BB0A2-380A-4B69-AF1E-ECA3CC3861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E6368D11-3DEA-4018-82C4-E91B99C88D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5B32037-DF67-484B-A2E6-E685BA016D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ED72965F-DF2E-4320-9A96-686CE74C8D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9C18277-BE62-4CE8-9B4E-C34962F419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07D68B01-6827-4183-B92C-BCFAE6D64E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D4E363E-ED6A-4ACF-930E-10C462A9DC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41096BB-623F-4513-845E-4364546643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9752D81-2758-4C7B-B6CA-A094EC4827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FE2E8D8-4ED7-4D9D-B07B-CB8601DB29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B89D2F0B-8FC7-461E-85E3-B759EF4215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A3B07BFF-0532-4818-9B70-43137DA4DD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264CFD4A-5FD4-4E18-93AF-BDCF05E8CE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E9EBC9D-0E21-4EB1-8B43-9DD70782B1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FCE738B7-7477-4CD8-B20C-928003A024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B00A4571-972A-4599-9B98-69659F84CF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C0EE345-6A04-40EA-ACA9-0915F98B3B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BCEA60C-AEFE-424E-9E62-92964CB094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C1C7204-0091-4BF0-AFD4-B81DA08CE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7788335-B52C-4A27-9C7A-9FDC13E9B6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02CEE27-5F33-4F66-84AC-C0DC1299FC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D849ED12-9CE6-40D3-9DB1-AF0CD3F8D4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38007F4-5271-490F-9812-E8788A474B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B98C22-98CE-4388-A25B-FBEFBAA5D8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FC27F6D8-8CFC-41B4-9828-74E9EFA486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2150398-9366-459C-9778-2D6CB1F8E0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A5FA00D-1F8C-4B98-BA8A-EBE715D65A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4ADBE24-8071-4378-ADD2-1338E7CEC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103AE09-6EA0-4063-A50F-07ABC50C95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902FA3A-8795-4436-9201-F82BFD91DD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EB6D0C9-1F46-4A2C-AB62-5263AC1BA9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5CBB8FC-4D7D-410D-A836-34BD9AC40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8A12FE6-03F6-4F68-AEA3-7FBA7937F1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9DE718B-226B-4465-9053-0455318319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202D352-5FC5-45D3-8283-D6DBFF0384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7C77312-DD46-4C51-8273-0ABED2F665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3264E66A-53EB-4F67-A634-7EF1C4B45E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AA99793-DF16-4DAC-AC1D-B37DF3DA39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F1337DAB-B1ED-4177-B58B-EB46F93D92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E204A19-C04E-4E97-A80F-4BC0D738BD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D7D9AFD-6B45-4F84-ACC7-D211DC46F5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82ECBF90-7522-45D1-95DB-7AD6ED87BE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AD94414F-783F-424D-9F0C-EDCDB0E5CD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D3FD130-3B51-409B-A107-02B8B706FE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B31BAFD-188B-4AB4-A599-E26684E2E4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D93F3FA-420D-43E6-8302-10FB2D468A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4F4EAA36-3A19-4B83-BDBF-E6F55A1ED2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951A5C75-96D2-472F-A889-FAAA4733B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D1FE9E13-ACD0-4112-8B13-4D433D676F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45F7FF7-5EBC-45D1-B663-8CA0F8E06A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0CDD3A5-197B-4CA6-8F6D-916F40B5A3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794CC531-E20A-47AD-A800-60EFC3E803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F090CD1-3A76-422D-82B7-FFC7BCFE9F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DE31204F-0E90-4D4A-AB73-5B562BAC66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3555566A-76DE-4CAB-9E77-1D932C54A6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A20335C-7092-476F-AFE4-631E6C105D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465961E-38F3-4FB2-91D2-120D37D760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0D3E7F1-619C-44CC-B872-1B9F33F65C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4244164-C35C-4652-8B02-A651ECB0DA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CF7664C-6F1D-4C17-931C-FFEE552C3C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86CA994A-2A64-425F-8C5A-6FD0B6EE54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84E31460-2B07-4848-8148-20C92A6472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7706FC7-D18B-4193-B7C4-0ED9043AE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2BF85E3C-F265-47FD-8B4B-228BCBE59E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5C51F5C-D620-4805-9A0A-64B267AFA5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421FBE5-FB52-4E44-941E-686F6EF974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42D3119-6D87-47E9-8EC3-83283B30A7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600A173F-F220-46F5-AC62-F4B1B8509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27D23C92-29B2-443A-8399-DDC290D912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DD7AB9A3-B4F5-4574-931F-FE6E76C9F2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1CC7D49B-B838-41ED-902E-0EE2D19F39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1FFEEC7-6D5C-4A40-8AF9-1A9F187421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19592484-BD03-447C-83BB-63BAE177C9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3B16F7D0-6C5A-47F8-82B6-2FE732C00C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0D93432-83D4-4C4A-AC48-2F54C90498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F732906-73B2-40B6-BD20-9A517F8497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D6A1116-CDEC-4526-AC88-7151A15B38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4E01F013-BE03-49F9-AD4B-F5B098C24D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5599A86-8699-4676-B883-CABD66C86E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08FF8AB6-B653-4AAA-AA7A-591597F9E5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AC1A450-A40F-41B6-9E12-5436726DCA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7DA8A4E-5A08-41EE-83C2-F46DD356B2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4AD88D3-C1DE-414A-BB30-A58D4A2D2F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9903882A-11CC-44DC-A440-38970A88F7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DA3C5CD-FB9E-4352-B285-71C99BEC6E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4228432-0DAE-4D24-9F6C-6DAF5C169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65094AA-D31E-4CE9-9382-24A27D430F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EB8D98E-A2D3-4AE6-B230-1C4A284032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2918E98-AE6A-4B49-A3E1-E83B0DBEFA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BC4C1811-0B5B-4C36-9C12-0A939E569B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938A4B3-ECD7-4DDC-B602-A426061D7A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A7763805-9B29-4C70-814C-601D8E4D43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5C42B7C-3D46-49AB-8341-B9F7BF4F77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BFC90F6-3875-4899-A6F1-728EE140E9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AAFDEA89-0E1C-44B6-A3F0-5A9B18F9AF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69A5969F-09C0-4600-AC44-C2D8F66E58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137898C7-3231-41DE-9450-05ED78B2E9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66F45CD-3BFD-4272-8BCD-7862C5D310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CDA3462-64A5-4738-83CA-04A886B22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BEEB79F-74F9-491E-906D-B4FB1A644E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4C67B75-722B-42CD-BF9D-E641D8B2F0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F46F8D34-0789-4CCC-B57B-ADE9689A9C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4FEDD6E9-DBE3-48FF-8A52-EFD8D3CEB4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749C516-EC4C-4031-9264-FBC8B62C74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361A8F4-9345-4FBC-9B6B-1E5FFDCCE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C752BF7-8ADB-453B-88B1-DE4230FF03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BBFDED2-72BD-4554-A2C2-514D66D433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E0006F8-676E-4C86-8F82-31C8CF1A99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17F10A6-1A3C-49CB-8505-0AC415BFEF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4C2A356D-D06E-4A44-8B0D-5C7E833D41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4165B70-2D45-4655-89E3-55A973756B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3AAC04B0-127C-4981-A2DD-3C14791E6C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CFE94244-3425-4C83-AB05-D14B73A4B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6A41E5D0-3E4F-463D-86DD-46902246A26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C5E2D9A5-B0F6-4263-AE31-9D2C400C2A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8D0D475-DC59-4EA0-913E-BDAB3923A5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887AED21-6D0C-4A51-B664-2058F81DE2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993D6248-72EA-4CC7-A0A2-622BAC05DD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840270E-BC9C-4F58-BCAA-57B4C4A762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F79DA86-DB69-46F0-9BD5-822D8902B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5EF931C-D952-4368-A4FB-E3D93DBF24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3DDE91F-1AF2-4D22-956A-FCE88B91BE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E125AAB2-E818-4B50-9015-66E74A13A6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2A9C8BD-3944-47DB-A0EE-7B9EEF0DC7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CADA04DD-FC22-4F91-980E-A791125CB0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65B44B1-2D2D-4B1D-811D-2F82659F6D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518EFE96-E2D2-4E56-BBD3-6DED2F03FA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2DD4DDA0-80BE-4B0E-88EB-D0193DB4D9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4E2AB350-E06C-42FA-B7CC-501B0867B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0AA5D5C-314F-43E8-B963-FB9CC4AF44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64B28F0B-B25B-4936-A25F-BFA0A4B11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F4E9F785-B519-4F4A-BF58-07479C0A32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56D55A6F-E7CF-4D2E-9E33-87F3C3487A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19118E1B-6765-4AEB-99AE-8A2CAB7DB4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6E35DCE3-4A33-4885-9D09-87546D239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003ED97-D3D5-4A9D-9A6B-53A77817DB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BDE3D9E7-F78F-43D4-BF91-2FEE832C99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A44F5201-1D03-4B61-8357-489E9B001A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48BDE595-828F-464D-8A05-48DBFD960B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E796186A-02A7-4918-AD9D-488D18898C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24EE5BC1-6B28-45E5-8965-1F61E94BBC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2D699621-540B-44C6-9136-487D68F91C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FC7BDD8-5954-47F0-B03A-156639BA5C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3F56FEDF-98D2-44F8-B7DC-B3057C5A16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5E1CCEFF-1953-4964-802E-C141F17DF0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47EB54D-B8EF-4B5E-8FA1-323B69E32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8446BEE-EA6B-403D-B7CA-5481589C70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2F88965-B2AA-4997-947E-7C75D52EBF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9CB92BA-F2E2-47D5-B46F-E77A4B8105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664573EE-B667-4A1F-A47B-9F12558014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D7FC8638-F04B-4637-A92B-134649E22A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37D785E1-BBC8-46D4-A2AA-FE21CD0B31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8289A496-429F-4269-9269-5F5ADD9778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63A41F58-11A2-444B-A313-1E23B6A13C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716C90D-D793-4926-A6AF-1DE7078B51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3735DD54-703F-49D7-A4B6-035ADF5B67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10774BB7-79B6-44EE-BA7D-E9B29170B2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0432AAA-E122-4A36-90E1-F9473270B6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B95B42C4-6432-40AE-A6B9-B706247651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D6347150-E9FA-4360-8B93-ED4D8061E2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641F93A-F249-464A-A2C3-15F8B1CA73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D80C8DB4-3A1F-4E83-A8A7-3451101C3D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93032FB-A235-44B0-96D2-B93B1DA88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E3DA2406-03E3-4F3C-BF8E-AC1594CB92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C23DADD1-CF70-4568-9128-F53921C3C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E979F23-2454-47C0-821F-3FA0D7E069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D49D156-2946-4C94-983D-10ACF6BE7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3A930DFD-B90D-4991-9C48-EE7D74A390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E4B89A1-EE1E-48CD-B328-53C204566D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5A79382-8D5C-452C-AEC2-49DDE6B314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1F13A027-0F84-4700-BB97-9684ABC34C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73D1FF3E-717D-4269-A098-BE295FB252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439655A-F24A-4412-B1AB-858D040BEF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48B363E6-85F1-4A59-A6AE-D3538CF564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C8191D6-497F-459E-89B6-63B3B0B35E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81B722D7-882C-4516-915E-F20DCBC53B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1E1CA4C3-6EB9-436D-A211-C4746A28DC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4D56B15-03B4-4107-B06D-786CE9E9E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DB3E31B0-D50F-4A91-9ECC-33D5BB6A2E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4239438D-C9F8-471E-982C-6C69C42981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91828047-F265-44F8-8392-EE95D91D2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AB9AACE7-1252-426B-9235-BDE9535E0B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5FDC7831-9FC0-430E-BA7F-1D25574514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48718FA-FD25-4D30-93D5-3EEB9C4CD8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12E7B48-C9AA-4F37-A9D9-537A4471A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6C93F52-5305-4C2A-820A-4C3B6741F5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220F484F-6181-4E60-B1F4-1A5411E5C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ED4F88DC-94D7-436E-8E22-E244265DFF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C40525CE-6C63-48FE-B1C8-86CA25BA6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92EAD6F-D543-402D-84F3-2F0A053606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6613B48B-E646-4415-8EAC-45173CAF88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B2604C99-1A50-47F0-A268-D719D7FBC5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0FE4E322-7766-42C8-9F80-849BE8FC10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45417E93-E532-484C-A41C-A0DC118EB2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837AAF7-D73C-426E-89DB-680AD028D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D3B81EFA-D54E-4CA3-9808-ADB0298C9A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F399264-9C4D-4485-B648-92B41748C4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74DFC939-A174-4567-AC7A-0FC84B3DFC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98F1D304-C543-4897-9BB2-0FB336B78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4632932F-EBE6-4834-B969-C56286CAD6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8EF7DF74-43D4-437C-A10E-ABED9BB8C0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79F8212-A296-41C7-96D3-C895FC826C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13211E5-B932-484E-9F49-089E1EB9D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950E33DF-3DB8-4CB1-8EB8-61DB50BF4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CD64312D-4FBB-47C9-A4FB-AA983B9E3C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F8B61C11-30EE-45EF-BEF4-3F240411FF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27E22343-0F90-4F0A-9F09-F8A0E41FF7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60C9FBF0-BE84-4C53-B44D-1E43673F43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9673B5-FA41-435C-9AD9-C6CF38C5DF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B93BA-530C-4B94-B970-85268FFEC4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B5ABDF8-A1D1-49E8-B492-F6BBFC6582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10CC2FA-C4B2-43B2-A260-86BD7A3A60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AB900DF-6F9F-4865-B7B1-684005CCFB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30E671F8-B8C5-4EB5-9151-EF9494CBE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04F9D07-3B84-451F-AB6D-97DDCBD9BA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529BBD9-85B9-4ABD-9CC8-FD515C9366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FA3B30C-5327-40EB-A667-EE1335D328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F9737AFC-D645-4D05-BF05-683C70DC3E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C5828A2-5D35-45C8-9BAE-37B32EE127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AC36F2A-2BFF-4018-BF9B-C074C3D2AD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0B3C4B5-995A-4045-806B-349B022D25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5F3B76D-1C7A-48CB-B066-FD040ECC83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DBB8F8F6-84B6-4FB4-AF03-30195B508D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7A4A8BC8-8A6D-48D3-936E-6F561399B6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1E3799D-DFEA-47C6-B279-EACEEBD6EC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C80FF981-CA5A-4FF2-90F3-BE45B9A23E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C24D5752-5D73-4E62-B31C-8BCE09EB3D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2312F18-BFD7-4864-9392-CEFE36474C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5FBD665-E17A-4582-94D2-B142711BB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6D0E601-E52B-455E-969E-9D706AFB0F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2E6ECB1-1EB8-4738-8A71-AE00F65E6F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9D78E61-6CDD-402C-94CE-2FA2C219DC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5C0F777-F5B9-4591-9B14-882873E819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82F4B9A-0949-45FB-8107-788D204291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A5C5C0D-E13F-44EE-8738-98ED258934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CD4C73F9-CC6E-4D36-84FF-44E969783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4414B68A-2503-42B5-9C12-A637913A28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257E263-2D29-4BA3-BEFE-2CA604097C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07291A2-1575-4476-ACA2-D1678B5193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D7AC061-6F8F-4FDE-BAC3-3FAC97D262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9817744F-A3BD-47A7-A4E7-59D3B08D47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B431D90-AFE3-4178-90D6-6CB8FA651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4EC415C-AEA0-431D-8064-C9BCD08F84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62201821-DF49-476A-8DB5-310893A86B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19F44CC-B80F-4B3E-8090-755CBC32D1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6A2F3D3-73D9-4C5B-9493-A1E7B4A1E2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3C91A2D9-CA87-4ACA-BFC3-985A02D37F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55B47B0B-90E3-4FF5-97E7-B06E56803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21800AD8-B02A-49B2-95E2-4C14ECC0CC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879C2B2-035F-444B-8A9F-26D38E7782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9EDDF192-C6BC-4B12-AC74-ADC0F2BA75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456FCA0-4585-4501-B6A5-22EDD62C8A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CAE3DFF-DCF6-4F64-AECB-B9B8B60728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3851EA90-F5FE-4746-8265-57CB823E03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DBDA416B-BD45-4702-825E-919550BBF6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533B93E-4DEE-4F13-AEDF-DA3EED0CED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3F05D59E-BAA9-4812-926B-1DF9DCAD88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39AD85A-E698-4D03-BA14-71207D4938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62297ED-43C2-4273-BA0C-CFC6E07ADD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C451668-5464-4337-90E5-6B723A135D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694E5DF-C08E-454F-9D8C-06BEF196A1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1740AC6A-FF96-464C-96D8-8FE20856A5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BE4FA8E-3FED-4165-9496-6C14A02F19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6B5D8D26-B8F6-45DD-93C9-D165578104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B3B9E586-A69E-4E53-85A3-966BA6D40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A89C2B1-116D-4021-BA7A-06F93D96E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4A6ECBE6-EB4D-48F6-9BC1-27542CE3EA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5E7626E-A279-4431-AC47-2FC2A88B37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5E23A6B-09A7-479F-A53B-019237D5B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7B26F75-C61D-4B21-B91F-D0FFF32599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CDBF1D70-FE47-4A3A-AC79-7C55E7217E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949B9BC5-A852-4A37-AB9E-2CA391F459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B90A461-60D5-4607-9E07-F57FFBB9C2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D89A0D-7F66-4006-82D0-AF3C09E06F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0D189801-A2C5-4A1B-A355-5D1A4B4AB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C8AC4CC-7E88-442E-982C-9E814921ED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3987864B-83D9-49F7-822C-D3895F5A80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349C0AF-70EB-42FD-9C2C-B548FE4C8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807D996-636E-4012-B2BE-62898F2E51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DD2DE92-DBCD-416E-A75D-D12F2ACA95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4A77FD5-5D2B-44E5-8FA7-01BEA298E1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113E6D4-EFF2-4751-A108-F12654B569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A2335EB-CE67-4E85-8F78-08EA2D8B26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2012726E-A97C-4565-A283-3BC2167FCD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3F970D53-696A-4819-8726-54675E2121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773BDAD-1686-4F3F-98DA-30548DDFB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7B40FEF-8580-4982-8609-1CBBB08E1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0110368A-D674-4C2A-80D2-8ED466A0BC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00E251F-6608-44D4-BE5C-7778BED57F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9DD4752B-C019-4F9E-8E1C-1802AFC93E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F2C9E260-331A-4300-9390-9A8C4F1D6A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61FD694-9E5D-4D00-862B-4DD5792C5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C6A7702-0838-4FCB-AD3D-4B481FDFDC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C95F588F-1460-4DBD-BDF9-DA59E9433C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692DBB7B-7B18-4EF4-B507-96D76EDD7B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7E3C2AC-BA90-41C2-8095-B0508238B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A1068455-9E98-41E8-8EE5-3617B8791A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3957796D-CDCE-4DAA-A6B8-1CD66559A5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7F6100CF-BEC0-4F81-8054-14F0B3B5AE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B5CC11A-3820-4C7B-8744-32A59F6C6B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D8AF4831-A601-4A87-8420-098363B57A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8A7A75C2-006D-4CE9-BD4C-24838BF8D1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DD7A798-0C4C-4DEF-9A00-64E2234382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B4DD3F91-6890-45F4-A035-97796BB60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9703E197-A233-4824-84D1-3835380775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9E58E20-C4B9-4658-9E2F-B420BBB02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9DF37BB-9326-463F-91D3-79864307F4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F999074-EB55-48C0-B2BC-08013CBF36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A8C3E890-7DC8-4718-B311-E30AF5385D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51768126-D88A-4C5F-A2BD-905F38DBE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EDA789F-8A7B-46D5-8F9A-9CC326E2B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8DD60CF8-CB8B-4716-BF0E-1E369D2DD1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5251F74-988D-476A-82CD-59954E2602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887EC69-10A7-4900-950F-7CC598F218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DCBF448-7C40-41BF-AD01-EB6EF3AB14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8BDCFE8-C8DF-42E4-9475-EE63357D88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67C2F0AF-7CCD-4420-A49D-22524CB3EF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5F80C00-2A50-4EFD-8218-84C4DB376B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D1464769-67C2-420E-AD97-DD8E0E7C0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6F2F47C-EF0F-4DA3-AC02-8D861146E2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2410D9E-77DA-42BC-B4B3-31FEA267EB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73FA34E1-F641-470F-9271-F3AD1D118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EF7C25F-89EE-42EA-83F2-3E0A89049E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1DFF4F7-8A58-44EA-99BB-79BCD4B511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EC3B47E7-6E58-4A0A-8997-9AAD9BC224B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CC68A97-DF21-4D07-BEA5-A3991588A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F65B8461-C10A-4278-8FC8-4A102442E8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0F93F25-9389-4096-9387-1851357F9B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E058E1A1-FCC2-410E-8C90-FA7FCCE48C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9B699F16-D9E8-476A-AA09-CE23EB864A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2B53DD10-843B-406E-B97D-C750199397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F6548A8-7539-4520-B8D7-10DD1AD8A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C0E8A56C-DC40-40A0-BB6C-29068EFFF6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BBBA139-2A4F-4610-A140-AD105CF5EA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3A9D02D8-53F8-43D9-8E3E-243B6CE36F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BB58861B-7D6D-4E4D-91F7-44CEEEA80F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1E359F4-140C-4713-B594-85E230BD96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EDBD1C2-47AF-4160-95F0-6CEF480A04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C44E35E-0201-4B81-8B80-9F164C8F55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21CA0ED-C5E5-425B-A52D-DEADAF0F08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94BC2A0-86B4-4F41-AD6A-9F5AD5DB52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518624B-59F5-46B8-BC1A-536C0C296E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C983E40-9CB2-4B86-A038-DF4B72A6F9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DCD1CEE7-F163-46D0-A8CD-2DE6D6DA5F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48DE2F6-A75A-44FA-A25F-A32330F148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A649E10-FB27-4D77-B22E-C9A3EEB3EB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9A81661-7D01-4C0D-8EE7-35C7A061BE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76D3DDD-395A-43C9-90F9-E8FEFE2F94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B288688E-EF17-4680-BC58-9E2A916002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3A28B237-D5E2-416C-8393-F8BD6C9228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CA8196E2-A397-4DBB-9A39-0271822CCD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14C7C09-D869-4A4C-95EA-D43B194280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AE81650-FC8A-413C-A343-F734C3E6BA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74F215F-C007-4D96-AA0C-6FAC956634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5D3A14E-D8DB-4CAF-B450-96925DB1F9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6F50315-0502-42D0-8B67-4D6BB450F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5F3E7371-9C88-412C-B2A6-730E43F34A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3C658BB-67E1-49FA-9D09-0FD267B0E3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1AB4548-C389-485F-8C19-1CCCCFFDA3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2669384-2B41-4223-850D-CE10828FBB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9221BFE-7FBF-4127-A439-2AF77D8542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4B74F0B-0C49-47D9-93DC-A095B18ACF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443A9835-8A8F-48CF-B71C-A7B71652C6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4CBD27-DFC0-47E8-AE50-10324519E2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D51C0C0-FB3D-4DB1-8A2E-CF1BD5D6D9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C7FA332A-B18C-45CA-A7D3-7E14BD29D0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391451C8-3267-4127-A8C8-66122600AF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D5BF7F7-378B-4237-8127-A7898A9D2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3388D99C-16D3-40F9-9DB5-BA2BA56109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42F67C0-CE92-4261-83AC-8F8E033149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FD3C54F-67DA-4238-9579-77F090BE3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D5BF0FA5-4E1C-4561-A637-C368EB19C6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4F77D7B-318C-4077-8248-2726D3B264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5784C92-97D2-4FAF-9328-F3AD0A74D1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F71ECA6-020F-4668-B5A1-A4DA6CB3CA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D7D7EE8-CDA8-4DD9-86E4-1CF6E9B953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7FCB485-981F-4E3A-879E-E38218211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2A5162E-9FF8-4CD9-A5EF-DE8C43C81A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1B675A49-9E35-4210-9675-873880590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3C1DD78-383E-4298-A931-F410A21261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A2ACC9-43CF-4BD0-81D1-5FA53138FC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278876E5-BCF2-4331-9A11-5DE79FB80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196C9EA8-59DD-4918-8F0A-4EB38184D0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96B141B7-8ACD-41C0-AB9D-EF3919079E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982CA06-B480-4131-9419-04825E3F99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519E878-79B7-4B11-B689-543005661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052FE216-8701-4A7E-A9AF-7B5BFF4D75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8D983021-FDA3-4BE4-8D2E-26807C93A2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AD7D706-7540-4F48-8FCF-6A99B403EC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CFAAD496-2F49-4232-A9F9-3EA7661C87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F568E019-BE33-4C10-A93F-C6C634DD17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076C17B-9428-49C1-85D0-ADB4C080C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B6117BB-B0A3-46D6-9942-48645D188A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3B11DFD-E85D-47E5-BC68-0B09B47EE3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3FF96CA-9ED9-483D-9CEC-C3DB345740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A0700A31-A3F5-434E-BBD2-30AFBEAE63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E091009-07DE-42D1-97A0-5CE4E9790C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0EE5462D-E97B-4DC6-B3DA-5664CC624B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73F4BE82-C1D9-4B70-A398-4B6D60C3EF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2E68A004-6F73-43F3-8D2D-C04C5B768B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E32A28D-610E-4221-8FDB-83549A3CE1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FB9CB93-0BB5-478A-94DF-69BC05A9FC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22AECF92-6644-46AD-8D02-E2A04063F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BD17BC5C-D0F8-4FAF-BFEA-162F6090C9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11C8E74C-B1D3-4026-B020-A61626E2F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0BA9A92B-AE02-406E-92D9-BDEE823475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509F0DE0-78C2-487E-85B1-FAFB516FA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84F9D26-23CD-457E-A71C-F8F42F7B60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23D80FC2-F49F-4847-B4D0-DA1CF82171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237046B-6264-4033-A03C-CE263BEAF3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27E1D559-018F-43D4-A15C-1BC9B7AA4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1610CEC-C06D-4035-859B-FA47CEE6F5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0A6904CD-F7F0-4BBD-A394-167C9A925B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FC9CDF5-F120-40B5-8D48-0330E9DF41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EDDF6C28-08DB-4EAE-98B1-869F61189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CA97B83-59DA-4CDF-AC4A-8BAD696C09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D78063F6-A598-46F7-816A-6AD6CD1F55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83951BC-03AB-4CDD-AE26-AAFF75BDF8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4FFE834-0F07-4F3D-80AC-204C0B9200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9A53C260-436F-44F1-B318-72EB5C6EBE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A8798276-1FB9-4516-B9EF-969B055F2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1173E586-6CA0-4AC6-B3D2-A3AB6A2F3D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FB3A61B7-E9D3-4995-9CC5-9B6A2EC41F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94E6EC8D-7F55-44F4-8396-A09DFB427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DB711C8F-3CC2-4D8A-A249-55AC058C9E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B68F140C-90FC-438D-AAFC-2FB6503978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5777D708-1A3B-4121-ADE1-095A606BF5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7DB1C415-EF3D-4E62-8DFE-1A36CCE45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6CA831D4-AC15-473F-8C9C-267381946C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6C7A221-1DA5-483F-A0F5-C1DEE4211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4148160F-4DC9-4085-8ECC-16DA0767AF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55F951DA-D8F5-4949-B9EB-E40DB81FB5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6E907119-8261-4074-B035-DC7350E26A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9A22018D-9907-48A0-9A15-AE6FFB1B6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AD5087C6-7D75-4FFF-A4D2-5951B59A21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F6D8A230-3F59-4B80-BECC-8FDB9FB63D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A7368B5-71B9-499C-A9A9-3E83EBD50E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628B2CBE-B432-4583-959B-6347906E5F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19C46891-44BF-4D90-9A1A-FED475A96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DC05302C-D6F2-46BA-AADC-14CF6CC3E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9DCAEE3D-7B24-470A-999B-B1CBCD35B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AF0AAE5-69BE-467F-B4EA-9AAFE777BA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B979B285-E23A-4019-8BBE-FB511FA2AD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55971251-9D81-46E8-9C85-745DA8D3BA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1A35D34F-6CF4-4C29-9175-45CD827801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FCFBEB1-68AF-4995-A081-A5CFDA7675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FA3CAA47-5808-4782-A6A5-C934A39EC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6F1F0B2-2C92-4461-8D77-258696C94D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D7899861-FA23-4E58-A029-F20E02B04B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27340015-B84B-4A65-8218-1EB6ACE6B2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62C46A0-6ED2-4C89-8BCA-7587CE43F9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C082C67-7C20-4F25-8FDF-ADABE4A430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F89346D-92BF-4D2E-A402-08FB4220B4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B398E362-22DD-4923-BA39-4089A39CDF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F6827386-2599-437C-B980-A803437971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B7883295-E62F-4486-A0AE-13B5BCE86D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71A59DD6-DCA2-43D0-893E-59D590EA7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865CF371-F8C0-4AD2-9600-6C5A7C288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BBF91307-3509-4002-B330-546738449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F1FC162B-F67A-416F-BD19-C16ED872A6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48BAEE4-8787-4A82-B871-61EABA6AB5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209309F-22B6-49D9-AB3D-4D58E83474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7A242EF9-3F75-4EB1-BCE8-86D0964BFC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9A968D5-AC79-4298-A7A3-E6FEF8F262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7B46F8C-8BF5-4E35-ACC7-5FA3F24880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4C78A1A-43D9-46F0-A9E7-E7BE2B833B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CD2DBF8-6EAF-44B9-8549-01EBA46BBD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9DF96D3-EF1C-4C81-9152-25B85C27FD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10DA7110-CFD1-4F03-8FD1-57C3AC1645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C008950F-36C6-4952-B05F-7E4A95B09B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68192D2E-99F2-4EC1-8D4B-6F928334E1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382E8AAA-B564-4AA2-B19C-E0B7A4FB37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179390D0-3396-44AD-95DB-FE158EFAFD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007D6E25-D444-4FB1-87B3-F01F3D1773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030D9D48-15C1-4F4E-B6B6-F31D871D47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D1167F5-ADFB-46DC-A930-2875922F10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C5C7857C-AB1D-43CC-8150-53377D55C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D82EC491-A9FA-47E1-A9D2-AE2053EED1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4D38971A-A8D4-4F05-BE06-5A2A88F1D3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C6CF7FB6-0B94-43BC-A60B-DBBBB4028A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07F0D90-45EA-4F00-B60D-BF68063FBB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A787184D-70E2-43A0-92AB-6D6CDDE7CA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01433716-1E96-47DD-9EF5-324799A402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D692446-8F8D-4A66-9A89-85C52A1252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4276A42-8C90-4629-A902-EA34723169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CC7FB1A4-4A68-4EFB-A3FD-0E2A19B87C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E6CBF9BE-E6BB-4193-AD9D-6D0E6D17F0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AF7F2447-BCF1-4407-8E16-371B2E555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EE755FAE-41D8-49D5-BF0C-623B7624F6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C49163C1-1801-4EE2-83F0-A3CB3A8A7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C85B2E4-0AFF-4C08-8CDE-BE18524AD4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9EBC088F-C9E4-4A9D-83FA-C6DBB78D9D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479F1E6-BB24-4D48-9190-F6BC76A9FD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5CF4477-328F-4218-B0FF-D415FD4AF9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727C832D-222D-4870-95FD-7BC9C63F49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DD79F29-8D75-4E87-8FC5-92B2690324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2B0CA1D5-DFFF-4995-A158-31C40BEAF5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764842D-C002-4BB9-921E-9DAE2C274D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0E3588EC-881B-4357-AE9A-656A7B716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2E71355-0E38-4A9F-99F8-675663F80C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746C50F-5AB9-49BC-BA67-3DDC0CBB9E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19E6EFE-02B8-4A7C-B384-B0D3681404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A21BB5CF-6F3F-4A31-AC11-AF1F2FF5D6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C614326F-E3C7-4062-8FE3-A1CF1C0190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33AA908F-98B7-489E-AE3D-F3E6F41AA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CA1986A7-225B-4650-9C00-84124F0B0C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76D9EA68-2AAF-490B-9A2A-40970B7EBC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CD2CA7C-9CF7-4048-B2E6-7E72A40374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4ACDED-5116-4752-B8A5-FD30F9CE95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A60C34-84DA-4D67-9EAE-1CD7A0AF43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6DA338A-F648-4762-9A61-B81C48D310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1233448-51F4-4B72-B3EA-F5A54216D6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5D50C2EF-5653-40A8-B562-02A5B07D8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1BF0BD39-DF62-4824-848A-EB398F6B2F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D10B4F8-0530-4959-B66F-DD125C3EEC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4BA1D76C-44B3-41FC-BBC1-DA9A870853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C6353BB8-CE5D-43B0-AE08-2326A47438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1D1E6F3B-B7CC-48B7-B20B-CE908C3461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48E23385-D8BE-4BC7-A339-AD0C9047CA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CC14A19-16CD-49E8-9749-D354991718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8FE45A53-6921-4057-8ECA-C4506F799E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B49FA301-AE4D-41DC-B328-7B822D4715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1DF4B8D4-3E5C-4DB8-9D8B-325754C456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92960CC-4446-497B-84DF-35008A287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6020806-8396-46A5-B738-2FDF135A01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39C6B450-3175-4F6E-986F-3C959A823A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82C8C18-53B2-4B4D-8012-E1EE07178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3E263FD4-9778-48C7-982F-345347BABE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8F48F3AA-C23C-4432-BF6D-1B14538806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6C2CA302-0450-4ADA-A90A-C2A8A601D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B7FFD3A7-7D2F-44AF-9508-38F0C7AAF1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B2D9CC4E-CD65-4718-B807-296D253AFE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724CDE0-6D2B-4F83-BEE9-3D5EA4C51C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8F11DED-27FC-4CC1-AD88-161B686BA3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E23B2D40-B132-4B2E-B48D-8980B137A8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B775679-5BBD-4949-80E5-1CBDAD842B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7A0CE70-395C-4C68-B2ED-D11BF0797D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9E19CE67-466D-4E30-A249-424082F318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4759AF75-8956-4EE7-A802-8A24EC3AD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74E6A87-E978-4ADC-9421-1DABBDD24E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BDF7B4E-4BF6-40FF-A11F-17F6A0E9CF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3A5D3646-A917-4A45-B03F-FBFA03399E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4DA9290-DB35-42E7-AC78-C7D8FA368C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3F9FBB3-DFD6-4FF5-A977-D2BC47A6D6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FC37FD6-0C52-4344-917C-4BA0E245E7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DC376C3-45A2-4421-B716-2BF9FE77F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CC35E3F-D7EB-49C4-AB61-EE29CA2C68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E6491637-DC3A-47BB-A102-C2463655FD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A4CD9A9-095E-4E7A-8580-168E4289CE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5448886C-3750-4D9B-A82E-A2FDFE5027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369AB98-4979-4CCB-ACD5-8FDF2A3B7B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8AB77E5F-7EF9-4E15-A714-14511FCD59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23D9DF0-A506-48FA-B665-CCDFF7EAF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C6AD5CB-818C-483A-A33C-650216584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85CAE42-AC1E-4FFD-A86E-91ECD48C83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98A60662-A3ED-4720-83A2-B29FD7A606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1F0306-6EA1-4ADC-8562-B97D3DB5C4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439A36F0-35CD-4363-9A03-93A979AF05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3A9E906-717F-4747-B42E-893EB896E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6DA20370-7FDC-4D54-98F7-58C68AE3B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E01B85B6-3196-408D-84EF-7595FB383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DDD76221-5C6E-4B7A-83A6-7EB426FCC5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11C5F63-D996-482B-BBEB-42FDF8D733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1C38AB5-5382-4152-ACB8-F4AEE5F928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A1A4E123-78F8-42F6-8AF2-9C08EE9261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80E3B9E-7207-4037-8ACD-8941114A2C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E02C15A8-A680-4CC4-A538-9FF12AF2B8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55A47698-C6C2-4B1E-8AD4-E20BF981B8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EE06A5C-AE7F-48D6-A3DD-3451E5CF45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8088557-3583-4611-9271-678D1C6BFE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1131688-4FC4-46B2-A219-F039E47206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526EC84C-5861-42BC-B8A3-553DD12C6C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B21D710E-1E7D-4BF6-8B64-68FA30606E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65A14DD-74DD-4F7B-9709-062B1D4A56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AE11C38-A778-499C-89DB-BC9F60B29D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F6BE916-59CF-4B0B-8698-F3A1C06BB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02BE830-F346-422A-8985-52E06349A5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5063137-26DB-4B64-9B3A-B898733C53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986D653-ABE8-4183-8CB8-0608CE4C4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333A722-A58E-4A4E-A6C1-E0F22CEF1F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9C8C45A-BFF0-49D3-957F-492E594594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0B6E3264-C442-42E6-961F-872460BA3E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FDE2567-27C1-4FA9-A35E-07DFEB98B0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C4F8119-C3FF-4DA6-8F99-CF89A4B5A0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E30353A3-33C9-4ECD-B958-B47CD63BA3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92B2772-06EB-4CA5-8109-60F72E8A27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C6300E6D-A86E-4AA0-8A4E-3FBCF24029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F35ED208-30D3-4C49-A6A9-8F6A2234A3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B3BFCF3-ED61-439B-97B1-08074FC245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9EEEAB8-6EE4-429D-8165-16CF55050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26855AE-74F5-492E-936F-4259CE2AEE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68FBBC72-9054-48A2-9070-940CD8750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ADC2BDCF-7A2C-4FAC-839E-6E4AE77F22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23735BE-998A-40FF-968A-E30F68BCDC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CB2CBC6-F133-4CE7-A9D8-4C5E0FDC76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41FAC89-8066-4DA7-B92D-152E056CF0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6A714E8A-E0B3-4829-A303-B80F840FF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E5DF48CF-5EB2-43F6-883A-4F3ADBE9A5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68C3761-8016-4214-8A93-0CC3E62AA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FC9B3D1-9679-4981-BEA5-50ECB7FD65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E3CEF5A-EDFF-4EA9-B21A-4195720B3F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7FFD6EDF-82E4-4D63-B48D-8FCF425DB9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A30F3B4-3278-4DF7-8644-A7F91F2A75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74D2FBB-85AC-4490-B7B6-A810BF55DE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AD72035A-E53B-4F14-8A85-7ED948F2EB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B2CBF93-43A3-43D0-AB9E-C3C778CF14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0A37D58-29BA-4E4C-80DF-CF57D8D997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18BC12E2-19B1-4962-9028-2AC4E996FA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813C60A-C331-48F8-8643-421C87F8AF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C3D226B-0382-4738-9AE5-9205375E1E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D7C85B30-E618-4C29-A721-62840AB70D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4098DD0-C9CE-4EAF-ABD1-19E4C4B7F3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FE71F62-A47B-447D-A8E1-11984963DB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F22188B-7631-4AC2-9767-55ACA4A1EC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31E235E-3BD5-4675-A1E8-2F580F4A34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6D06A2BD-25D1-481A-9933-8410E73BC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3B9B863-F134-4AB5-9283-FF9FC03E7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0A4CACB-C449-4E11-837E-6A5C41A47B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288497C-32C6-48D7-9862-A25B5FCCAF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1058ACF-030A-4592-8545-1097BAD358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FE29D05-9024-4955-B4CE-027CAB92E7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45A54FB-EB2D-43A2-9606-A86FEC4E4B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7B8C634D-7F9D-401D-8AE9-200E48F376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7E40AA92-7E91-4685-AEE9-E53476FF23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695825B-4997-4AAA-9979-E7AA674B80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D1819CA1-DAF3-40F3-BF58-49DB6F3724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1404C499-467F-4B46-9209-E14080546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8D74AEA-8A60-4680-8A6A-3C90D142E6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04E60306-2AE9-4B9A-8DBD-991F55559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AD5B3E6-517B-4DE7-8C60-9468D3A698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0893F6B-30AD-473D-B451-CAF72715F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00F1761-2F1F-4850-A4DD-F29479193E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02D64575-F821-4FC5-8D13-6D5B36FF9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A4C26073-6CF5-4880-B5EC-CAB63D7500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4436E7B-D0DC-41A2-A64C-B1779799A9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D4B97562-8F9E-41E7-82D7-E46DFC61E2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1556F1A6-00C1-4AD6-A53C-EF7F75F478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6AD4FEA-EFFE-406B-8F5A-4C2615DE5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5D5910F9-A614-4F47-A539-43C9DDB6AA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256A7A0-6AD7-47F2-8A2E-A748AD1A0C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B742E62-18E2-489C-92B1-8B49A743B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E5397371-6ABF-4371-9B64-A0D67BB279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4F011704-F507-42D7-9D29-2AF7F1B2BE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6E55A08B-3B77-4C87-98D8-FB21932EFD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A4E60568-E957-4B7D-AFC5-FC8809208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E8954D6B-4C05-435D-B2D8-AA1CF1D68D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307C67A-C16E-4C26-A7C5-D41B7141F7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83672CA-15F6-4D4B-A9C8-40E7B08B1D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2AF4BBD-2350-4CDD-8150-74BF131B2A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D1E403B7-3859-40C8-8C52-344FE5C842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395EDC99-BB09-4BE5-8D93-5928B08ECA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65A77A8-6AA7-4987-A5AB-3B93E60F5D3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5DD5340-0397-4B19-A883-19278C3ABF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1028363D-C8DB-4B60-962D-0178170A80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DE8FD57-BEA4-4068-BD16-A83A6A134D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76FA006-9394-4240-94EF-04D3741D7B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E692D338-3338-44F5-85DE-E1940B4D50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88ADB78-C693-450D-BC51-05316DEB1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0D90091-7C2A-4C9F-B919-E8CB444712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F5CA475-9136-4D26-86C2-247BE041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EF581651-F33B-4D87-833E-2C198B2AE7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C51427F-0269-4897-85F1-D639A3C22F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97784CF-0C67-4847-B956-C4B991A1F0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1CDE044E-D7FB-447D-BF7C-C19684A249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487BA74-F1F5-42F7-AD5E-06EC790347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7F32DC1-8463-4334-887D-6B747FC12A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BA6D8549-D26D-441C-BA99-E5F72F1945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6CF5E55-51A3-44DF-9625-DD262E709F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7CEE579D-312C-471E-A330-D12202CE4C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4A773F5B-66A4-4DF2-AD1C-FFFE84E1BE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4ED3B78-8299-436E-8E13-4AA7AAD9E3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8D776C2B-C49E-4277-A6B3-BCD03C24EB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AA6DFD48-FE1E-4399-82F1-42E2EA403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F5E4638-26BA-4C00-A511-64C9CF5BD6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122D5E5-470F-4F50-B867-EE7CC71AC0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E32C3AB-09D7-4A11-BC74-EE9923A6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2EFC8C66-3EB0-4F33-9EE1-0F2447AA19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D6E3F6F2-AF75-473E-A9AF-E3A5504370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6372C63-5683-471E-BE19-29BEBA2F43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2ABFC36C-82BD-4FFB-8531-C6604955A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2B6FCE3-4DE9-4A41-BA3B-FD07865EFB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46FF4D31-E6BC-4E4E-9517-4DEDF1AA8B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F606AF1A-8FDE-4485-9E02-12D53A05A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5657CE2-53EA-4FEE-97B2-A55E286F61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BE4F43FF-EADD-4F89-B701-0C9903667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8D83CC57-334E-4BEE-AC13-9A6D6C23F6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FE58E10D-F35A-490C-83C7-2A67E32DC2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0D01F004-B65B-4950-8629-5A19A4DE73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B8562F9-C99F-4C30-9839-F6AB05D458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751C9272-07A2-4C54-B4DE-F74F63123E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CE80FE3-91B4-41E8-ADD6-7F346F6194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F0ABF3AB-B55B-4CC7-91F4-B7F4D8D120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B8A02EBA-1FF5-4658-8AFA-A22DFA2ACE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D1EF576-1AAB-4246-9186-1BC63A7D0C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BD3F840-2343-444C-9456-9E2E316442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D0DF0E2-EC8C-4245-9641-7E1CAA5CFE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6C1D4F46-8B77-4F53-B869-A2EA1F5C1A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23880B9-0FFE-497C-AE45-30820D3468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BF83E7C2-8C21-49A8-9FDD-52FC15F134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3AFB6F0-36B5-45A6-A75A-162CA8F356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6B22A96-B48B-4538-847D-A310F881DD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0BA8F25-6828-475D-BD23-D6C021A6D7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86189837-52E5-4A28-BAE3-87FDFE82BB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5B974E0A-3574-44B8-9193-578C6E1AC2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7EF473C6-0628-4E83-A730-EAF303705C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95CD562-1286-4C96-BBDB-487043EFAA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AAA5F96-4EC8-485F-8B62-CD421FFCD5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49BFBF33-6800-4F4B-870E-C38616C96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94B4EA9-E206-4A7D-99F0-690D4BFD07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AEB3F37D-AE5B-43D1-9E02-693227EA1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E81BC8D7-8EBA-411C-B4B6-38A129F019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20222B9D-0F78-408A-B8EB-7C4FC0F4C1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E0E72CB-BBBD-43AA-84EE-F3B95A0DD7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E7D6F051-4789-4D47-A8AB-E8DC9CFAA3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22FD5F02-6666-45C6-951F-50679A27E0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6D09DDCC-BDD0-42C5-8D27-914578A187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B4E166B-CB5B-49ED-BC3E-8F46F49216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F187A3C7-5D4F-4EA1-9FBE-A541B6D2DA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B411592B-E7EE-47CE-AF1C-2C9146FC99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240621D-66D3-48B3-AE9F-7EAB8FFBCE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D79189A5-5E02-4C0F-A19B-984C95127E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6FEA8154-A582-4102-AFC6-68638C7437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1AB38D87-6C5E-4DF3-BD7F-7B5DD94CD7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4355937-AF31-41D3-91B0-CBC657723B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929A720-6CCF-4FE6-9C1A-7FC11C4371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B62B582-DE65-4E1B-972D-224B4F546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85BFC54-C07A-4010-8152-20B991D39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4A9E01A-6247-469A-837E-B78B1CA28E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58AAAD6-3ED5-4DEA-94E7-25E6D01008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68E4342-85CC-4C9D-A6C6-007A985933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30F1281-2C4B-4544-A5A4-2846970FA3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868C9877-15B2-42EC-907C-B5AAC81087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A8F6FD6D-1904-4130-AF20-07C17849A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49F9A137-EFEE-4ACA-B64E-2BACD7E1EC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5BB80B4-930A-4D4E-8741-D3130D27C8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4FC8C46-BEEA-4882-B1F2-1951DE823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82BDE66D-04B4-4AA3-A372-64475E0D74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8F19FD23-A95D-49F7-B5AA-8D14888BDF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951E05F-7E2C-4CD3-A2CB-75B4BF1427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BDC6C47E-19A3-4B21-8CAF-21CFC19DA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34584F0-A04A-4917-8D1F-EC5ED2F9B1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CC106041-9EEA-4472-BB2E-D12D17E675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315DE1D-05ED-4EE4-BD57-05AF943A8F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B83D6B65-6FBC-4EA1-9289-0787A6B22C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B7C586A9-29EB-41A1-9B6A-DB086E935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FF79221A-3520-4F80-8BDA-6F5410E21D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053D770C-6438-4A39-8314-BCF5C37465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2670AB15-5280-4F17-982C-08FA61563B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A014D70-B6EE-47A5-8BC0-940994B71B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16C13B1-A2FA-4D5E-A2D5-34AC4205C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21916C4-5A20-4FBC-8A7A-9518C372FD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6B60D001-388F-49A2-9B6A-8071A86731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C096AD49-F21A-4AB1-94F7-9F46678E2B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77688AE1-6F09-49F8-A3F6-D725FEC514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9D1233B-8262-4B13-A68D-9BD68C47ED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866B65A-3AE7-4228-9B6A-8AD060761C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9F1CC832-25A8-4424-A6FF-BE8879C61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2A737EE1-5A64-43FC-A403-0A78BD89A9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CCCAB9B6-B7CC-42DE-8325-4CE76C5300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0F39B98-891F-493D-84BB-05EE41E2EC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4119CA7-98E6-4AEE-A482-9377F1977A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0ECCD5E2-E8DE-432D-88E8-50EEA97574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B74248B6-331F-436D-AB7D-6463CC8B36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80E0F53-B3F4-4717-B75A-D652C1E58C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70F60E5E-B566-4E75-A1ED-95EDC88049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81EF2126-0B74-4862-AA5F-DFF26A1ABC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CFD4D0BD-014E-40A9-A053-505998911F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B83B55FD-0766-4482-AEAB-86B80D9961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DF6CCBD-CC5C-4767-8C72-BEDB2C6AE6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3BA46E2-2342-49D1-B6BC-F221A4B218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5ADE2768-C346-4598-A872-DD71710BD4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77C1EFE5-8302-4788-978B-A739DC6F8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43E6809D-B960-4224-BBF0-53388B5278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44548D29-FD69-444A-9933-C8FC8886AB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23A23C6B-7D94-4521-A22F-697AF04F6C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45D528C-8FA9-4CC9-9E22-1ADBA4393A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E54FF23-1727-494C-B49A-35CB5CBB36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ED228A9B-E8ED-41C7-86AD-4915C859CF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66CE777-1776-40AC-B395-65C0D3F67F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2724140C-90E4-4CE9-ACA5-0F3BE624AE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0256B23E-713D-4312-B260-FBD6B0CE1C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F75FC373-A062-48E5-9597-CBAFEA6D38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0486E804-AA11-41F4-A71C-8FC196E7E8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57EC674-7EB6-4535-A41E-ED5A1AA73B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FCEA137C-B9DD-4D5F-8782-E5B748E21E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3F30BD6C-CA08-448C-BA6E-4B70FCAF21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A8F0C14-995D-4B8C-9352-E4D53F9641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CB222FAB-10AE-4BE5-8665-424AE9A51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A305B54-91D8-44DA-B7C2-997F39F2A0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3504471-752E-4ED1-BA04-681401CE1A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019B2BE4-CDAC-49E9-BEDB-2BFCF9220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7428E284-7DF3-40F5-98F6-5D389D8C59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49E67E13-6225-4D3C-880D-46EBF6BA8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15A27B2D-068C-4154-805A-7C50B9E0A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9C6A0F8E-5066-4191-B010-68195A645C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2DEBF10-1C70-4A93-997F-97AA540AED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E4FF78EC-0377-4C7B-B1A5-C1500A3571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A0EA1B79-35DB-4688-8F20-7FCA3B2559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6F3A47F-E548-4459-8978-80C9C18888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80160BE-14E1-42A6-8F28-F5EB6FBD63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5D747850-B612-43B6-981C-EE0447872C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1B58C45-B5DB-40B5-A192-6303447C1B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08287B6A-8176-4D57-A5D0-B97A65E6BD1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4A66D68F-13D6-407C-BC37-38341C2FB3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31482DC2-D51F-4F6F-88F6-4A94D9BE42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24998054-5A82-4837-ADC9-E13AD92FB7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8030F25D-F54F-4A31-8D13-3A78145BCB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2FD0AB09-AF8D-4925-A904-B08E2D907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CD0449-D420-4739-ACD2-C44A5C929C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7796BB1-45BA-4B5B-A1B0-12E0D252E2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E1F866-8636-407F-A921-BC23B81796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9B3BE2AC-6CCC-4763-851C-E009FB3401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B35C0324-6C4A-46CC-8D60-CA277047FD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69B7FC6-5C36-496B-B519-44D19283B3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C233E5E-6EBE-45D6-8B32-1B393DFD34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86CC3132-811A-451E-9BDD-405C85EB62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02C3B8C-B414-4152-B02F-B99AC1A1C0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191707-7295-4125-A93C-822BC8F6B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328BEC8-1573-408D-84BC-A64E5F6ECF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E8818DE-8847-426D-8B63-D01C7E9D1A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A848655A-2603-4CB8-BD2D-9121EC0BE5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73BDD4F-BBD7-4B26-8976-DC5DFF8D11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435A141-1135-4BC2-AC2C-57E6082944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6AFC0B44-A1CC-4B8B-BAEA-45560FBACA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CACC8D62-D0EA-4A75-B3C4-40868ECF86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00F4D258-A070-417F-BCA3-ABD75AD43E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A42ED59-F036-4038-B7BA-4779D76B8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E858A834-7081-42C4-814E-B14A178CFE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9506316-7FF0-4976-93EC-2CC746512A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F24DE9C-A19A-48DC-87E3-9133A70B97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41BBD7F3-9E61-4C68-B4DD-AB22AE4DEA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695133-2738-4896-A33E-F1BFEA9D8C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8BDBD6C0-4034-4193-B7DE-187DBFFB04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763FC11F-716B-46AA-8C20-18704A1C00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2B5543DB-1E18-475A-8D88-E1D16A83B1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D2FAD28F-BE3F-4FE6-835E-D47BE3713C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673416E-F9F6-42C7-9F6B-298556E6A7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1A563844-95DC-4A60-B6CD-CF5F710236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5ED9F6DE-701E-4257-B1FB-A382200202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D022C9B-6ACD-44E8-8C69-6B8968350A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5F4352E6-F8BE-415A-8C97-3568C89F25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37248EF-BC79-428E-8CA1-87F388E548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ECCE0E69-D2F3-4D65-B676-152CB56A1D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7715276-2E20-49A9-8FB5-77F8B062D3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6E2AED2-BA99-47FD-8C91-201340CE78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6FE14C1-5F87-4ED2-9E72-BB4451E28F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E111367-8352-4DDC-A970-C022C07538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64F12B7-31B2-4EB5-84A5-C00C405E3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B3F7BCC4-70F1-4931-A8C5-9510F6686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40052FA-3B6C-4F6A-916A-357C7D0D24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BB58819B-F13D-4C39-A0B2-00A4C79C60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590F87E9-4AD2-46EC-A97F-138720A210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BE96ABAF-C77A-4945-A59A-CFE8BA93B6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C581C53B-DDB0-45CA-996E-8182C7B69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9D2BEE5-2940-44E4-80D7-0DE554256F8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0C5C685-C071-4DD4-88C8-FAE1D7FC9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CD3D644-A145-4B49-93DB-C17AA3D93E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7BF64E5-7736-45EA-B085-48DD70209E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F7A11EB-9532-42BF-91C0-BA00387799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409D9AA1-9A03-4DFE-88ED-8E4426C44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DB99C196-5ED6-4CA3-9DB2-0E47B825D8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73D2D54-C5D8-42E1-ADC5-B90C924958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6682EAD-926E-4EB9-8159-CB07BFB6F5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8517259-3BF6-4DE3-B3F2-E93E259ABD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DE16E598-6B89-4F32-9DD8-605E0C1890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1BED347-60F0-4BFD-A973-C65AE96C2C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AA8465A-BF83-4973-AEBC-95EE7D736C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72CB6DA-6EDC-4197-B12A-525E73AC37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220FB7E-7528-4D9C-B713-2FE7FEF042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5A02EDD1-D9DF-4B0B-8E44-2C6D57A94A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B93B06F-5C4B-4588-AF7A-40867AB47A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EB046B30-9159-4BBE-915E-6FB2184180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AFBCC9F0-9AC9-4189-ADFC-57EC284A59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2EC2EE0E-F78E-4B7F-B1C6-8AD7CF0516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27D4B62B-A46C-4479-BBE6-ADC623E5CC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DF3AA14B-B2BC-40C8-8251-C8C8EC76EE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272A15C-52E8-4F80-ADC1-5EA5425800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1DC936EC-5F1D-4549-8F88-E6EE485DF1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0A20B56-0D15-4368-B7CF-7967D60990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D1E5097-81D2-4BE1-953F-7C8654BF7F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B1F3459-CDF4-4347-8526-4C21BFB73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55C382B-3DC2-4706-8D09-401B12D80C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61C4B01-1026-40B9-81FC-EF4ED07DBE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555AA305-A50B-4C99-85AD-8AD39D1810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7B4BE35-8D77-478E-BC5A-F60D674790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42A6BA76-5FB9-431E-9FA0-2741BE3D1D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05189F1-A7A8-454D-8A5F-3073D24863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501849F-2E2B-4745-A743-57B2E5BE5E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4509F2FB-73F0-474A-ADF4-92F7DE3AE0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03455921-D766-4CBC-87D2-A58392AEA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80820A03-B7BA-480D-9F8A-87766F21D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F406ADF3-0BC4-4DFA-A6F2-779D5B305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EBD9F460-5846-41D2-B61B-C35B0D9C3A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82340D15-A868-4E8D-AE58-91C5604FF4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3CB5ADD-FF06-4EDA-93E6-D3582CB4E3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2FA99E1-CCAF-4517-B9ED-5EF1D06EBE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26C45323-0D07-4B95-B937-A4E307408E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F674FA18-3174-48D6-AFE7-879EC8E060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BD15E7CE-572E-4B75-AA87-C4E5F4866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3767D34-D1FF-4A20-825D-0F118B797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1DCC9460-229D-4E21-923C-A3672DD251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1CC1416-600D-438F-B81A-4D2356CBE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5D137E9-4414-44CC-B8CD-0B8A07F67C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5262DCDC-8560-414E-B038-1E5FC316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F1A7592-67FC-4CA7-AD7D-419C860394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6B032353-AFF7-4192-86EE-ABDA47F89F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34A13AB-3D21-44B8-92B8-35CCC54CC5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8DC40381-0301-4546-8619-153FD568C5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ABB6CB75-56BB-4D17-A525-C0D8998D27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04069626-4282-4907-9D8A-99B8CDF4D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0517F35E-23AB-420E-A12E-2F5A7DDC5B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C3B1153-3DDA-4878-BFAB-894DE198F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A52BAB6-DF90-4380-8B05-036D2F4298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15EB95E-7E3F-45B4-8AEA-BA10000BD1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7E96C32-1AE6-4F3F-B5EA-C87097BA1C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3BFC1A81-058D-4230-B272-BB6084B406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D375E5E9-1681-43B7-BB06-C06B45C9A8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E272DC63-B1CA-4F45-A07F-D7D7265B07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FC8BDC6-18E1-41C1-AFDC-E2168147938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E651D05-AD25-4ADA-AEDD-6A82EE0D0F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9B12487-6E1A-4889-A463-A3DDAF2110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8D954B90-FE33-472E-8418-9BD2DBAE98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5D48849-5D3E-475E-A2D3-45BF4458E4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296185B-84E4-49A1-BCB9-42976C4455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A856D6B9-E13D-4193-9D98-B2D0B90AF2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292D4D1-22F4-4046-A9C2-EEB570597D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8C1586C0-AB89-47DD-B91C-63EAB8919B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E7DC2882-28AF-4F94-A9A5-2FA3F7C455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4771789-DF01-4A47-80EB-F35400A22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5703EBF7-9C29-49F1-9CBA-90E158A5E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0E3294F2-5A24-4CFE-8B60-81F5D2D703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D434DFA-6B39-43D8-8DFA-B0BD758A37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FC2027A7-B76A-4862-AEE9-A2E90667A3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7B709A42-456A-4D54-8A06-89B8BA4DBB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7D721CF5-C796-4E18-887C-A738E4336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1EE347F5-6C43-47CB-8001-2DF2A1B76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07ADF0AF-A135-4E26-863C-71CB2D2E10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C1526F88-1063-409A-844A-34A3326087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F57C86A-DC40-46D1-9A78-3170167E9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94207D9A-0527-4ED6-8D7F-FCE9BAF49B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317C06B-3D76-4477-8C4B-E9BD16E20E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29FADEE-94AF-49FE-8119-9A04DA744F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52A8CE60-D544-4A95-91D6-334DC73A8B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BFDDE6C-1002-4271-B3A5-2D7DC0E1EB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0AD1CCB-C6C8-4209-8103-88B50C9AA5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A36AAD40-0C31-4FC9-A98A-8101E93CB6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C43B792-161E-431A-B245-FCDF708EFC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9C421F2A-30CC-40FE-8623-783E41E3E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2067C3B-F5A9-4F5F-993F-8E86F8C19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E4797323-A6EB-4BCF-A908-1A79A1D55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4393A04-5EFC-4583-BC94-4843293787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80E3CB2-93C7-43F7-ACE6-80167BC289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6C310A3D-9636-4CF6-9473-E576FB7C37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E98CEA70-D239-4B9A-86F6-6D75874547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E6F2249-18A8-45F9-9AD9-AFA63E46B4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105C2330-AABF-4024-8429-D1BA88864A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E1D8E3D-1CF0-4D63-8BAA-D0FCEE185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16C45C0-8844-47DD-AA20-2D75386BEE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FA91089-27FA-4933-AD3F-B3490DC4B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DD3DAC3-8CB7-4525-A0CD-84E088F6A2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860AE81-2186-454A-B16C-BA650157DD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F5EAE6D-AEEF-4A80-819F-6E6E3E1D2E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7318C187-2B54-40B2-B329-D95902788A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F5114CA9-E823-4D9C-BB09-A8EF72D2F2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93F76FD6-DD3B-48BB-8823-E9A98AFDD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857F9EBE-3A48-4FBF-ADC4-A38915F6D1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A85B3BC1-FEBF-47B9-B39B-89842C8B95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9541899-5ECD-4792-A147-50A550BE26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703A557-BF17-4B89-8E55-BFB101A02C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A11B5DD6-D5E9-4299-BB61-ABFB356774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7119CCD7-1ED8-4BD6-8A18-6214032C64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3BF1E23A-03A7-4C96-A69A-9BA0B49FF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5030A1F-F89F-482D-8944-60426D052E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881B9FB5-D738-48AE-B983-B163CEDEAD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300A122-0708-4044-B323-70B5EC0F7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1F10271-935C-4D09-9710-2065F0F31F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6A3D649-D06F-4079-9722-1B40CAC3FE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7F9C81A6-745A-4F79-863A-A65BDB7F9B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89521E78-70FE-40AF-911A-7444195E4B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3A2D996-8715-47CA-8E61-C0EA54201A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3F692D7F-4831-4679-B5E0-DA4DAC6CB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D0B4F6B-9801-4574-81B0-B91555AADC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C7B0D82F-821E-49CF-9CE2-042AED6A5B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479221B7-1749-4279-92F0-CACA0FCF8C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D750000-F9EB-48B6-A9C0-193CE9E344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983D4EED-B964-454B-A029-7FA737809C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A06761A2-DE2F-4861-AC89-68603F695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8187E7F-E7BC-4E92-8C13-D709330B92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B331C5E2-DA01-4832-A040-8BBE4CFBF0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FFF64E6C-789E-4DE5-A08C-61C89FFA53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5B05DA36-36A8-4F3C-B99E-DE1F0C0794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77C0C12-E5F8-435A-BF69-4465A7AE89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2A9D539-4349-4E09-B530-E6A3F24107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C545F1E-C00D-4728-B3F0-E1C82D3908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C89E303-F730-4E62-9840-E2CB74EAB7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C9B81227-6CB0-4E9C-9688-D2D0446A47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E7234A4-8061-458F-BBBF-00F6426CFC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B50C64B3-9119-4E58-8EEA-8030DF3264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5627F0B8-A8AB-4CEE-BDE4-F422E4F4D2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1996EB39-BC38-404D-AAE3-0AE6337CC6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F2511A3-FA5B-451B-8612-C16982B700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C8758F43-3324-414F-868E-49FD39C8E3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98E128BA-3969-4D11-A03B-76A9127DC1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3E2BC72-C25E-4129-8A97-F27F3B7873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BE1F1C30-07F7-4520-85F8-15BDB6C5F7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1C50908-FECD-49E2-9477-1658C71E6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348AC7C7-0694-45DC-8AFF-13FDEBE0B1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6742CC5B-7EEE-489A-B13E-B674088B0E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0BED0000-6E72-4018-8528-3C05159479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8049D90B-FD00-4BF8-8436-0E2A151BFB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122DE06E-E1C9-4347-975F-8F880F5C7B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3720B62-A135-4C2E-BE5A-0619E748A0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E03C4F7-95FA-4F99-B0F3-FE4AED105A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0E03E32-28D7-4DE9-893E-A9E372042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5E416D1D-A11E-4947-A88E-F30ECB2614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50216AA-EC5D-4FED-9C76-54AB829335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9AFFF9F9-0DF0-480A-8324-4C5DFD9DCB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A5D7CA2-8967-47DC-816A-BC0947047D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6E0923A-A826-41E7-94BE-5825AAC646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1A598091-73C2-4E1C-9129-18E96C700A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C376F2BB-7827-4A91-98B0-93053A84C3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F9C1125-1EE8-4C6E-A471-19F49E4016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7FBAA920-D8B0-41A6-A862-77D5D4F7E1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5B289A75-5577-4F83-9B85-32193194B9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F82846B1-D61A-4350-BF6F-6B4A340780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00B1DE64-DC5F-43A1-8BD4-4B4FC5FC05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9A114F9E-B2F3-4C2C-96F4-AA6B9BD896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D3ACC88-1D33-40B9-AED4-E912AF3ECE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0F41E888-E771-498A-BEE3-C59043AEB8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62599C5-708E-460C-827C-533E30EE6E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4115D8C-00AE-418E-A3C3-01C6A82D6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DA39C5BB-5C7A-495B-A6E5-74C43E512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18E40BC2-9A3B-4F07-B35F-C3505CD65C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C2E9926B-A7C1-4FCC-86E9-3A3F26B1AF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0ABCC09B-7A81-4B64-BA45-49144BB98A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1DE85E1-B957-4896-B4FD-712294D770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437B3D0C-6BF4-4161-96D4-A7CFB6684C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D309AB8-2A6E-40D4-93CC-F0910E2280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4761AEE7-38B4-4750-99E4-7E696264A0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9E6D45CE-9376-4775-98AF-9AD3D1AB56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C3DA6EB1-B01D-42EE-B093-5E1623F0FE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8B8E26C-4C76-41A9-B2E7-3122694B2A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FD47B134-AA8F-49BB-8172-660C43DB0A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FBDBF65-71B3-4603-AD92-6C1C310898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5FD68402-3463-40A5-BE7C-89BE0EE6CB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A8226942-76A1-44F9-8056-40FA64C5B1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A3BF5030-84A7-48EA-AD4B-270B33EA41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3487FE73-A787-4E47-BEE1-33D2454F4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7450938C-3981-422F-8423-8C6DCF200F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37465D2A-8E97-46A1-9D32-7DA3FBA86C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C3B1BFB3-8B8B-40AF-82D8-9F98D17C84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DDDFA0D1-98EB-4DA4-B1B6-2DE133C870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046F70C-C2BB-4A6C-9084-762FF3F71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82E6E02-FA27-44CA-9539-B071F9798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6352B0E-0ADC-4FAC-9BE3-879692BB3F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2ED6B53-B6A8-4EC8-90AC-84A4155E0B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08706958-5CA6-4B7A-97E3-02FBC0722A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A68F5DEC-27B5-4F6C-A4CC-D55511AB4F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4C35E10E-D500-4916-B9AE-D47C065CAB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7050B6B-365C-4BFA-85FD-DE9888639B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1DBA1AC4-D594-4DF9-9378-5E4F054CA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640AB527-E338-4498-A983-F8A11E555A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34812F8-F6C7-4778-8DFD-22BE49C30F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66718BC0-3383-4539-A16E-4EFE016330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36CECCE9-8B40-4EE7-BCEB-A7991273BF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330808E-50DA-4AFB-AE34-EE462D983A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DA4E6376-0F87-466A-9870-5785CF45D3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92044B6C-8BB6-4D04-92F5-75B2808687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DFE5FA9-4BEE-4975-B66A-2F09201870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9FCD19E-216B-4206-AB2B-96D324DCBF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3DB8E65-D5E3-4112-9391-99BE329572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AA9EC001-8C8E-4804-927F-EC97A6FA1D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C150D8C9-2B4F-4A41-BBF2-9C4784E0EA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649CB56-3FE1-46BA-9132-66E9AABD17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41D90A2F-C7B2-4929-AECD-99D730D810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B4781212-20A5-4FB1-9DFB-D3CD0899D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95A501F-BDBD-4AAA-8F17-042DC86E00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FFB46AFC-30DF-4300-B9E1-28A93F8ABA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F617BB5-3BFD-4BBD-904F-CFF760800E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2953D7E1-FDB5-4314-8F9E-3A7341B182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42999C4F-E573-45CC-9CAE-E9D3B9A227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DD66C3A-21D9-4D9E-867E-3821C5FEDB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5BA44753-0397-4FD3-8B94-715364448B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5EAF7E8-833B-4530-A3AA-CBEFB572F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DBFA3938-71E3-4260-80F3-73F38CE5B0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613BCF37-1BF0-459A-BFF2-F52CD7D1D1E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94CD115-8FFD-4C68-A159-46B0384321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BE27668-8371-424E-A98F-FD99AF1EFF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FECD1084-D319-45BB-BC91-A6430CC883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A50B7758-715E-4181-A1A9-18D8593E3D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A8B75AB-469F-46EC-8E72-8030D51083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EB5A45EE-BE1F-464E-832E-E96E84013A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AC096FF2-4B01-45FA-AA22-641034C7D6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7DE78B5D-7E55-48A4-A61A-B5C436E95F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66B3D3F-6EDD-4206-B4F5-D4FC84F30C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AB57AC00-69C1-4B20-B6FD-517CF3478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5BE5DB35-CA9E-4CA9-82A9-BF4300160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A13EEC-7038-4654-96F6-57147F6E91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DEDB4693-3364-44A4-952C-CB806929F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0520CF7-2A1D-44EE-A219-A7DEABD406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4855B85C-B17E-4762-A196-865F235938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7910646D-4EB2-4E2B-B142-516C04AD1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E6AA67A8-812B-451C-BDBC-1CF1F22FB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903E89D9-CEB4-4524-8A4B-0B98EFFD05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5815FB1C-5973-4819-AEB4-89E96E3187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8EF14E69-735C-4BFD-BC45-EBC247138B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98672B87-3CEC-4AE1-9778-924EBB28C5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5AA82597-E5D2-4691-8427-636818E1AC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04594F-0CE0-47E4-BB2B-933BE9CFA5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F11FE55-537D-4E37-B99E-84DB4C3F45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B88E12BD-D1E5-4CE1-96D9-7515D0484A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E691C50B-8B92-4595-8FCD-AFB1C1DEFB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989603D-A3A5-48F5-842B-B51EBC10D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329628C-4C56-4E2B-99A1-2C3D4AB0D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F2E8EE5-D318-4C80-9FCA-863BDC324D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0A4DC129-6EE5-4AA3-85C6-A4C7096819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7919506-B051-4D35-BA1D-714D8A20B6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51FE335-B62A-4C6A-AD3F-F5F0F3D660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EC384A8-3E65-44B1-B625-AF3D8560AE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2693018-2D69-43B8-B92A-75CA2DEA8B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FC383F9D-3D65-4AD1-9FB0-4600A4649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12F86BAF-2A92-4182-9FAE-C7AEBAF3D9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4A9A3B8-FED5-41D1-8484-DAB4A56297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BC3D6ABC-4948-4782-B0F5-723164A4C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3C976916-10A6-4A47-9D8D-1548E024F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A8F5473-1151-4F05-82DC-E452237673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9F0E3D46-2D1B-4191-933E-5C539407EC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F2C504A9-9B38-40E9-8202-440B43B1E4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EEBB486C-4B94-4730-8D1D-0B906D40C9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7DF2D48-C3C9-4BC7-B07F-26AE024C1E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F0BAD241-D6BA-470D-AE9E-14146D4095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A72CF5CE-2E67-4A5A-A67F-1BB9425478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E70A405E-A8A1-4E4F-9BFA-E8E0E977F6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3689A7D1-8ABA-48A8-8E16-194BA6E37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4D218A82-E894-4953-952C-C8EFED431E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B265D8B7-C088-4EB2-B59C-A1E05C0305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DD46BAF-7699-4E40-BD2A-6774F7742E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8E93896C-6857-4580-B1E2-10FFF4BA27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1E3843D-43CE-41D5-B96C-5170AE2D8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182D83B3-5E79-471D-AFF8-08071C0A7B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5F7829B-474B-4C97-A730-1C433500F7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2184E1BE-9344-4A22-A07A-9C0DE8CFD4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AE7B0D3-4B91-4851-91A3-D3349089A1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CC9E74D-1D12-491A-A755-08A4439920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2C8E9F9-E75A-405A-8F25-DBC172406B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CB2DB29E-91CC-4383-BA95-A04601450F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034DBE89-A587-4FC8-8937-E700617B59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28835C40-6A74-45BA-964B-0BABA42F36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7A7BAA20-9AFF-4D93-BB21-5616060E52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97B6D6E-2172-4D1B-88D3-1165E12866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3684EFF4-90F9-40CA-8628-C7D28DA5F8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658267A-2E86-4C25-8078-E62207A809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B44E947-DF80-4D26-B045-D675E9F30D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9B95B26-9B7C-4A10-8F25-E042FBB1DA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276D7BDC-E243-4B89-9EBB-8902B692FB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204875CA-A428-4187-BE37-8D2F5A8D6D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46EF0EAA-9322-49CF-9990-43BFD84BDB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72564EED-592A-45CB-9DE1-E8F0E0856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D7BC38C0-5844-44EC-A674-F22F7B33C5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C6352D3-2E79-4A0A-B080-BE88FD2149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F53F317-95E2-4F75-8A88-06590224DC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AEEB91FD-0D7A-4A7A-84B7-D89283E19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9D7F361-F672-436C-9653-AF3B9EE32C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9E8CF897-46F3-43E8-BF6E-D877B6F52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33FB419-7445-4F97-AF31-1094E656B4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87C83CA-B7F2-40D2-AAA8-8DE86A3325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A0260504-95D6-4E10-867F-E602D75A93E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E68A590C-9089-48EC-AA51-FEB962E2AE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97A991D5-88CE-490F-ADF8-46C9F094D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B159BA2-7B52-4102-98F8-D88E0FAFAE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2CE336B-33DB-496E-B8C4-0D9CF43606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E0326F-4575-4354-BB81-BFA71026F2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C5DBFF1C-8A4F-4155-9C88-4D0E5BAD45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A1805EB8-47C6-4F20-B6A2-36E5B64D59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A3AE3DCC-BE27-4761-8B5C-417122139E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E96D55C3-749E-4E7A-BB5B-21229F81D8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DB5F3F0E-9DE6-4925-8992-8DCE406EA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7345CD62-A297-4EB1-9AE5-89F58A91F1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6B88DDB-C27A-4C08-A2F4-85B8D63347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0B83B4BC-DF14-4A91-B600-1F4DE238B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AA249FF7-576F-4E28-9BA1-57AB7FE6B0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49B4C2F-64D6-4948-8F9D-212ACFDAF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53CA00B-CEBF-48F2-AB16-AF9C0F4042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97C49BA-017C-4ADE-8C26-611DD566E8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A9B22573-C896-49DA-A0C1-93EECDEB55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BEB7A84-D824-4C0C-AF22-1872F2B186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793F2874-0F9D-4966-9028-83C366DA8C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02E745D-C72E-4CBA-A272-A86BD498D4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AB555BA-BEBF-46FE-B060-0AC99B13AB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3274FB7-9AE5-4F54-AD7F-B277AD417B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D6C2AAC-8E85-47B8-9ACF-FD9D900F8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080BA501-B311-4A66-A912-A717D1E427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8E05CD2-0574-4EB0-840C-54F633BFF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C034646-63A8-4F12-B62B-DFBDE3B348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5B2A87AE-C400-42AF-BF64-1DC8C06980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EB52FABC-2DF1-44F8-9E5A-61C4F646B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575D36EC-98F3-4A00-A426-19D83E327B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892DBAA-F4A4-4797-995E-30075F3581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D67B149-B6B1-46D7-BE7D-4C5F20DD78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B939E75-636A-465F-B0DC-432F31AC4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B8296A34-B385-4A36-9089-1EBEE645A0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AF3EE374-3491-4676-868B-858D2F3C3D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E42B9850-945C-4651-8EB7-B053F3E49E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F0AAFDD-500F-489F-A4C5-BFBB9FA630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FF3F22B-5D35-4324-B298-F26EBF7038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B0F832D0-F04B-472B-9A85-1C5148669C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A6DE8499-BCE2-4312-9FBD-52626476AD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D01E799-D496-454E-BF94-0FD50488E6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B4555F1E-20BE-42C7-AFB6-BA0E010C9A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FD475FC-6C89-4469-B30E-61B411E0E8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4DF60D1-B0B5-422C-A694-19DD2D1D74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DC481FC1-A62C-4C96-AF85-01B9724030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90AF0509-1444-4205-95EE-FD352CB828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2D839DE4-806C-4DA4-9EEB-0E121742C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88459361-1620-42BE-BF08-9E95B99ABC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DAD2F8B-D1BB-440E-B21E-AAC51BA5D9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AE4238DC-E135-49B7-BE8E-41B995C560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B1291FFB-96F9-4494-835E-B1071D6B49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615DCBD-E78B-4F42-999D-96EC99FF4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A1FDA43-5C36-45A6-B0CF-9CE30A59EF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E3AF9DB-632A-4A60-8C49-1F92D930F1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8EB4CEC7-C1CC-438C-B86B-9EF348A8AB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5F5DB6D7-2979-469E-9C8A-9A73DFC246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D5E46EC-6718-40D5-9B14-233FE702D3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A0A36F2-26A8-40D6-9EFA-567575C479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E60FD89-BF49-4908-A494-21DE2349D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88E36A0-43E1-4EDB-94B1-64362D501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7677305-5CB2-49FB-B135-C47C284D57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A98F1BC0-EC42-4A6B-A43B-0AACBE19BB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9D270CB-EB1C-467B-B883-DD712A243BF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FC8BFBDA-36AD-4966-AE41-48A2B84366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36FCF764-F532-4D9D-A814-F88768E25B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197DF29B-388A-492B-9CC8-F909D0CEE0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FD9F24B4-275D-40F4-9D8A-188BAA8797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938B7C87-7181-4328-AA96-7A852351CF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280FC24A-50BE-46FD-91A9-ED9383E900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E068E37F-499C-40B7-8AD4-6C9822338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DF54B37-23C7-471F-A440-9B71CD99F0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FF81662-4D61-4C5D-899F-0E0F7A03F7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82887463-13A9-4BAC-B870-338943576B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DD5CFC52-B68E-4147-BB26-714A66CD8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C48CC71F-EFEB-485B-9A48-87EB54FE8D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3A38134-8270-4ABE-BE3E-C4716E63F4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F2C43A2-1E37-4DF1-BECB-B57B490BD6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64017E5E-4F66-451D-A852-002411CCE4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D626D58-0693-4FB6-8601-3FDBBECCD2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54EC028F-31AF-415C-AB81-EF862C0331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9820630-285C-4836-92BC-1C99784554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2F93499-91CF-47A6-BB66-B4905ADA35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BA2A7EE-2C84-4CDE-9788-34D31E6D9A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DCD02A8-A7C2-444A-A104-931839F8E0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6707FD2-BE1D-4CEC-BBCB-6F77209B80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8AAE8058-C2EA-43C0-B291-7FBDECC9AD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DDAA9C99-3106-493E-97BF-4D1B25CA03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1F68B90-BBEC-41E7-8469-CE37B69DD0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CE25B51E-FB00-4B27-9728-949A528653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4D7BFA36-CEA2-43EB-B089-AEB416C177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B731D839-498D-4C5D-A45D-8A533D28A0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DBB64896-4134-4A0E-9ACF-04DBE02E2C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A890D2F4-FD77-4170-802E-BD0CBD862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1F0B7CB-E457-4771-B7FA-73176DFD16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C4FE1700-CC08-4843-BB1E-E4F4A60E39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AA46666F-EB37-40F5-9E6B-FA28A99799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E1A2271E-2EAE-407C-8FD7-1388FE2B65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5CA9C5E2-9AE6-4FF8-B3A0-7759532FB3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E5DBADD-FA9E-49AC-823C-68685A04D1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82B5665B-962E-424A-BC74-D506C41DE2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BC30F417-7C8F-4ED8-B342-37B7E32938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2CD388F5-E29E-4BDF-8452-790138C17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F1ECEC14-4DCE-437A-8CD7-EF6E9E09A6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8962AB57-6299-4D20-AE31-45112CA4B8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7488B516-6323-49BA-B8B5-CF2AE26DCE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3056258-A37C-40DC-901B-E95B619B7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91C705D5-286A-492A-8126-D1670B0139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20480B69-4008-4496-B97F-46D480D5A0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03B7D831-3925-4770-845C-89D06B9EE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373CE502-F989-4BCA-B0F6-ED4A2094A6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C88C3133-C91E-43C8-B41C-4C06E5A521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E86EC5F-0516-4150-896E-9E6CC8DF2B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C67CA68-7849-4BBD-993C-FF4ED0318D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42E950F4-01A7-4416-9C13-FAFF3F3632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84996466-B852-4DFC-B53C-F9508E68F8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D82C13A7-FA07-4D44-9F5F-6737267FBD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DF5CCBB7-F21F-41EE-9BF5-573FED49A9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D8C9EB5-CECC-4250-8214-761D7C0632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26BFE72B-5AC3-40A6-8B09-05A9F41A06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97E53521-4417-4A37-B59C-AA176FFAAC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45C9FEE-E6D3-4B23-9C6A-AAFC930CAC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E381FF8F-D7FF-4E43-9653-CB60CD50C7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BC0181D-0681-49FC-9CC5-581602D142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EBF7183E-0F98-4140-A068-09E591FBFC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87123F91-F328-4534-858F-DBB4CF3E29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947C01F3-D316-4870-87DD-37C0C8BB82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C73AFEEA-F17B-444F-9774-4434E21A4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AA7B9E9A-B62B-4E62-ACD8-3534A2967B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326C976-49E8-4566-BB14-955EAB7C9A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7D9F341-812C-446B-BA11-DBFBAF5213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A36772C-9272-49CB-B8A2-56505DD624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CD15217C-DAF8-4A33-B6E5-B4DAEE30C4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BC3276E1-18FE-41DD-BB08-753B5C082E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B795AE64-C197-467E-90CD-D16FB9676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F50C760B-D383-4CA3-9F71-FB2A091F5E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597F8847-A14F-49DF-9F95-D6EF037843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2343570-F217-4AEA-AB66-2EEDEA8825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B1495DF4-EC47-4095-9410-B2C61F0447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B275EA7E-F29A-4614-8993-FD5BD6F6B7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44B92D13-FBB5-40CB-9640-86A731029D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B73A71F2-40AD-4179-A55D-272E99A635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F5DBD73C-187E-43D9-80FC-28629F24C4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FA0214AB-635C-42FA-948C-CEF88D998F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BD0352B4-C619-46E6-8914-CFFD32FBA2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5A0A21EC-C1CD-417A-905D-D097E65353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2D3DFC14-FF93-4982-8EB8-704FD095D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92015FEC-8783-4602-87AA-EF6213B152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0DC1C99-2DF9-4265-B531-6E14E1E44B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C42F6F16-785C-4282-9259-5B5F9A7ACD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A6DFADF-465A-485A-88DB-A6E35615B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AB833A8-C8DC-427C-83F6-107753C3D9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34DC866-33DB-4B09-8AC4-7F77C0CE14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2C6BF1F5-1184-4C7D-A3E7-196E8DFEF4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8506113A-5F65-4E8D-9755-AA75A207FF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F5296E02-436E-45F4-B652-952152B51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4B5BA0E9-65B2-4BB6-8674-24C967975D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BA5CC66-EAE9-41B4-B084-17706D17C5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BAB42EB4-6B07-46E0-95BA-3C7DABD07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C376580E-7146-4654-B8A6-F36729E73C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2FB771A-66E0-4CC9-B3FB-D666AAF1F7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C866A99-28E6-4474-9C66-93C8127C2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A8E4E23F-2E3B-45C1-9D44-0B680B23D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5B0F6DFE-0FEC-42F5-ADF7-5EA13617E0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2DE5369-81AE-447A-8415-A648C6778F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16B5133A-F10B-4130-A9B7-04B2CADD6E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88AD9DE6-8D42-4C1D-8006-ABEDFD1CFA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0905B0BF-9620-4C78-BB3C-BF71049FB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734C3048-619C-4DC9-AC50-CA9495D5C4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172BC8C1-57DD-42F5-8691-C8790D2387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27F95DB3-FCA0-41AF-BADF-FDD8A7658B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FE1BA21C-5F6D-4ADD-BF04-F7CE840201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254B2AC2-004C-482C-A134-38ED296BA6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7F88F94C-8629-414E-AC4C-A8E70ECDC3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4B5BCC64-7971-48B8-82F1-EEDD1DBF00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8C90EBBC-33E7-4906-AD3B-05D045ACA5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52F538B-FFC4-4FC4-860B-AAEFAB2A20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7879AA55-D464-46B2-B2D1-4C2F710A75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3BDF43DF-3CA1-494C-A39E-A07B034772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2346282D-277C-4FCE-96DF-8D78578082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423C22F0-7666-4CB7-B9C1-1283B9F145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1BB7FEB-EC64-4302-93F3-788FD20452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84066827-F001-474F-90FA-BCC9570E8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6C4A7FE7-0FDC-4745-8DAA-FE6C6DD589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5EB8F3DE-74F2-43DF-8080-971C879BAA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A1363EE3-38A4-47D2-8D73-87E1EB30E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CB26F577-A37A-4EDA-BC66-FCAAE1AB66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37FB4B3B-C811-4184-BE13-46B2ACFAC6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638EC11C-D5E0-4265-B161-199908A7E9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92102B58-6C8C-43C9-A70D-8EC76E3828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FA1B0E9-BA43-477F-B55B-E5C7FDE328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EA40AACE-B604-41CD-87C1-14AE3B0CD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D9FF441-F54C-4107-8F25-77DEDF997B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4533495-39AC-473F-A0D2-3B9D45D351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587E746-D04A-4E4F-BD1F-98FF8C31B3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A948F7E-11E8-4002-AA2B-BFCAA842BC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C0E344C3-CE18-4857-8D22-299B108D86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6F72731-B3A1-4114-96E2-9EFC10202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FBBA93BF-D82E-4EFD-8174-DB7BB5191D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599551A6-5BAB-4764-B77F-73D9764CE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57D35D11-7ED2-4B46-93FF-4C8DF74C88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78B47F26-F42F-4C08-B990-C8DE04E732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0C747BBF-BBB7-4A7C-A2F5-F5680CB4E5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449C735-78BF-4E26-92A7-BAB8F18BD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8964563C-4862-4ED9-8FED-957C941AA3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F3622F01-EA13-47C6-B19B-C4BB3A7404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3EA48091-388B-4010-A23D-4843190E10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D950F5BD-3B83-4C50-AF77-CFC4E1C5C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7F1F4E5-3B66-4808-ACBD-B03C89FF05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D8D7802-0904-4AF8-8DE8-E175F44E8B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6F3E161E-63C7-4366-ACDC-074C8A180D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05F2078F-6AB7-40DB-9F76-49416EBA4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05DCF943-1063-4FEF-A341-C98E48998E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2DFC5D4-14D4-4ECE-94AE-F6DD2128CE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366744EF-33D7-4DE4-A58C-553FE165FF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65E5AF4E-F1DA-44C7-8530-C9684DEF43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1101370B-8214-4B29-B4A0-11E02EE9A6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F8975D91-5994-4B8A-9638-EE8CDF0EAF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80519026-5B30-491A-8ED0-503F9DEF9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88435E0D-3030-4A94-A9F2-2251CA7260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A4F1A41D-C3A1-40E6-9C87-752D90D16E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A67E0E1-13BB-47B1-ACF5-163F2CD45F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B955DEF-1B0F-4331-B29C-7B6ECB6EE0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B063FB7F-D03F-4A86-B973-75FD019383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3B906C6F-4E99-4BE0-8B25-CECC09B31E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86D376C-6659-45CA-A2A0-A91FF4BC3D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E1B7E375-C2BF-4C4E-82DA-774E332E8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CEB26D6-8968-4342-821A-8449CEDF8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F146DA63-EBB7-4818-BE0D-F9EDA3E947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745CC327-5722-4E36-9F09-4CB13C81A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8F6FCED9-6413-416F-9E05-28C4361FBA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1356C209-F95C-48EC-ACEE-30DD53EC29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EA086010-E7D0-468F-AF36-420644CF86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10692E2D-EE97-42A5-8F68-3ABDE26C29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80498529-C8FF-4CDA-915F-9CBE950D94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E5070727-9FAE-47AD-A1D5-90FFAC3A1A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CFC8B9DC-29DD-41A2-81F6-6105189C55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E5CD707-D986-4CE5-9D17-31037FA752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AA94DD3B-1C03-4B68-84B7-D6E03C0BB2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10FEAD74-45D7-4956-B038-07653FC4CB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621E00E-4A31-4F1C-AC50-C069E7E16C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727BF48C-BA3F-45EB-8C6D-DF3704D3C37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DF35C9-90D5-4818-B484-0213A929E6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72E7F45-5BA7-4BD8-A95A-3468631ED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88B04F-6B80-4489-8CC9-3DB7978DEA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0EC2B56-122D-408D-AD59-3A5637159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B5B000B-E43A-4F0E-BCE1-BBC233B12E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9421352B-F6D5-4624-B0B5-870DA1A79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07E750A-B951-482C-A20A-AC3F7C8894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07EC16A-C6CB-482D-A47A-4744A534D6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CE2D3CE5-0B7B-4D2B-9B72-5A1E463497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12292CF-97E6-45B6-8326-03AFF35A3F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93635BD-7861-44B4-93E4-BDDB3DF49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D95B7B11-D83B-4826-B86F-D3198E85B8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92987BAC-AC8E-4A73-8971-18475E05FA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855989E6-0D04-42F3-8BB4-28892F254C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0DAB20E-A8AD-4100-9B72-15C92F9264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34E7FBA9-6088-447F-A028-B3AFBC8BD8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2891C4D-74FA-47AD-82D3-3A76D930B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7D6E5EEA-B551-416B-9B88-02A49E19EC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B81A96D-5969-4BD2-8AFF-6DB7389E20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94D7508-A775-46D4-9C5C-ECA3CB3F5E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ADFBABC5-41DB-4B6E-A87C-71A66FDCC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397BD0E-D46A-48A2-9818-E734C75A19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593266D-C686-407C-B5FA-8FDA5BA50E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ECD6F76B-84B0-40C2-9A90-F63B57774C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631A27F7-8444-4C66-9200-2435B4C1D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C8C3F55-B4A8-46FD-8466-FDB6E0DD8F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567E7025-AE4C-4F99-BDE0-B8B8BDC9D8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7D5C795B-99B8-46D8-9456-DE41204581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6D22D9EC-AFC0-45C7-8DD2-EDC71A6433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1FBBFFA-9398-4378-A1B3-56F1F4F28A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A0A67E9-8B6E-4842-8018-CCC8D78508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5024D44D-97F0-4F43-8220-D53737382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DF19EECF-91FB-4606-A2C7-09DE1D96A4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B585655D-465E-4C46-A21F-FEC3434A4C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5F2E08B3-DC43-47D2-A2E6-443CA40221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13B23695-0029-4796-B5DD-1B11B54DC4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EFC4A4E6-D1C9-4D08-A8F0-2AC8049A2B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80DF2E3E-13DA-4788-949C-F7CF78A00C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8AD02DE-8185-43C0-B5E2-3D9E742C73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A17C93E5-28DA-436F-A1FF-CF0C999B12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C20C1510-F72E-418E-835B-3808B2239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1570216-BA7E-44F2-869C-0896410AC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DD9787B-9824-4461-B167-8F81808CFC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D7F009AD-F6D0-4101-A915-C8C9677616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DFE1B5CC-4342-4738-B63C-85EDD4EF30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864D7D73-526D-4C14-8A04-E4C6300437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03BFE646-D733-44BB-A175-9D670F7893E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0F500E7-0333-4C8A-B8BE-D2BF7B8F5C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9012484-6C56-4A13-802A-C640539DB7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FDF20CE-A845-491A-9EF0-99F9989359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AF1D1341-1BD1-416C-9BC3-ECD74C465C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82144945-F5B3-4504-976B-B501574EE0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2CE47B74-7E29-438B-91C0-1A62AFDC3C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2BC3C11-8839-478F-B42E-976E7025B1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9FE05F27-965F-4ADD-BAB0-9C21702E79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5A4D98D3-75D9-47E7-BE66-0B1D67902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7EAD7466-475F-476E-9A13-6B1F52921B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FAE9B61B-2B40-418B-BA1C-526BC6D23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FB77D5DB-2EBC-4DF7-8915-83BDA02277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6117EAFF-A7A4-4997-ACD4-C2BF31108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1F3FA26-95F7-43AD-A486-7D6874A01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13F01BC4-4279-4458-8F84-87E3459658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507FB552-F661-4C4F-A762-8E07820911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0A5D2C96-B9A1-4F8B-B70B-31B12F1588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9CFD0B79-54B0-4EFC-99F3-533245718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6C097B-8700-4AE0-B95B-44254022F0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B95BCD95-910B-48E5-B54C-6073CF3F0D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651166EF-E31F-4F6A-AF00-890F996878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DDC4015-6248-46D5-AFC1-74B7583861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84E2535-C46F-440A-B282-5F3F8308FA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9E3AA2B2-079A-4C9C-B9CC-761F81FDF5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28A72180-BD25-41D4-9C47-D7D5EE97B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9E42A01-30F9-4530-BCD2-3B496E710D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F78E6D2F-C6B5-4DED-AD0D-47692D48CF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4E72FFCF-0E1A-4E23-9725-626F702CDF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DF263A6B-78AF-4234-9642-0CC626FC1F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8536703-80F6-434A-AC5C-E99F565F74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FC861B7E-1448-40FE-8D0B-B73BF952A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00A2B512-3C4F-4B70-9875-CEE94C35D6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FB13E239-81B3-4300-BA97-DA9B753F29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F6864F86-1673-43E1-B0D9-D7A048FB5A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CD2EEE0D-55E2-4E18-9578-33EE68E076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6765590-E944-4830-BC21-F4DFA6BA41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B92F931-1B47-49B5-8A40-912DA4CB61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0A59E22-8765-41D8-A25D-9F97352D6E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648AB0D6-028E-4055-81E1-582ADABCD9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A0B75AC1-E147-48FE-8500-732D3519A6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15ED4944-C39A-405D-ABA5-5298FA4ED1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DD3C398B-8C45-49DC-B1E1-2348B220FB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A9C36BB-6CDF-45C9-9B7A-04C887EB42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E90C80D-14BF-4B13-8693-3B86443D65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AF2338E-4332-4BFF-ACD4-6F4DCAAF83D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E0F67863-4A29-452F-9F9C-9D3B8841B3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1E42CFCF-6E4B-4BAF-AD8D-605B209D73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4CB182CD-D618-4904-B68F-B09FEE13AB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A7847C68-E48F-4193-9E44-C10617E16E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17E87E8-9FC4-4EB8-A4B2-F7842F4F8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FD2D1A0-8824-43F7-84A8-DF6E6EA87C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16553FD-7082-492F-AA13-ABE8587AAE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452FE10A-A05B-4374-859E-C6D144BE7B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8FF5E3F-27D8-4C9D-85D2-36419D45CD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880D43C6-E5A2-4330-A8B1-7D3932C2BE1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74C898A-56D9-48D5-A400-8C845B2AFD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59A3071D-5624-4C22-ADEB-E8C8B9BE3A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2501FE3-2BC7-457C-84C6-6434D99E99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6ACA69A-F676-4881-9AB9-B692A5585B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175274F3-A577-424D-86EE-29DCAE14D5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C5A1BC43-31A5-4474-9FA9-7FDA24D89E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B74C1F52-5628-4708-A9D4-3CB6B7E24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F6BD2C7D-8AC1-4639-A350-4F11EE55C6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3C4E7DE-7D1F-47E8-B728-B56A162422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16C2084C-F30F-49CA-B81D-28051E4555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43AE471C-BB33-41C8-BFF5-0380FF0AE6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4F8EECE7-8CD5-47AD-9AA8-6E00FDB65F5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313F7302-E7F9-447C-B3D0-028966D49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153D24C-8639-465A-9584-30B6A93436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96BA0E4F-6F76-413F-AD6B-C65D8CC308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B7BAA68B-3394-4332-B3B1-1D159123EE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BCAD870-6251-41BE-A107-152243474B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911A623-DAB6-4DFB-A6CA-E217524596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7BC65D81-4F1A-48DB-B112-5F21294F1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F773BB7-C823-4EC9-ADF7-905F94A2CC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461540C-0DAB-412B-89CC-36890FABF2A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C495E96-F0F4-410C-B01C-8021765C55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B754AAE1-6107-42F1-8AFC-F0E9F8A010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AF4312F-6C48-422C-83B7-4DCB352BA8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880D361-135A-488F-B663-74A158000A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97ADCBA3-5F7B-42DC-B553-226FA002BD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DAE13D2-FA94-4CEE-AD10-D813C0E13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0D6653E-DDEC-4281-B8E2-0984FBC9B5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780301BB-19AB-4B5F-993F-5532C3A2EC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8E350B1-CA86-4A28-AFCC-3CC104B55A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5533F654-3473-497C-BB76-FB414B59E1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125F8C8-E0D1-4519-B494-1948200EDE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D38C5D6B-E624-4C95-8D15-DDBF23AB2A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1E17943-ED07-4613-ADC9-E30928DADF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DE66FE00-9755-40C3-84B3-7A1B27D3ED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A6AAEE8-BFC7-4EAC-860F-ADF38F1A16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317C3BF-6EDB-44A6-BDFE-DF5F099F81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16F9700C-8F15-4C76-B6D6-B540EE5A27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3E69327E-7008-485D-AB47-A6D1B5445F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14231BAB-E489-459F-8F4B-AC961BBAF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586D5C6-8868-441C-B2CF-C87B2FC3BF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7E8BDF5C-E9BA-42C3-BCA6-30D4D8FDCD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091ED4C8-5DC2-4238-95FC-1087C16298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FEBB1C19-18E3-46FF-930A-30F8B0D879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C770513-A6EF-481D-82C2-3264B85E0C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2095F952-80CF-4852-BB45-675D1EA2D0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353EE20-8E6A-4824-ACDF-1185A34F13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6C72DE25-AECF-443C-B956-5EEFACE338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9AC6E727-BF25-4BFE-83C9-F704082C59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36F48211-CE71-49BA-BB50-ACB6D8F3B3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629CCF98-9A9B-4A8D-9BE5-5569A754E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534072BB-17BB-4818-8F41-FED05B355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25BE9928-960D-499B-BB32-D3DCFB32D3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1A8AB7F-1C64-48B0-91AA-E9D285FCD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763EE8E-1907-4853-A575-0C149240B5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66859D88-556B-4C56-BAC7-E244E9E3B8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0174AAF1-E307-4CB6-9177-60533AB7F7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B9ACC3E-8319-4E2E-B50F-BFC8309BF7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2E4E2AC-57FA-4DC6-9D2A-6342757E7EE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52D2DB02-C027-4E08-9176-63E2F8C7BC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7359A4E-74A0-4413-BF0D-A181CB6D20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1E027911-BA64-4F6B-8994-15A00B5C0F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7B4A7D2-F2D5-4EB9-B189-B289064ADF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D3A79378-64D4-4684-8BDE-4B74EF5554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4AC682E0-7D20-4DAD-9AB9-0A3D50A493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58AA9738-C971-4EE4-8F1A-C760755383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52182E38-829A-4BEC-8C19-6318FFF2FC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BDF1F5F-D226-4293-9A50-8E21763897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ADA601D-2186-4418-BECC-CE1DFB9FBA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9EF32743-4970-4075-B25F-526A09C907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031D0DF5-5591-4724-8C94-C14014C5C29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53D6FF4-7D32-4CF2-AE8E-DA8C8D8E21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A8E43F2-E27E-42AE-AB4A-E4B54A6C0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A61AFA07-DDCD-4DD7-B543-C51ADE312E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5EA3DC6B-9C73-417E-B8F0-B3FDD8710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7576F1EA-1B21-4837-87F8-B6709129CD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58BBEE8E-6B39-4F0F-A24B-8C0A514CED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3636F898-C834-4FBA-AC84-9CE5B92056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CF2C5F11-328E-4CC3-A29A-4A4B3DF32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DDC6C741-083C-457D-9895-CB7DFD386F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A58A1FE-C8B8-4FF3-AF93-9387F9D41D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165E0DF7-D515-44A1-96A0-545EA76FBE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1771F71F-4775-463B-AAE8-90FB9B0E2A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0932B088-2AF6-47CA-9D0D-F84030E517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8AB266B0-C2EB-4980-9DBA-E1BE79ECA1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DFC326DE-68A2-4C2B-A1E4-631F3B5C25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2A9DE060-4E5B-49CD-9322-71CA3E3977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4144AA61-2DA5-437F-941F-175F792F05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465A042-B748-4653-B122-5463FFA24C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1372C37-0705-4071-8CD5-13BD8369B8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5BA594FE-EF35-4170-AFA3-CE89A0384B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653D988D-0150-4388-B764-261694C3E1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2E091E99-6D7F-466E-B324-B88D68733C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E4848D51-1F58-46BD-A0D1-F08D6E729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8696A8C-C670-4184-B803-FB7360535D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844563FE-F72D-4E29-ADB4-85108FD7D1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0207220-C2E8-404A-99CF-69CCED7A01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90657F67-EC1E-4F4A-8DBD-FC3E3B1CA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18BEE2B3-4A1D-4E8B-8C2E-A97849201B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47C5C2D8-95EF-4552-91A1-34DD1FB649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7E191884-7C64-4528-BECA-2493C2F108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794456E5-E0C4-43D1-82C6-0552ED9BAD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D7852003-4FEF-4F72-A22D-D3E90172FA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7F347E7-95A9-4AB4-983F-CE62577BF5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1625A49A-379C-41EB-9D42-DC6B6A3BA7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E243F7B2-E5EE-44CB-99B5-4CCE622F96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11CEE191-3353-407F-BBFC-08FFCA83B8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29689A4F-D324-4DE1-A093-B0F285F913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389A54BF-49F6-449D-AAF2-E488B5E73B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C1F43AE5-ED05-44FD-A418-B9914D7E3B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9CB7C687-928B-4541-A09D-8DEB27390A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44782805-C651-4833-A63A-7168A4D1E4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DF0B1A46-B7D8-4D0D-A96A-B07F8C64A9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334EE9F-FBDD-417D-B83A-3AE7611C21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3AE4E16-0420-4B60-80BF-BA691F58DD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7AA39123-73DF-4B88-844E-7033FDB308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C113EB1-AC02-4A3F-8541-1D959612D0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03D71C73-4F84-4FC3-8548-4623D6188B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1ABC9D18-2D55-4102-AC19-4129BCC959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3E589062-03DA-4EB9-B620-EE5748012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D2B91E09-9CAD-4A5C-A12A-7A184556D1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F7CC78B-60F9-4A64-9BB3-8170E8B0A7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8870AB9-695E-4ABA-9963-CC3A07954E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6B7B771E-5443-4D50-8ED8-C15B28F8C1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CB06237-447D-48EE-A337-33E612F94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B309A94C-B29C-47D8-8D5E-621DA32985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0CD8E02E-1D0B-4E70-B324-62654E4A6A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8333577D-6432-4912-BAF6-FABE1FC932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9F475EDB-D09C-49ED-9BB2-2908976B12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1E0C40E4-E9F3-44FD-BCD1-541965370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3240F52C-2B1E-4D79-85BC-0D1D638E2F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92090C7-A3B5-4350-9E97-B178C2A1EE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06A8DA0-8CB7-45C1-A73C-610FC22D91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4E6DE700-CCC7-48A1-890A-F9730A93C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889F798-9FC1-432A-AFA3-F0CA159294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C6C3205-D13C-4EFD-8084-AEEA9875D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12F0659-ACA8-4A3A-AEA2-2F446BA08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405C099-1EEE-4D11-8C32-F7B92974AB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0A4571B1-67D4-47EA-9F4A-8A81DB45AF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B2D37C18-C9DA-4108-9C82-2C72529D39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A6670B31-1B47-46AB-9EFB-EAE0987460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0A74CEC1-BF21-486F-BA4E-61668C04FC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AEC6C94C-3654-4D84-8FC1-0D314E37D6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FE6E300F-A164-4221-BE11-002BD7E857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5CA616FA-4C5A-4957-B81E-B015191465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C2048813-28E4-49C1-AEFD-29318C2528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4160838B-A8EF-4F95-84DD-C48157C0FE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F028EDE6-1B3C-4C25-9337-63007CD13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13FD0618-ADEE-4720-9D40-ECAFF1D2410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04E6581C-1FE5-4705-A0A6-3E12B6DE33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7F3FD0D0-8AD1-44EB-B646-ADE0F9DC24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7B89685D-0752-4E23-A9A3-14AA28BF1A5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1B93C7B1-9F57-4CD5-8548-024B772638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193C6A2C-5D92-4CB6-A6CF-9BFD3662B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88E7A43-12C7-4BDE-85C9-D4A8E6F46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E1B2E2D3-4817-4221-850C-56BD41F9E1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B28584F-BBB7-45C7-B618-821953E406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024F77A9-1F73-4739-B40F-F03FBD63EB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03A4626-4125-4CA2-85E9-AA49693E38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625B09D-316C-4373-B141-52F3A8A391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C20EA9DD-9585-456D-9559-1FF0A47B4B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DAD804FF-C947-483F-BF9F-F0E2E670A6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694BA678-6793-420E-A467-246588A779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C15B9E2A-3F8F-4A09-B9D0-288D8A3F14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DBDCDB8A-C417-433D-8A59-B1D5DDBBC5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4B41F24B-D5E4-47A0-B721-53DC65CA9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AA272043-CA1A-405E-AC28-53628F1502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712D86E-D51F-4029-AF3E-D7D902422B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DD499AF9-D83F-4E53-890D-0490B906E7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FEBCE354-DF0B-4D4E-B052-803180C7FE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65B8A1E7-BA43-46C5-B412-90D7E2392B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3265EFCB-C502-49AD-88BB-D5F686BB42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4FE2D260-3531-4120-B1C0-C699E1B0C5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18B13562-C549-49B4-922A-A5E5DF985A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593C881-5AE7-4563-96DF-6067F946A9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464225BD-578C-4444-9807-4D0E2F11BD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C5B2F68-ADDC-4173-9FF3-CC11BA9F82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4C185F7-6234-473A-8B84-94F8D7490B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2134E3E4-6563-4DE1-BE28-F03C62B4CD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51DEDAC-49DF-47F7-8834-B37382BC7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455B31BB-3A77-43B9-A3EA-69D6476ADA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F5CCFCE-3FF5-4330-87AB-06B27C2FB3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5B27BD3F-C67F-4905-94C1-69614E31C8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6A2E6E2-A5B0-4AE1-A5EF-D61986EB80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02911E3B-42A6-4B0C-B58D-4AC8EBA8DF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25012F0C-9E73-4568-82D6-B39FFB6168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DB4A6759-9614-4084-9B53-D570E661F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ED074740-239A-471E-83CF-BC7C7B2F6D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2BD708C2-F09B-4E4D-86FA-2C492B4A5A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099242CB-0B37-4BD3-9D3C-90BFFEF43E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60CB1B6-DD58-433A-852D-40868D96A3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AFE2C006-DF61-43F1-925C-04C118F4D5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08BBC1B-8EFE-4B99-BE7E-EE81D2CE1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0CD5C365-C070-49B7-B2B6-9EC64ED02C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460282A5-2B43-4EA6-8848-D1130FC9E6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07FBA5A1-0C60-443F-9041-6307FF9C37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0EB2192D-1E15-4F61-A82A-FD2C0610BD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E3AA1D54-FF72-4291-AF63-82905A5B4BE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A15146-F669-49A7-8614-2BAE4440E3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BD0C038-9F9A-4B44-89A4-ACB0E9B109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01F24A2-8A43-4B00-AB1E-94E135806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138A3063-98FF-4F6E-93BE-0C5340A1C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651161B-5FA6-4504-A7AD-2B4A95BCF2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26C84A2-1DFD-4FA2-BB7D-FBE20BA035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492E5D3D-7246-4803-BC71-42F657A7F0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B0F4C362-FA0D-4AB9-98BB-B0B6C469FC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EC97A0C-4C6B-44EF-B7BC-61A007350D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F74914B-81C5-4386-BA6B-7A43E73FDB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27662F2F-39B1-4458-8B42-CA08EDA290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9AA8D7AC-8A40-46AD-BEFB-069108176A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D655D5BD-7AC6-4121-A82A-FB0450115C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DF3A1A4-BCC6-40BC-81C9-5FA989AD4C5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113D138-93B6-409C-9000-300DA3FC4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76A72D5-B49C-4345-813A-DBB77C3228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FE03E44C-A80E-40BB-B583-64DD3DFA6B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BF00E04B-2F6A-4F99-9721-284CF1E134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42B951B9-579C-4C62-A6AD-7346BF4536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AB208D1-49F3-4104-B4C0-FA43DC05A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F54C149F-D1AF-4C6A-B0D8-BE055F7936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3CD6985C-1B72-4F6F-BB2C-A0BC87D5FC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6F66999-CBAD-484A-B1C9-A2884806B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812C029-45BB-4EF1-9DC8-3ACFA44447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C765C665-BE58-4B93-99AD-C6E2C03B68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A32B9DD-3DEA-4F15-A25E-A52D93437D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87E4A4A-A025-49E2-B07E-F6310E4D58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BC28609-668C-4647-8E82-FF85747C94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8D1688D-D4E9-440E-9BDE-A664787CDF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49C11E3-7A88-43E6-AF9E-9AC3B031B4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48FC4F8-ADC1-4952-9016-F16306CA6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FDC7A3A0-8749-4554-A0BF-01F7DA6B43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37C0DC0C-8FA2-4B19-8690-8153E86B2B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F331E629-2734-4DEB-9235-4DDFE941C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CEA48CF-7B93-40AE-8D31-5E2D7A837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063845F3-EE68-49B6-B3CA-001C965020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91B9E5BF-2685-4722-A18B-81CC5C84A4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5257EF5-1269-4BB0-A889-FE234392CE1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1EE4E037-A1F6-4C7C-B69F-C07F42238D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B92703F9-AD1E-494B-B70B-09F273ABCD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4CD76F1-C5CA-411F-9508-C1E0CBDA87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0767BABA-BD23-41A3-9573-F36594782F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ECC9DE25-B627-4B65-A99E-C23CF62381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DA940C1-C9D4-49EC-A08D-B8AB983841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CF4B8303-36AC-4FE9-BF88-42FA72C262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1F79E6A5-B976-4FBD-87CE-06C157DCB2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F1890D6C-8DAD-4F3F-BB69-5AEBFE6D15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D2E80E6-B00A-49D9-A711-C3A74817CD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E2EA81C-16A9-4939-9139-631F1BE85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98B3D84-1024-4243-86F6-6F65A91EE0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D4513F2-ACA1-4B0B-811C-7F0E558C4C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343383B-2D29-439F-A792-99B7D21FE7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90D5587E-AB68-4BA5-BB55-4396C4CC5D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10E2DEB-C960-4566-A1F9-63B124E249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71499C69-8AA4-4402-AA2B-9ED3270E91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7FBA309-328D-49CA-B8D7-F4B0DCACCF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2E95AE11-9B20-4D99-8C73-2831801B7C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93BCFE8-4E16-4F12-B385-A4D52D6D35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A57102D-2298-4837-AC20-77B5474F7F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C5D719AA-5482-48D8-91B8-1B9EFBA194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4D10E45-ADB0-4BA7-91C8-2D28FDC53D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D50D2A3F-1204-4961-8676-2F285720E2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4CC4BEC-209F-4920-B200-E12D98A6E8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11DD59C-1B8A-43BA-94B1-4CEE3AE59F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EBF46DC3-5085-44B0-AEAA-6A79CA07DD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6CF17F15-8F3D-44A9-B200-8CE5B6CEEA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7229C4FE-7AA5-4C38-B69E-91CD1C20BC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7B547525-C60E-4ED9-82D2-7059D0EDED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1BAAE9A5-135D-4C07-8866-C6981CB38F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B301AAB-1706-41C4-B36F-206BD86A01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587E7E4D-0E7C-4F42-9486-822BE57474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63A0974D-DFBF-40A5-8BCE-B08BDC079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1999D70-4458-4879-9717-DAEB2435E6B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6E477EF-6BDC-4B1D-8B3E-0925598F1C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BD90EB08-1E58-453D-9CE2-9235724A0A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FCB78F05-7DDC-4309-A85F-01BC66E753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DFE18378-39E3-44C5-BBE6-6397EE3B55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2CFA6694-F080-41D3-9668-E6A7894C92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68E368E-B8E9-4F92-87D9-71740C01F2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CA77356B-BE3C-4035-81F5-3ABF2AAE78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88FA1AB-3D66-4FBA-9368-BF7AB7F975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7BFFA0C-0F0A-438B-912C-66B1D85A31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D5EA9E1E-0085-4398-B8CF-9D17AD505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8F81B5B4-8556-44BE-B492-F8EDEEF7059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C7EBE4E9-FF56-4297-8239-F9A0BBDCD9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FD7B16E-E813-43C0-98F1-84DAD881D8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CF854AB0-0FA0-4E90-94C5-C05394CB29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775FC13A-3D34-4F1D-8D5A-3F408807E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FF38073-8209-48F2-BA22-2966023BC5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934A084A-EF69-4D2B-81F9-27EFD28A86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9FBD53D4-FF7B-4407-9E81-90744B2A79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B097F0D-77F7-4B98-808F-23212E430C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C4ECBC4-9D32-4281-9C95-F59AF58F0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2F42B84-34EB-4EAB-A30E-1B05ED3C46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6085EDAE-982B-4B10-94A3-FBAB59330C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487998A-0645-40DD-B87E-446810B1F9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0792F1B8-1276-42CB-9019-26E548EA58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3271E8D0-A952-48E9-AFCC-F321CF7493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1B7902C0-7CF8-490E-A6C8-20E8BCDD04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7596DC02-7890-4059-9167-E3BCD6209A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13E746E1-337C-48C7-8B61-BC46BBC0D7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2503B76-B3E6-45F9-9CB1-F33CC945BD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4093754-C660-4DC9-B4FC-5335DB3E6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24D3FDBD-0AB4-476A-B512-1F691F6FE1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3AC5D8E-7AEA-4192-958F-B91E445418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6CA5BBD5-ED76-4F48-B3A7-E5309E1D5F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DB9AB1B-84E7-4A4F-8B88-C66EDAEAE7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27CA2D91-56A3-4DD1-B02E-B76606041E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A1F7F29-B506-4BF1-BFBE-E29A71DFC0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91427B5-7B91-4C81-BCB4-418316C92F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5BB156F-B444-4F41-995A-6190C4E189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ACFF0D9-A89E-4794-8E65-FE5077E1EE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854331D-2843-4167-BFDB-D9976F9D4C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56A124F8-FBCB-4159-8903-179AAFE15C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C2108A-D5F3-44D3-84D4-9859AC44A2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8CA70F0-DF77-40AD-A575-8942E28B1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C2B4C09B-328F-4768-982D-3810A55E76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7CDFFF50-6DA7-4F59-B03F-9C8C23794C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2C8663C-08B8-426B-9E5E-8F76562442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BC09813-8C3C-40BD-BD40-DD760E4BB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2C52370C-6F89-4863-8A71-2D70F8F35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156E79C5-259B-473D-A469-7448ADB433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BBCCD55-7910-4E28-837A-6B87F164D7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E73AD66D-0527-4637-BCFE-AAFD8385CD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6F4C8CE9-61AD-4545-8F3F-05EED0FB2D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6620FEAD-5394-4B49-89C1-03A2B510B2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8C327B88-8ACD-4804-B872-34F50156C0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665A0499-0D77-4E47-948A-8EF63E83B4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A03A510-E4BB-4DB9-B20A-FFC48DB3A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FDD28E0A-EE8F-432D-83D0-11586FB064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052CA9AD-585E-4DDB-8472-D0B9F76AF4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0764E57A-7085-4B86-A707-0E80244403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B6F8336B-6BE7-4A89-8D4E-520933D028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AD8571A-148B-49E2-BB62-26D8295B05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06A4A619-94C2-4530-9046-3CA47B87E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5B57EBA2-8CF5-4AFC-AD6C-51453F4DCF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2E2AD664-5B98-4DB8-B62C-8715275BEC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555A24EF-0E41-4A10-A53E-66A24DECB7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748B3AEF-466B-4744-9387-BD14390430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06398527-706B-4022-AB77-676C70FC5D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7E06FDB1-BE93-4C1E-A47F-0BFA7339DF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60B14F7-CD57-4326-ACC9-D475EE7E2C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9D188C29-ED9D-430D-96D3-006D0A6A03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5FF5EBA6-FC67-4D4D-A740-589096176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0CCCE0D-B105-4511-9F9F-CF520ADD53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512E741-9A2B-49C6-BDD4-9E47EDFAEA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06B7E3B5-4BF8-4D95-9727-CC3888E43E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03CA20FB-E76A-42D5-8C9A-4ECF78D7CB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E92BE43-007B-453F-9698-197A337EDF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628D75E-2F3D-400F-962D-94862EA06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F8B60CC-8851-4EE7-926E-689F8B453C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F175E26-A1F2-41B4-B89E-36AB4B6C41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74B2224-4E53-4164-B59F-1AAACD518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B811A793-C573-4DF5-821C-6BE649404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8172C01-3239-4AE7-9936-2466E71EDBB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8995A211-3549-48C4-B59B-8615940E0D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D8277A-9F35-4052-BF31-4027723B28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D381126E-B413-4402-B931-8AA44F780E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DD13573A-5AA6-45B6-9840-9D0E09D487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7C4F71FC-37FE-41E7-B793-58B073FECC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C98EECBF-F11F-4126-99EE-8BC94EC2D8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6D5792D-E0B4-4C04-9068-6A3D62A943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B428C7C-1AFA-4FFE-9642-E79C74F55F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2DA3C8FD-3EC3-4401-A634-DE9BC2A775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6B57184-317F-4E4A-9431-2A587850D7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9B2ADFA0-2D9E-41F7-A2AA-231136EBF6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34E3E5E-857F-4226-BB82-4AD0EA8AE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772EDFE-454F-4C05-B25A-9767418CC2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67CBCC4-13EE-4DBB-A492-8CB80A0923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02D163EA-E72D-4BF9-B63C-FCA6648939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28ED4234-EBC6-4FBC-972D-A5D7A7BC8B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CF5D4FEC-5723-480C-A5AC-BF50B0E650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8A6D337B-22F5-43CB-9095-928D2B6536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B3245D09-E658-4C20-A2B9-F6F7BA8213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0120A9C-F4EF-44BD-A26F-C3C2E69239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9E1DD29E-CC98-4A79-ACF2-3F398A19E3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F6D20A8F-3340-4D6E-9DA5-FEBAE1D26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E0D0F09-5E0E-4AEF-9724-F03E026DE3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22E1E7D4-8267-4726-B497-D7B3B8D8EF2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D40104C3-E6CB-4587-945D-1D9F1AFE1E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28C1DD62-AD70-46AC-B46F-DD51D7FF68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2E7B6BC3-45C1-467F-8C2F-3C1A0A399A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C339BC71-AD51-4C87-B170-3282547EEB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0656B1F3-A0F9-4674-A8B1-F2575463A4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AB0A8447-6437-4631-A85C-3F485EBD90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C0C04BDA-914E-4176-9C20-153037C542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4468CB0D-CB46-4107-A141-986A7E10B6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02C66939-DD1E-4305-A305-BD1BD893D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53A8E625-6AD8-4B65-8019-227AF352A3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804553A8-0FD4-4628-8F90-FB44E99BF0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DAC86215-F34F-4475-96B0-F2CB625D4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4C895B3D-AE59-45A4-836C-29543997D4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88459C7-A33D-4636-8912-826DA8DA4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0AF4ED33-0C38-493D-8835-D1F83F27D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097BCAB2-C73A-4F62-A198-6E89B27F5C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B3AFC22-B1E5-4F0B-AFB7-FE8D3F30E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0CD4977D-2D6F-45A7-AECB-0F1B773664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F82C3A4-6A3D-4EA4-AE22-9575385D51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CAC3935-CC1A-4994-A2C4-D80D89B35C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0F6227BA-B4F2-494D-A052-79F510F79F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91BDF2C-88BF-4F82-982B-513F4A510D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2A3A3EA6-D5DB-4EE8-AEFF-16022BF919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F6E63782-974B-4EE2-B4A9-1EA0B529FA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7FEB418D-C706-40E2-871B-782CCC4536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423529F9-E18A-4D53-9F49-363B5F8134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A002EE6-C21D-4D52-A870-51AD6F8892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41652A5A-484E-40E3-B134-474D6703D5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8FBD9AB-75A9-42EA-B8D8-BE42F9B3E9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6BF2A9D8-C484-4056-9920-8085A734ACF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043C6B1C-D127-4117-BCE3-2D02A33722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EA15AB75-0B43-4097-9E1E-92F9A0498D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6981AA51-8566-4E8E-A897-3817CD6068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1FEE05EE-78E4-41B4-B4FF-E7F19E9475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67318B2-145E-4774-AE4D-816DE8CF60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6B72A3AA-AD36-4162-B608-C320408FFB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AF7E6FED-D9DB-44DE-BBFA-B37ABFA0CE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3BF8678A-6028-4089-845A-7892FB40A2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5D5B3CBE-931C-41D7-9C5E-A55745FD2A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297E4602-D4BB-4540-8796-5DC7594B059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F71228D2-1C88-4E78-8E82-6655B486A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52375884-C2C6-4541-8152-E4067DD412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F6E8DC0D-DB4D-49F2-8D5E-0FD8F1CFE8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B5A8748E-D5C7-4AEA-88D9-CC1FCB2BF1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CBF5750C-7940-4E2D-985E-47E4CC7809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E9FE6FF-AB4C-407C-BEBC-77CED6DC8C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B7AB2FB-5E69-43AF-B64D-F87D7974C3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E330694D-47B7-4437-830D-D3A5139D13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D035710-ADFA-46C6-9449-3F3018FB1C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625CCE70-57AD-4ABA-9325-C0A0BA28D6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1329579-FBD6-46A5-B71A-80F557A141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7CBB8ACC-23CC-40C5-89AE-40455EDAF4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08CF7B09-52AD-4691-B557-4CEDC26B58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DB6B5F1D-2D15-4885-8F5E-D00A0FDBB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A502B702-F374-4C75-AD72-363A1387E7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7937902-3D34-4412-8131-8EF152AB26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85048375-684F-49EB-8416-9662727664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A67F9F84-6A78-4563-942C-BF90A5312F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65208C50-EF8A-4536-AC83-AAE376FFDE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D26F9456-234F-492A-B798-324CADD485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DF667F78-1802-4695-96ED-755575293B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6145842-4FEE-4A6E-A07B-B3B43DBC9C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7FD16E47-797D-44C0-BB91-508929C025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F917EDAA-3681-48D0-AE19-DBF9C8244C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855029E9-8CDD-4FAF-83A8-65E58A72CD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7182FB76-6CC0-4C7E-B6C4-FBDB1E6B1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9A4EF64-C946-468F-8EAA-084C568233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E22A15C3-396A-4262-94C7-1D6784E476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D9088E5F-2363-42A0-BD0F-CA51F7FC7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474F720D-A93B-4E9E-BF6E-E84E78521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ABD4E58A-D964-421C-88DC-5E8D4F5604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6FAB2F2E-40CB-4EDE-BAD5-CAD1934465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D6CA9227-76A1-4724-9F41-D68DE58140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DEB5A9FF-7ED3-4E81-A29E-D113650F3D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D0C3D979-4512-4154-AD14-9C5C253081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D702290-BC6E-46D9-B117-894E4400FA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92E3E5B5-4C14-452B-A9B0-D0941CC909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E3847330-C9CF-48EC-BEB7-8CE6AB5E18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06C371F-3F26-46B8-BC1F-ECA0AF8AC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96C2DD8D-9C4E-4DDC-8BCA-C02F804D23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15F351BF-5704-4940-919C-F11DE90B57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3F1FCD1-B8B0-4901-A191-51C97A1C1D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A6D10149-6731-4D6C-9B99-1D8D1D8EE4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65AA65AC-0A7E-4883-8DC4-245DF14F7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25AB384-5A7F-48CB-A081-A16F7AAFD9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1253FB0B-4677-41AD-AFCE-FCB1EE0CE6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4B0C2DD-D7E6-48FE-B7C7-E02CA5669B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FD73A770-0049-4385-A940-9BA58F7526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C6DF547A-F4D0-4759-BDCA-F47E323AFF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F00024D7-89C1-4FD0-8C24-DF19A19978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68B831E1-AC90-4BFC-B45E-DF6BA5C7BC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2AD52EF6-A298-40D2-8BC8-57F1E60EC0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BDC7D2A-10FF-4F2A-970A-C20E620E46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090A95A-8388-4DFE-A0DE-867ED50A07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7EA15E90-EE0B-4C38-BD6A-428943637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D5F8D1A6-7F79-4938-940D-CBB706190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644104D7-3812-460D-94B5-4A3EA42EF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1A0DDE1E-9FE2-41B0-9700-F50257EFE3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D54811E2-0D8E-4AD8-AC39-B83CDD1F26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5C212E8F-B376-4AED-AA72-94CD6A91C7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D959E3AE-7C1B-4425-976D-9BA50C3367E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4E5C4210-A140-4631-B135-86E12C80DD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EB96598D-A470-4F6E-A9EE-F77AA605AC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BFD8F74-6917-4D2A-A909-13A6A25384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097968E2-05A8-47E3-A0A8-1A6BB14B12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144EC4D1-C4FC-4A04-B3F7-3B55910376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E6093A7-132E-4F71-98D1-8ED1690A00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B221E327-F0DF-4307-99D2-B86C551D06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5D52143-E193-4D04-8CB1-82DDF9A9D4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742BD6BD-C107-4A99-8ABE-B864AE8894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2D38F4EC-F002-4735-B553-1B830771F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7C5B7513-8C4B-4F8E-A46B-E8D46A6E72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65440849-CCCA-49CE-8352-49548E980B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DCB8DCB-B237-437C-A275-9D1895DD8E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B5B48B7-5859-4DDF-B93C-B8A62F8E3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8482783-4715-475C-B567-B4733518A8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2E19C030-5AC2-4954-8D2F-6A4042CEB8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DF576CB5-5AC0-4374-94FB-83B5BE2C5C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47F4BED-A9D7-4D34-9E7D-5A3E1F80F3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E0CE2C95-60AA-4948-AA01-D469155F4F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6882A83-8041-4C14-A8EA-A826A44848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B5ECC45-08A0-41C0-89EC-0F179BC8D8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CE731E5-EF66-4C40-9679-0467D398B1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8DCD35D-D53B-4A37-8CCF-CD5A7AB22B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A12091E3-E63A-461C-9E7F-E407B42936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3513E31F-6972-422E-902E-3B3092B06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59C6338-E880-4D79-B3F9-6B98E90A9F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F52ED536-33C0-4654-9C2C-0144EA1F5A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53ABB8F-9002-4245-BA1F-473ACF4104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5301D0D-70DC-451E-8C67-58CBED3EE8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4500DB1-9478-4199-941D-99F9D995D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8C4538CE-EF50-4FB5-B945-CB2041C873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A03B789F-C17A-4055-A87F-FC190CB668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1BDEDE7-E1DF-466A-9451-594C63E4C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0EA1393-A157-417F-9843-8854BCD1027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00F2B6F8-2385-44B8-8FD0-55436A5A9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B9ABC20-12A5-4F64-A43A-737884B8C5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F5B7470-6A01-4EF3-A60F-D398E45418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0A9E7C9-D535-47F2-99BA-2B1D16B66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5957970C-178D-46E4-8EF9-273EA5121F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44301D07-E717-40A2-A9BC-6148C2BAC0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64EEBE4-0992-459A-A8C9-0C51D37663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9A58E77C-3326-4B6A-8D7F-2F3BC4E9C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F2E41898-71C3-4B09-9979-CAD6E1494D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67701C29-45D0-480E-AA17-ADA89605C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3118E2BE-D9CA-460E-A6BB-7DBFF5A0D3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6FF51BCC-06D7-4A2B-8052-646F08AC32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D97BEF43-81F4-4DCF-9CE8-A11D572E7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48465E3A-6A9A-4327-8AD4-2D9A8B6957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CD10F57C-3EBD-4139-B266-1544F0502D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EFD41C1C-C4C8-49FC-BC14-B7EBA3E35F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EFFB0881-20A9-42F8-99B5-C333928B81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1A46BBA-AECC-4B50-A644-F9ADEFE9EC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DC23AA6-981C-4726-A1C3-B94413520F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1343D4D0-73F3-4663-A4D2-1E098F5D86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DD68520-435C-48B0-A791-CF50A23631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C503EFA-5DAA-402C-BEC0-C2B82860BA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C350729-85A8-442B-9053-C0E4F639E0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F2ADBCE4-F295-4C79-9DDD-E3836A769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499E52A1-ED42-4079-9750-52743F009B9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09139569-D104-4CB7-8235-3697F66D3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31D7BBAB-1CE2-41BE-9379-E7ABB8154C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F587C6-7466-49E9-9EF6-E7018B728F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09D40643-0564-4595-B80D-BA40A345D7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64746127-492A-41D8-B65E-E1D5FDCB29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CEFE930-FA3A-4DBC-AF54-7369C8BD2E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99E4C0F-54D4-474B-969D-4146E036D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A46C69C7-CB5E-48B8-B289-D0958333C1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75A3D552-3AB2-4FAE-A88C-8971CF2F08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DD0057B8-046A-4E58-83D6-7D4C96810A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ED0561A5-3082-445D-8851-FD74F3004A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186380FB-710D-4501-9425-123FF85FBE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2FE98B01-7BFD-444F-9F7E-31FA5667A2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7BD3CEEB-BF18-4CBF-BAF8-B6349C95A4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5FC2FBC-FC30-40DE-AADA-17419F0475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40474BF5-1492-4D18-97DD-83A45FCC31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646F4B3D-CFC2-4F53-8200-3C6B7355E2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C0BA6A1-2B08-4655-8074-022940DC07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BE7BCFB1-C034-4FCB-8CD7-FE7371D367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859047D9-800F-4E5A-81B7-F9ED423D6D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38D38AB7-7AFB-45E3-86FF-E0C99814F3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7218AFF-4BA8-4B66-AED5-5D4997B6C5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47669EE9-350D-4368-82EA-CD34E56E34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8D2E39B1-7540-4E4C-B8CC-4EC44503F7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5855F2C-ACA6-431B-B598-A869D9C3DE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0F05D6D7-235E-4892-8D94-B85C70CDA4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81611F2-97B8-4F81-AB4C-CB71098C58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ECD02AC-455C-4E05-B330-FE3F84BD00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F44CE906-E5F8-4699-AD91-064E851E78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AB493AE-99B0-4228-94FB-64B3875CA2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D485879F-57F6-49C8-AD08-A582E1DA31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C48DEF5-438B-451C-94FD-7211D9DAED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A92AFA39-F967-46E5-A926-4F8B32C702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0CC03BC-5AB6-4FED-872D-10F0A32810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D1DD63A0-5ECE-4049-BA05-4C444F9791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E55436D2-7514-4251-A56B-F67BA40DC3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1AAE35F4-A404-4D3E-8263-F5F9A8771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9066D8DD-9BEA-48F8-9D54-25BCB4293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DE828C3-ABB3-4272-9F66-8FAB9C9D82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24821B22-7F85-4524-8B07-33022AA12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6AAF5983-D779-486B-B692-DD3C9F9433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5E03C5B-8883-4D4E-BED5-2CEC25BC7B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21F58DC-C01E-4ACC-B94E-2095EB0190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E198DBE-6AA0-4D61-A775-4CFB4A43E8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2F07C63D-701E-4D22-B308-ADE32B807E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277BBBD-C300-4C88-A154-0AF556672B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21C9BB2E-9760-4E5D-B585-8FFB7AF4A3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B6C728C-B20A-43CB-A16A-80142C990D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18A9266-476E-4C9A-8BD6-5E23163BE0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B52F18B-B764-49F0-A0F6-21FCDE5C2F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2BC86267-6DE2-4884-BA50-B180CC2071F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A9AB1A0-BDD2-47D4-A15E-8A580AF5A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C7F08708-CF57-4D98-8F6B-F9250C26FA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438C132D-265F-4C01-ACE3-2C1875761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98AFF10D-4268-43E4-90A3-BE9D042260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1EC160A-A5FD-44DA-855F-84CB76E97CA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EF593A5F-F1F5-4637-BD36-CB5F93D3B0A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72FC8ED9-0396-4E30-AD89-BE6DE2625A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83F2B96-6193-4314-8B6B-224251DF86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06FB9CBC-A24D-4188-B701-1D91DC2469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813F407-90FA-4950-A24E-16ACF1F029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0CB0423-2D3F-481D-9D4B-514F8D7559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7B1A591-66E7-4665-84B8-C5DFCAFD61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39C473EA-E3BD-47D1-B2C0-FFE0D75810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1E8A2B46-733E-40FA-B7FE-A65D0F1F65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D005E65-1974-4DFA-9127-1C4BFF5A92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D70C17DF-8519-45CB-B750-14F5B30798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9EC1598A-6852-44A6-8721-B832AEF933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D1DAF37-57EC-4FAD-A257-A068108BEB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58279812-0574-4593-8D28-876FE31CDE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1BB57D6A-BC94-4606-8B39-DC8F666F7E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09AABA9D-D5E3-4DA6-B3D5-031230FD8D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0170746-D098-424B-8ECC-857B56703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C38370A5-FD0F-49B7-9142-F7D1737FF0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AB697C3-1B92-4E56-BE75-42743009C8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F31FBF87-A0DF-4673-B76D-B38245FB3E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DB5146E7-418E-4E2B-A09A-2A9EE6FE14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5BD9AA1D-9258-4E28-98F0-E9C8C1C780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CA5A51E9-2B77-4F1E-8922-FB9EB4A5D1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432A58E-76B7-4AC9-BD46-F467E0A1F8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760D37BC-FEBC-47F2-9E65-21FACAE6AF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BAF1F5F2-FC74-482E-BD43-C415FD5BFE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D7B9EB38-DE61-4778-A8C0-CB762AB194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DA6D2631-DBE9-4F22-AFF1-3056EBB02EF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23444A6D-094E-4BDB-82F0-429B8A8641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484A83ED-6F4B-4810-8479-403904DB84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898CBDF4-0935-4396-8382-8BE340EE7A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3FAD99C4-FAA7-4508-B800-DD3B894259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89BEA3C-E714-4EA6-A05C-5316A8CA1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F2A963C-359E-44B7-98AA-AAC016E6CF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F3CE5776-B6F1-42CB-8348-975E4E74F1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2B085249-9681-4A3D-997D-02229DC40E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348941CA-0514-436E-A2F2-341F972D6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591033B-5467-4F8D-97B8-676A8DEA37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2A6FB51-0BF3-4F92-B0DB-AA756D713C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6BB6B09-E9B3-4E33-B163-C1DD7C8042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03690B5E-0173-4B4D-A871-92C833581F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8AE5F5-A6FD-41F1-9CC1-E5029D2AB3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7631DB4-E72C-49FC-98C8-BBEE1C313F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232D2D84-7D66-4D01-AEC9-361C784837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E783126F-B927-43F4-9705-3586C9CD6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5B73FF62-63C4-4E2B-8082-D9AF70F25C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CDCD180-1665-4C2E-B5EE-26C524651E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AC05C1CF-9906-4939-A83A-CF6CF10846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4BE4794-CA60-48BD-8E45-32ACC1D2F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7DF1BB76-C3D4-4680-972B-7CA998D38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715D37C-4975-4E81-A5E3-2FD97DEA7C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25CCCC2F-AFA4-4E99-A5C2-3CF515F901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9611A2B9-E326-41A2-AAFB-70522B15EA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6DB1A31-B596-4034-9BBE-2AEA6705D5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02A353CD-0D3F-4472-8F9E-BF90D83F52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ABC231D9-CD62-4DA4-A6B5-66C77A30EB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F589773-A6F2-47BC-8F89-58E71F197E6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1E68CA6-518C-480F-AB57-11C53DD008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ECF3B29A-40E4-4F8D-A630-E4DAB93770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A94A7651-0AD9-4C3A-97DE-1EB94D1297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645A2965-77F1-48FB-8427-C5AD86A67C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2E525A6F-BBE3-4A7A-8139-D6A9DA3A22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A9B44304-68FC-42B0-85AA-9321348F0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7DF4339-9BC1-4E5F-BC1C-93DC62B1ED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C2177A6-7656-4768-A0FF-63743EE197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F35225EE-0B55-4BC6-B45F-AEC1286D5A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90B85F09-14FD-4722-9FE3-E8AD9C658A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975BB49-DA89-4E94-895D-BB4D3BA0E1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04E39804-A249-4AAE-86E3-2A424988E4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47E00898-F6AE-41A9-A358-82EFFAF133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C7B1A415-A020-471E-A584-0459F88536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BA347BC0-6E30-4802-B341-E5DD3F8399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323D9FC9-B768-461B-9420-981EDFAB03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ACEE7420-C5D5-47FF-8A41-22AC2BD7F2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B93FD88F-ECF5-43EB-B044-CDBC874A3B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887A2D1-38F9-482A-B611-AD429C132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5293F90-1E5A-48CE-89F2-59FCA11DE2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6FE270C-8C6D-420C-B053-19C7F08884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FF62FB9-3DF0-4E04-AA62-6BDE391120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4A0AC349-DE99-4135-BF8E-0606FE54D5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18C633AD-E6A8-4A7E-9C11-20FB20CE85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87B5458E-9C4C-4F8E-B09E-0FF648193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C6BC2473-BE2A-4EA0-AC38-B83208A143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1C9093E3-D143-49BA-9C2A-BCD2716563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5CEF815F-2214-4E8E-9616-0B24A230DA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A633936A-AF92-4C2D-AAAA-5E80B4E7C6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6552D9AC-0207-44D9-8BFC-C3C34C4F0D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882A437D-B5EE-486C-95E8-3569A5C02A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E1E739C0-E5B6-4AB2-81EA-2811BD00D7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654F7A56-4A7A-4FAD-9835-A5B6EFD471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E2F475C5-76B9-4E3B-AD57-EDD506D63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E1679B44-A424-42B7-84C2-C926EABBD3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E087C224-BD5E-4D34-9673-E9DF15F10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7B3B785-2123-4080-A8BF-34DC2B936F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E436CC26-1A24-4BE1-81B7-991A411AAB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BD73C4A-35C3-427D-B439-9CFB2B641C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118B27F-F521-4E5C-8C13-83A65ED0E5C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448770DE-2F07-4841-814C-4FA5B53E7A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58CF0038-D663-44AE-A39E-6E3DFA5CC5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3A34976A-4AB9-47B5-81F8-6F28BE7A5D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BB37C3A5-3F40-4DE6-AB94-3951265BDB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CAF34B11-5214-498C-8DFE-3B4241B024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E9853F74-9777-4680-B787-0D723D1D99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25CBA071-F97D-4B03-A114-2621F24E1C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1F3A705A-C57D-4C45-A3EE-D59BBB2428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3CA4B5B7-CD8D-4D6A-84C3-66A5083EC8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D2CEA359-1328-4530-A32E-EBA0CB5902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6602D267-CAC6-48FF-87B9-6F1ECE4840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4E22024F-EB61-464B-A842-C1134E2C58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98A64218-2E02-4F33-9567-C3A23B1BE7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AB4674CA-43A4-4998-A628-6DED1EEE13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2044FBD5-B574-4B59-B7B6-61B78CFC69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90C882E-E6B8-4D20-BF4C-F5C440462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A00F9315-AE5A-4430-B69C-C598E1B7D52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52EFBDA4-F701-4574-8788-EB91CF2BC0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5D6C0267-50D7-4674-8F0F-96DE65212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797B97B-CEBF-468C-8D93-10489EAC33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00ECFBA-C8B3-4BB1-B8DE-A4CB746E0D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C2EB24F5-F244-4BA1-93E0-4DE7D9F221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C82BD28-6D22-4A99-8EF2-BA016E872B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8FB22B73-92F6-4A68-8DD7-D25E56C7E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CF24C3C-5752-466C-B79C-F956D02DA8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2D8BAE13-5C1A-4D31-A3CC-0297206AF9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31229DA8-116A-4F72-A570-1978738131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5E6EAC80-5BB7-4520-8913-996DAFD387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79DB80E8-30C0-4E4B-AB7F-C6B17750F3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87666782-254E-444C-8796-E7945E50D3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5D2EDCB2-5865-4FFF-9CDC-C2968C51CA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9AB91C9-5EB1-4627-B4B0-2471F80426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01D6C0CF-AB47-45E2-BED0-330366A5EA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F8E305F1-EF36-437D-B3FF-959F476DF5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1D99AD1F-284D-4483-8C12-08117144A7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827B633D-0A68-4FC5-87E7-ECA2D3A026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4F61E1C-A0C7-4413-81D1-F17F89E1F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0E7749C7-7D0C-4721-8663-677ABCF1B3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E3DC7A7D-2EC9-463D-8901-32F47FAAC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68AB1588-92DB-4DFB-A5AE-429D92FCB9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FD4C6C1F-9C80-41E6-A7C1-F27D65D4CB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74319B20-B1D9-4B01-BAF1-AC8101E652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74336FD8-ED69-476A-BE95-65C5D96209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367CAF-B33D-4D23-A5B6-78A3F7D5B5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EC6F9B44-4260-4280-B9A4-045A29530D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33C24DE0-28B9-4034-8FF7-C28D8D9A1E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415C462D-D41E-4B00-A796-A3778FDFE7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77D4E4B2-55B2-46B4-9329-D31D88181A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9272B302-595D-4BB0-8331-C6565F7406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59E79585-7D19-4721-AB38-548CA8AC35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8B8BE33C-C4BC-4A00-B55E-D472B25BB0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3BEA32B4-6B77-42A6-8C2E-D1741592D7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E13BBE3-CB3B-4E6B-91B4-765152E4312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214FD3AD-88CB-40B0-9BB9-7D2294158A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9F710B8A-4D9F-4D65-B5CB-C22C6CCCBE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62BD6B1-26D3-4DC4-A96F-0FC225B675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34FB168A-B7D4-4FD9-898D-CF8175C5F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355EE3D1-AB65-43E6-B571-3A23DB4BA8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9801CA18-3009-449B-8A39-F289D0BA5D1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38998653-6500-42BF-A8EB-23E5A1C267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B891E074-4EA0-4EEE-957F-7114E4826E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9D869A2E-0AC8-4BC9-BA2E-159C7FF95F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6C7B636-157B-420A-8848-C3090E43B7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5F0B785E-46F3-46F3-928C-C6A887D9D2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20F26BFA-BEDB-4733-90E9-17DADF5461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AB8AABE-0311-4232-B906-99FC8D0665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7AA43A67-8453-4EFC-B2AB-40CBC6B515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6C6CD997-DE1B-448F-9F3E-AFD49B13D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DD97AA70-6F46-4552-B68D-38C17AF81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37EA0601-460D-4198-8551-0B10818583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A4F8DE1B-C2BF-4F0E-800C-F1927AB01F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43FC9330-B9B2-41DD-B5F8-6BA09D9A10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0CEA6F86-50DB-4B43-8F0F-334E46ED4B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BA17699A-486B-41A7-9AA5-C4247358D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58998F9C-EA41-4433-804C-AA21DE7712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1B5754A0-B963-4819-94BF-61D3B4C002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9CA10B71-B9BD-41F8-9934-55A6F0B122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5375E2E9-5F77-4D28-9B93-DE24F7F053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64B2B1E0-F221-44FF-AAA6-E65A8FC3C7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DB0BF784-D46E-49A9-8518-784E5830B0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55A98398-49A7-4A93-86DE-976A0002B0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9ACF1017-C656-4842-A64A-C32857B719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813B17EB-DB54-4FD3-9062-6B4B2226ED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5F576F3A-893E-406F-9FFE-9B4A412868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E0345B59-581B-4653-AEE8-AE72952889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7794BB4-3DB8-41C2-A56D-6AC80532C34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B750916E-71E6-4934-A225-B76CF1029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00B9746B-8212-43FC-9201-5333B62C12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5E3D388-F15A-43EE-A53E-4C0798F937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07FF964B-6B0C-4065-80B3-48D55F257D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FF6DB0F6-E4D0-4CB1-A2DA-45577C15AC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F0476574-5398-464C-B29E-D37749976C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2587C0B3-C7F6-4632-AAB8-E976AAB6E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526DB6F0-B896-4701-B0FD-3B1C7D6193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D8D3F35-CA83-4A79-B7E9-58E715178C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9174F449-DBFC-4941-BD38-05AC4DE8A8E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FB75687-4780-45B6-A0B5-E5F9D25833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A3163EA0-E52C-447A-B1C5-5EDD501C96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EA3DA3C-3E13-4FCA-A323-65F5401A2B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FDBDD54E-4AD8-4DF5-B351-BB7595CA94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7791A211-8256-4B96-A878-F091EE6EB0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FC7ECD25-11CF-45C7-A7C0-8E9BDE77EA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3A69E3CC-B849-40BD-9625-C58A08555C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ADAA6A52-2616-4AC6-9FB8-3B874A12DF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ABF5EB0-D82B-486F-B56B-04A8356CEC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6309FD2E-E16C-4C64-B3E7-097AB3114A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AEC06733-24A3-4BA2-8BCC-E57B215696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39B42388-3BF2-4730-B275-B896582790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859ADD-4FB0-4687-B65D-5BBDF47195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8255367-50C3-46C3-B128-3027F9ABC8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2F8D02D-4E76-4A55-A674-AE07EACCF2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D67E8EFB-C7B1-4D6D-96AB-4A8FCF7FD4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F682A830-FAA1-41F1-8C68-CC2F89BD85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F148DEE7-22EC-4CCD-89D2-4DAB3E2DF4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408DF6E-B447-47D6-9F02-FFB9B40448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56E83A-F989-4600-932F-146659EC65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7EE12756-9584-45F7-9797-660211C462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2759DC7F-BB14-426B-A34D-EB0398D25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BF3F8CC-E1EF-48C1-9B6C-8B5EA6FA93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8FD088DF-6682-4000-BA3E-D0EDAC9F85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63C2057-470E-4066-A0A9-B6AEE1E47B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56D1A93A-8C6E-46BD-9EBB-74F25A427F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5F1A6007-CA79-46A2-897D-11AE9A57FA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2BA2E1D5-0846-4E2F-8D20-0B6F9D8236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812B4424-2E15-43DD-83D0-E38A39A409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A80D314E-01A6-4534-ABA3-1731988372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076EA37-C817-45BD-B9F5-9E6DE3F574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1AE182A-B5A7-41BC-A035-DDF6172DF1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D878E41-0F95-46AB-893C-6BCA7B188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56260B2B-838E-4B2B-B75C-6D2AD27572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C99F1250-74A9-45E1-834B-18471C4A7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AA010A79-E4E8-4551-BFD7-E9428F5F753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C13B283-CE0C-4E2D-86F4-4C484D340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1C248B32-1915-470E-A3C1-6109E4A1EB0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BE70F7F-11D9-45AE-A2BF-00B3298E6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1C032F39-2304-439E-81C3-A42E64D909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A5E15137-9F97-49A0-B623-5316B71DDB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92AD723-9E82-4D8A-80B0-DC82B491D4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1B0ACE2B-29FD-4AD8-8E50-BD4E6AC2A5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F2EC6F4-2279-448A-85FE-92C778A9CE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FA0F670-3A7B-4240-9B11-0D8AD4A00C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81181F8-EC8D-4F47-AB8C-070ABD50A8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8B5A17BE-E056-496D-9F2C-398E503802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AE89BA3A-6FCE-42F4-AE94-9E2DE762802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CB153B44-6E01-4CC1-978D-FF6A6FC81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D81A5035-80AA-47EB-A4C6-54076ACB39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59CC16B-3C4A-4E8E-B5D1-158954E220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153CF4E-AB38-4045-B31A-0F752BB260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5532791-3773-4724-8F96-09D080B01E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A13A0A4-8924-4F88-B3B2-CF154F14AD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4FE7153-2099-4998-886F-52668A33DF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F787F4A2-3A45-417E-A8DD-0D10D1703F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7B037E7-9295-4B1C-985B-051B88F3EA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ACBDA4A-656E-4A05-BE3A-2694D00680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34CEBF1E-42D5-4D41-A745-3A78FFB53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47F8FE20-F91C-4D29-B4A1-061F8B8870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AE98A0CF-CAD0-4704-AE40-26672151A4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2B0F8CC9-2BE4-4232-B84B-C0CD7A9D9C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E81946EC-BBFA-49CB-89FA-11191D1759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3CE44A0-7D99-45B4-8A11-5C70D79867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63AED0BD-0195-4C32-B626-4C8BEA7B5C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A9A2669B-78E4-4BA9-9783-D3B418A4E7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60A9CF29-77B0-436C-8A7F-62ACF0963A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A0864D4-6E24-45A5-A1BA-64D24A91FE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EEB481B4-3602-4553-9CAF-4A50829A0A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55EC848-745A-4B1D-8698-025DCBC66E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CD75C768-1102-4B77-A952-3DDD599CD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F053FDE3-F936-4BE1-8AAD-ADE53EA5CE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0A8A3195-3119-4A2B-868B-07E6E53F4D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31347580-27A5-4830-AF57-240291211C0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36AA28FC-7885-45F8-A559-A576534179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F209F6C-32E2-4C4D-AF39-EF6F3787B1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3DC1C85-82DE-418F-AEB9-17EB5737F4A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BF4B010-9CD8-47A8-BC21-8D44127C27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C76F1A97-06FB-4B1E-9203-0A1A7251A7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AEED3DAF-94EF-4EDE-BD0E-9ED7B7AC7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93FC6B74-E1B4-49C3-A7A0-563D1A1193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6FBB86DF-C2DB-4C34-8A9C-A6C05EDCC0E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861DBD22-130B-474B-88C2-07A45CBA6AE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2B33B740-166C-49C2-BA84-58DFD51666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9B6AA7D2-A93D-42C6-8B16-522A99F0E1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3E897131-12D6-42B1-A6A0-FA5E2F1EDD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AFDDC855-A605-4ADD-B75A-647D9144C1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CE8EA16-9CF6-4FB9-B7A1-89BEB9AFE2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13E1AB41-91CD-46A8-83F5-EA9E1CE6A2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A567E449-9A30-41F4-B446-1CDDB8EC0B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557EACFF-A9D2-4501-9CCD-46334EC23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B0932AD-78D8-4735-812D-3DF3B7C724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A7C21713-5D9D-4362-B896-C92D98E04E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3A71C42D-DA67-4992-9A22-3E0EF90EAD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674750-2135-4E30-B9C2-C8240A2A38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D718F4D5-CCBF-4961-9153-34ED88F8A4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6BEAC14A-F4D7-40E0-9214-63C27E3B12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73914192-6E69-41E1-8CFF-8757EA48E5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44E2864F-9F7C-48EB-A3D7-9FE87EBA22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14B11EE-11C7-49B2-8FAD-AC02BBE37D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B47E9914-B3C6-456B-8E9B-0C160A2DEE7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E36FF40-378D-45C8-8AE9-81C5556119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892411D-1974-48E7-AB60-95E9FF1E4E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6FEBB2AD-41F9-481A-A33B-58C60CEEA7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571975C0-B3B1-4114-9E65-02A9580C0A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D88ED8B2-B55F-472A-83D6-6BB6ECC5D3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8955044C-9FAA-4C8A-A4C4-1E293842629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E15DC5D-0F3E-4C90-93D3-437B5E3269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879D010E-3153-4D6C-AB7B-2A304C5376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0625B2CE-F37A-412A-92A2-94D2FFEC86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CE5E4A63-860F-44BE-97F0-73D88A4438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99965E2-C0FF-4A59-9CA4-2276792317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47079FC1-2991-41BF-B5C9-D969FEF4DE6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1A721844-446D-4CC1-B19F-F89235DBC8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53A63837-ADA3-4415-A7E6-1D7197DB05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65754E8-3674-479A-9071-15C223ED16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64297E9-6EF0-46AA-814A-6AC0F70199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C7EBE277-F78D-4B67-B1AC-B34D97AFE1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E96D6016-4AE7-4C51-A576-DB5A305DA3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2E41B69-5C75-4561-A83A-C45F2B8E6D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7762ACC5-1F88-4B23-A522-FB427FAC13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C196FEFB-0FA9-467D-A037-7C060DE17E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43B23879-99D9-4991-8A84-5327C6C1C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079A541C-3124-48F3-B30B-63B3ED55F2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F24884A3-4A90-4341-9AA2-A603B9A02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9682CCF-66B5-4BCE-9512-58EC831023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0516920-84BB-428C-A4E1-D09423E24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F3395FA-0721-4E4B-874F-D5B8247084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7880007B-D117-4937-9866-2388511E24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8CF25665-7985-4BB4-A0B2-538CFC2248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B1E4EBF7-2E16-403B-A186-B29475CAD7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94D4C96-D349-45CF-A3AC-08BFDBE167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AD2075F-0CB5-4E1C-A866-B8643A3B64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A39C5287-C886-41CC-A163-55511811B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CE90941C-AB26-457D-B8D2-98DE69446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FD4E6CDA-A056-4FE1-9D6F-A7105022D1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21944D0-D507-4D52-AC54-7E6DE9EEBE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143CD53-21A7-4E4D-93F6-FC3FCF195E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0D14FFB9-FB9D-4BAA-93F2-1AF8FA8AD6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082FFCBA-8752-405C-97FA-1EB29701FE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7379CD79-0CFB-49A7-AC46-60E79EB8A9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4EB4563-3F7D-4C1A-9B18-1229626285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0CC292D-5B4E-463A-9B77-4A8B312F77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576DDCEF-4C40-436E-B040-6BCD55A13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F14976DB-E201-4EDB-BCB2-09DE773ED0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52B956F1-5787-427D-BBB2-8D0D2BCF05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1DB6206-4AC8-4423-816C-8AC70F616A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4866102A-89CA-41AB-8065-2708F1D03D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E788E756-E1D4-4FA6-8270-2024AA6E6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8DAD387-1B09-45AA-9602-217760A89D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39B132C-3B2C-4DA1-A1EA-1D9FFA273A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9B4319E-E455-4248-BDD9-8C043E1D8E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E9CF0F9-E9AC-4F60-BE3E-E99DAA85D1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CB32A20D-0B59-4B46-B719-9F8085DB3C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161C1D8E-ACA4-4308-9B44-E2E3B109C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97A106A5-D44A-46C0-95D2-F8DC51AB18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D15145EB-3139-4088-884A-3FF916F89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B96F6CE-F6E5-4A22-A0A7-6099B3BAC90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FC9F0B70-0F01-49A6-B851-40E3BA6AC1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35411A24-CDAB-43EC-B60F-BE2A2D7622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D64A8ACF-0527-45E0-AF7D-04A621E793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FA7535D6-255F-4E69-913B-766839C40D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582C86A-5A43-4E13-8DBA-45F509C926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63AEE03A-FCE3-43DC-B8F6-B01249410C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56A9A86C-53B1-4C32-8114-071A7A527C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887A976-1040-4105-B01F-AE68E135CC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DD5ACD5E-D600-4696-BAD4-67D37DD32F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710A7A2-CB8D-4F75-B14D-DADD5DBDBF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85E08D68-2E25-409B-ACAD-314F85AAA6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24373225-F333-4183-A450-FCF0629868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4CB0E6AE-48DE-4522-92EA-CC0E2274DA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9B63999-2EF9-4B0F-A544-A9BC6F38EB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82C166EF-9215-40FA-81D5-88C4A21507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3145543-51AE-43A8-A650-B9C2D8CE39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11272DA7-0CF2-4D2A-B8EE-A74DD371C2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C01521C4-D127-4CB0-ACC8-1E9F87476F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5421C2CC-52BE-418E-999E-AE99EDA87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81162F6-8E0F-4C30-9BAF-4537B1809A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4389ACF-C682-4614-BD26-65C772C94A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690701F2-5C8E-4C5E-AD66-911DCA2617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C5A9615D-45AF-4F34-AE3E-B52D20118E4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B6CA2AC-5E20-458A-93B5-38BFFB70E4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5F45226-F317-486A-B502-AC3697A4FE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71E1BE58-73D4-4F30-9719-1E4865A629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CED1519-2A99-45CE-A79B-238C759215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733FA9-0FD5-4BFA-B514-4A9514E887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85DF83C5-34A1-46A0-B80E-00745238AB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73C6039-7B8C-4C1D-A3B2-4963E00151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94EE9729-9A46-4E97-935B-253879D837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047CB227-CF84-409F-9CA1-3B7AFBFAD1D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68F9814F-E8BC-460C-B1C2-B0BC6C9ABE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4D3EF071-58F4-4FF5-B103-9AE42C0EF1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23523B3-6AF0-41BA-95D8-97503BB20B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07DEAD89-EC5F-4950-8D34-600F21D7E9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21F467DD-0446-4FB9-98E7-ADC58D6735C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6EA0F941-4BE1-4BE1-B17E-B166924BE4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09AA7147-575F-4042-A5D5-88E94E0003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5BB61172-969F-4748-8949-DB9016E1D3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C32DF124-9B59-4618-A37E-D72C7BE24F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FF2063C3-C186-40E4-9138-01FBB4E2E0E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B019A2FF-462B-4D3F-9243-EBB0FDFCCB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0952C1A9-2994-44D6-A65F-A065FDCFBC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9E92EDC2-0323-428D-8043-489D311A10F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46FDB790-57BB-4975-9FA8-8587D8C261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A4023CB-4906-4D5C-9015-B88D9A4879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999B4BB7-B3F9-4D55-AF46-9DB62B0CED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E2784A21-207F-4820-BAD7-F91E621E26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06C509F6-A5B1-42B6-84FC-7FD87F3EC0B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8550EF9D-0A6D-4940-B149-04FFE1DC06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7407D925-6B5D-4D56-B204-443190CE1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D7738061-11F0-4005-9868-7B99EF2C48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F95EBF41-3654-4078-AA45-FAA7F1E87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9D4B9546-77B6-4106-AB27-B3928CA9B3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C44339EA-BB94-4A82-A2A6-83C4AD355C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9F3768E4-9056-46BE-8794-DBA3C20741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7B8CBB9-4EE3-498F-8CD9-9896EE6FCE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A5FB141E-E2C9-40CF-B11B-57F411BE77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0A73AD2D-8560-4BBC-A5F7-388BE9FCF0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D2DAD6B2-4AE8-43CC-ADC0-6D9D59D075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6C4EBB1-D0CD-4125-939B-0C4E56CEB9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26FB7250-463D-417D-9D41-B2D5E1859F6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0127114-68D7-46EA-95E1-698E058C2C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0270C21-3D82-4F26-8023-17A709A65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BA1E9FC9-8721-4426-9127-11F8B8E9F6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8D0F33F-D8F4-4CF8-981C-849387B07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F33E17B7-C1F1-4CB1-8133-6EEFE595A8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A8248BB8-D8D3-4BD1-86BF-63C4416122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1D149D4F-614B-49CE-A929-F46A83F2A1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689D234C-0C5B-4E78-971E-F3A34E8AF1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1C068AA-157B-4832-B9F5-698DCB7EBF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39C6F52-EC3B-4446-937C-6018ABD3DEE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A3BAAB3E-1AD4-4027-A92E-BEF8214357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90C9D0C9-9F63-49E9-86C6-039A2DE525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91142E76-2F45-47D9-897E-5A1736FBD6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2D04E8C2-DF60-45AD-8C3A-6419A36957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6F3B1CB8-4A1D-4B1D-BE95-8CABD24F4E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F87BBD92-61C9-4B89-BA2D-6F678D748A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0BCE3071-2E30-43DE-8509-88CDD38615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B0A5AC8F-68F3-42CA-8EF8-CA58B6D5C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AAB4DFA9-C0D9-490E-BC49-AAD2EEBEC0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982D31EB-9CA9-4365-B798-9019311969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38FA24DE-A5B1-464F-BD23-F634A01A4E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596233B6-693A-474E-B709-B6125472A5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5E67826A-BFC0-4502-AE09-B2C7973840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73A46131-F16F-43F8-B6DD-D5094DAFFA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EB15A59-C9D9-4BC7-9C37-C19FB4052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2FB62271-30A4-4B16-9071-9A1BBFD0C6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F5DAC189-FB9A-4601-A22F-3DD3DC2D21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49AF6919-639E-4E25-8FA9-99FFB75D3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D47B0528-C097-436E-8FCA-35AE462A4A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CA15C0B4-C8CF-4CD2-BAED-3EE2BAE5B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27ECBE78-331F-4B84-B062-A4CE0CA95A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4E5BDDAC-3BFA-47AD-A20C-6E8DFFDBE9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58D1EF1F-C2D4-497D-AA9B-C93CA67BA9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9BAA20BD-00CC-4B40-B074-9B5FAE2C8B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AD19D05-6751-4C3B-B345-3040F6D65A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D9579C50-8E2C-40F3-AED2-97B032E39D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80FD4C3A-03B3-4BDE-AEC1-043C0733B5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E6077BA-81A4-404E-80F5-4DC61DD2F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EC7A92FF-5E17-4C74-A7DB-3C51DF220D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8752DE3E-D248-4D37-A086-B44A7AA56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BD5BAAB4-1E15-408E-BB45-4643C7103A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D09ED433-27EA-4902-9511-6BC4F51D7A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40E9F64B-D5B7-41E6-8872-C0476F57E7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95DDA85B-2909-4B4F-BDC1-E0FA809C5F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9F62784-97BA-4297-BB95-1109B133D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A42CCC15-9EC5-405A-9C60-CE740081F2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E7CE799A-55A2-4B60-8A21-8A8422E45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EFD5B9FA-4983-4651-825C-BE34927EC4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94A23B09-9138-4724-B760-AC0A3B90A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3E12691D-A4E3-47DE-9A78-73A506CA96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DC909DC3-4BBA-43CD-834B-E0109E2637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FA402BD2-3A79-4487-92E5-AB2AEF43C8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43ADE262-0E38-4944-9ED1-E715933B02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F6E362F-42EF-4327-AB83-4FB4C1ED44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8B1C8CDE-7CC9-462E-A204-93F3B0AA3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9A12F5D5-F892-44CE-B6C7-917C8757F3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703812EB-EE96-4A53-B6B8-D9F6A67EA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382653B8-6658-4D83-AABF-4DC1CA83438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643DBA0B-8329-472A-BFB2-3701DC41370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5572B2AE-8B3F-4763-8283-1C132C7458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3FCCDAA8-9F8A-4C66-AB92-1C5763189E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709FAE5C-A5A5-403A-9ACF-DAAC192F13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443D4EEB-27EE-41F9-81DD-FC8BB144B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1F5122A9-E594-4187-91B3-F78D2B7771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2A4D1644-877F-4D57-AFE4-CE0630FD6BA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3579FF63-3A9D-4151-BEA2-6F8D7D5117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22EA943B-7E5F-4A6F-84A6-E3E676806D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37C9FB6D-FE0A-44D2-A416-13B22035FD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81735323-3F4A-4B02-8722-BB7CF9FA78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418D8EDB-1A2D-4EF2-8BE2-89D6F56478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49D0E497-29AC-433B-825F-A9C8DA0E72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02582668-4242-4E62-8D14-DD7B9867D97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43D9361F-A591-4C68-BEC1-624F7D5126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2AE86962-1DFE-445C-A119-DA3AD0AB3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4B4C74F6-19D8-4773-8B9E-C0070ED0D1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F00C24B5-DC8D-4D9D-8C24-52E1B9A47C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9D0DDA52-D44D-4BE6-8FA9-9FFAB66E57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39CFF0B9-0F91-4F3C-B125-3754AD27EB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0E9F4089-F0AB-4A3A-9161-865F8DDAB2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1DE7F2DB-4549-4A87-BC6F-F885D14814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6EA30138-1FF9-4BED-B009-D63213089B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31CA5CBF-864E-4C34-A2A3-98DB2DEF7F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78E65B60-5194-4F74-B741-84D632A048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CF2242B5-E29E-49FF-8387-692FECEB0B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C4C750F1-F8F0-447A-A7CD-A759D2D813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7F9653C7-B19F-487D-B306-CDABF46B31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3B0354E1-F67B-4D29-A17D-F102985C562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818C689B-3318-4D57-99F5-E9E637BD98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E2A020D3-D451-4843-9F3E-F321BF07A5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5DEC5BCA-F0E6-4D9C-8830-DED54330A1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07CDEA98-D963-4891-817B-5483782BB9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4E24F4-2EB3-442B-B23E-EF8CE13C2E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C4736BC-F35D-4650-AF92-ABEB5BDD64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B49AC9-5690-4667-8A28-9CEAC9BA90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DE954B5-333C-4589-BA9A-F5DCF76D86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2AF23C3F-1F09-4A21-8C76-CE6495E4F1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AE21A1A7-14F6-404C-9EC6-6E43A455D7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9C9DBF71-B557-402F-BAB4-DDA8AA6421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6CEEA168-1AB5-4DA6-B890-F462E1195F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B98BA131-C3A0-4864-92E6-F2C30AADB0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BED3D41F-37C8-402F-A097-48B1554586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0C1ABC3-3984-474A-9D8A-D22E4C304EA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099F10E-5C2F-47A8-AFFB-1A4E934424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622A69F-AF57-475D-86D0-125D0FA756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48D6AC05-A328-4779-BF0B-6B77A6193C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355398C3-45F7-4F1B-AF40-DD16365B9B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4E2A957A-E01F-41BC-8A58-D6E5BA0598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908F491-A7C2-49BB-B992-BA488D494F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6C25543C-4870-4F88-8801-383F8DEE4A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FFB55E7-65CB-4F69-80B0-F927F5087A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657D0425-AF4C-4730-B5DA-57B0E0E5C4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9D87D6BC-7A13-4CEC-BE15-3DC95D8991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A59F1003-3BC4-4EB7-9805-E2AC2A9069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6C0F8C7-7B05-4135-A5B9-6B83230648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9C41D12-3918-444C-90FD-9CD0936FBB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400251D-80F5-43A5-AD6C-5C2B611A37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D2EAFC8D-2E2C-4336-AB32-4D1D04262F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03FBEAB9-C677-4989-83B3-E8B51713F5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5BD3356C-EBBB-4EAE-9FAC-66CC21CC1C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7081AE5-8BB2-4518-9A44-15E1FE944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B9CAD49-19D2-4FF9-87B7-6006ADF4BD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0ADFB27D-5850-415B-9C81-2DC2134986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C54ED9CE-4A7C-40B2-B257-FD6CDE0F30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EEFA8B1C-286B-43FF-A838-B605923808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C4DECB79-03A1-4F6D-85F2-7D965EB52E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DD45BE86-E90D-4508-97FC-B8EE7CBC6A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5AF361C0-C745-4526-B386-43AC21B4D9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306FD31-FAF6-4F5C-8DD2-E5C8BAF9B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1E2E60C3-3544-4EC1-93BE-87B8A11AE8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E98BAD9E-770C-4ACB-8D97-6B0C355AAC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E45BE62-C77E-4747-A849-DECAFDCC7F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E3CA4B2-6E30-41A4-AFF6-2419045EAD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7012E3D-D00B-40CE-9011-F11044239A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FDB139C-BE0F-4726-9709-F803002F9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A5CB0273-3167-41FD-85F7-B6751E104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711BDD4-C8AC-42AB-92EA-AD45B1A891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DA93F5FC-A5EB-46CC-A87B-8EAD5DE9AE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B7B200E3-E3F4-4F05-ADF5-A076954F37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F67F6875-A01A-4F91-9E31-41E4EB0619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575BDC4-752E-4817-9115-6B83C18CCE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EBEF4C3-4A60-4683-82E3-687CF15F34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C139470-ED64-4AE3-8F63-182802AE70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5EC0F34-6A0A-478A-8B44-03F9CBDE7E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94F92E59-5904-4F83-A639-69556E221F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B0F8B2C9-9CB4-4211-AA39-62FADACC04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037933AC-961A-4BE5-AAB4-AE131D4324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D84DC254-CC41-4198-951C-C2BE3B7ED3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9EB4AC5C-9E4D-4A3F-B737-D9FC981421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D1F0B183-1EBD-4ABF-9506-4A68E2D8913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0BB332F0-B26E-4095-B613-AD18CF7962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03CB193-4E44-4113-B82F-92E2043E0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EC504292-356C-4C9D-A594-0D16955ECB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85A924C2-7466-4D80-9913-0C231C85E2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7F4120C2-7967-4EFC-96C7-2B2103B013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BC27480-B4C7-4D83-9D39-BBDFC3F1EC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4282269-FAFB-4663-92B1-3FDB30F193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1D9CF9D-01D9-47DF-B53B-FB7FF5BF3B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B817C46-9716-42D7-BD07-116ED10615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28D60E4-F355-4700-AA28-2FFBA929A8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E740AB1-D8C6-4A5A-8B60-44E23AFF6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40DADE5E-7A8A-4AA7-8501-865D0A60B8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C3A16EA-9EB4-4422-BB2C-A27CCE16FA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205FE7B-B276-4805-9960-DCBCC1F2D1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547EC0B-58FA-45FB-897E-88FC998130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E2FDC6A0-888E-43AB-B411-490787D7941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15A5283-2F0E-4590-82AF-08EF5C371D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79C434D5-1114-42D7-B4E2-A3E57E5925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0D8F857-55DF-4E1C-9AD8-6952F0D301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4129DAD-97A3-4066-A527-6F0C1F13A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DEA54604-A1EA-42C2-927D-BC30E97ED95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30870886-67DE-42A6-9959-2FC1EE92BAB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63475855-9A5F-4B67-BDDA-B9D8210B9C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8A20197-81C1-4745-B866-437B5F5454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62699E10-B631-4FB8-9C62-89E415AC68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8FB55C4-C521-4753-9937-E6625D40E9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8188BAEB-DF67-4899-8BAF-54F09FC51D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D22E8667-52F0-4AB7-B94E-33332F0175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95ED8770-0C87-45A8-9F11-BCFDEAE6AE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66891A74-F576-4BCD-9B04-805967B999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22362C1-D8EE-40BA-B46E-9818B14FA2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EDA6F22F-44B9-4183-8835-86FCCA56B9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C0B7A80-000A-40EC-B622-34FECA8AC8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F7CDAB8-B00E-4E7C-B425-54A47C2C6F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08DB7790-FDCC-43C9-B126-8D98CF351FA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2357E00D-7221-4220-B0AE-3EEB0706FF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50ADB4C-A24A-4DE2-A957-275DEDCFF0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FDE1CE4F-CD93-4F57-BC23-CCC41EB298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2D1A10B8-04F8-42E8-B51F-9DEE531825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D917DBF8-A0EB-4C4B-B8D6-08CAA802C5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205BF478-C1F6-429E-9573-BF61CD3E0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953FF699-9042-4B9E-B5F3-E115AECC62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EF23A3A-A0A6-44C7-A020-9A1D1954B3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C19A99EE-92A0-4958-ADA8-EE5454A373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C8F2F14-BFD6-43BA-9D0B-BA87A575C4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4B02DAE4-7D7A-466E-B4EB-9C5333A25D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72D44E6B-B3B3-4573-86FA-52401056C0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3AFF0049-AA43-4862-800B-F9A878F547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46DDFCC-4036-4F86-A5F6-838C1351D1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A440DCFC-B316-4EF4-888C-BF35E8FCAC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D7BDA4B-E5DB-4629-8E90-53A5C505D7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49852FF-F2EC-4ACD-84C7-D447623E57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AF653A82-A253-46DE-8838-F5F48E8131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7FA78523-61A4-4D6B-A2AD-60EF9C0286C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A7391CB2-BFED-4F36-B57F-9FF145C33C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0BCD52C6-0275-4E2F-A769-DD7F43494F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DAC3BA03-6B43-4990-A090-058AA50658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44E20DC6-F170-4CE1-8220-1D924B08AE5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5D95566-A9B8-4B87-A96A-DA52EFFDDC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A419621-49C9-4AC6-B851-AE6197FD35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E015DD71-0B13-410C-9741-4657C2A626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41CAE6FA-A23B-42E8-A68C-4A19A93F7A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319B0742-5771-458E-9A1D-DBD9EB8B82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E9728EB-DFBD-4084-AF8B-6364DC7AC7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D15056B4-7A90-431F-AACB-4C68AF544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DC09CA6-19A4-4BC4-B520-F297D761DE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23CA1F1-DB87-4458-B564-D77AF4B4C07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027C4F9A-2AE4-4945-A000-9D83FBC3F9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9E293C5-02AA-4A72-8952-D2650571B09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0AD290E-9A3F-439C-BB9B-1ECB29478BE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DBEB814D-AC6B-46DA-8691-ADA6005901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ABF1A87-94AD-4D04-8E44-89A659E389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CF52CF5C-6CBB-43FD-AD5E-31A25A522E8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4FCF7D2-8FBA-4FDD-AB35-33A2424C95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E9148DC7-8BCC-4A6F-B124-2BF55DA4BC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5F0D8CD-DF58-4B03-90F4-B67712E6BF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E201F27-55D0-4BB3-9ADF-83AAC04568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E19AF0CC-629E-4918-BAC7-ABBE659004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B704DD52-98B1-4562-A1C8-F51EED4D07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7160CFEE-D757-4EA6-8F30-90A1204E74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BB6FC103-9D60-4E60-BCBB-37E62A6C3F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A2104AB4-4B3C-4968-A64F-80C45EBD75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8E790030-7460-499D-8A51-5A6B208A62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2A1B48D-2D1B-47D1-9D44-38733763FE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6EF2EAA4-FB82-4450-A81A-3EBA828BE6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25D414D2-99BE-4703-902B-6D58906D8A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3C6473A1-AE3C-42AD-BC96-3B372D9927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92996DC5-7C3C-4276-BB8F-D98CE967901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B71C1118-9DAF-4A09-B325-80B035F676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7F21ED11-6848-4922-BD6B-9AAD1C3F13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86EFC19-C946-4F3B-948A-538A2DEE8D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2E1D336A-3543-47DC-9C9B-CAE1F2495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261ECA1-C4E8-43AA-A45C-809D71883E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9506FEB-52EF-4F4D-96C8-AA1BE3A23B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8A3657EC-3251-4620-ACB3-57648290F6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0DF5208C-4649-4258-AD7B-FFB2149DD7E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D859466-C149-43F7-8FC6-168BDADCB0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07CA7043-FABF-490C-BAD6-ACD77FD350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BD08CBF8-B940-48A6-A308-B12B0F7366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56217574-B686-4484-9829-DAFB0A05F7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52C32A77-CE67-47E3-B8ED-D09ECFD0CA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86BA81CE-FB3F-4926-A2D1-28DA117B74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DA7E86D-E45B-49D6-BBB4-750F7EE15B5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B40BE0C-AA7A-47A1-AF79-4A9B9EFA8F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3F11F734-9221-4D9B-B720-FE6AE44701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30D83E6-D0C8-4CA0-AAB3-2F223F969C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FE7B7D05-77DC-4BCF-84E9-420648A45E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109C5315-4F89-4593-A155-4D92409F7F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DE8C2D2C-E808-426C-979A-8DD7BC263F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17AA715-6071-422A-BADE-50FD631CF6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758B6E1-5F63-404E-AB8A-FFFC56E98A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524A9868-B8AB-4DD3-A833-1AABEBE784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83DB41A-CFF1-4B65-AB47-B7F7F971AE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4ED96C02-2483-44EF-8A7B-734C873013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5281274C-9142-44FB-B8FC-C9771D62F3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7D34E09F-191C-4554-9935-5EA29D9679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83E4492-332F-49CC-8C45-49DB9D017F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6806EC62-BCE7-49B6-A87C-F1FB69CBF5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4F881B1A-F86B-4FE8-88E3-715B47B048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FE01BF1B-0F98-4846-B546-457023FC15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07CD9AA1-3D27-45B8-A77F-E8AA5B9BA0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A26E0473-8BE6-4375-BCCE-3D5D7CF5F9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DD5125D1-4717-4C07-B833-B118C59FDC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E240BB57-F3BB-4D1F-8F62-BBEEFBBEF7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11472A87-87AF-449A-9521-B151A49D85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B2F7ACE5-703B-4090-A146-652E6EEC8A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824B3606-22BE-4E01-91D0-D276F3CF0F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3D84B5E7-36A0-40BE-8C09-5FF14280F2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22F0D027-3A24-4370-9A6B-D0CB412124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B036BAA4-2422-425A-B101-B2F90ABE97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1994B108-3C6E-4C2D-BF32-27D9ED9D86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44595C86-0B9F-474C-A4FE-F4C674F3E7D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2AFEC683-14DB-42E0-BB6C-26340D827F5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5743924-861C-455D-8D6C-3EAFB0CA6C0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E13EA4C7-4B81-4707-88E2-9F7026BE30E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85F66071-9F37-484E-AF98-828B078CBB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A8767F38-B47C-43AA-B0FA-B950001E9B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ABDA5CCB-A8AB-4F49-A82D-F89C6EDD7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28BE3D95-0D17-4CE4-8770-A6E3BE5831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73BD146-D60E-43C3-B2C2-6515991DB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6DF7B985-7FC1-413E-BCA8-4DC05901E0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5ED5D707-FDB8-4685-AE23-97F061380F6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AAEADF01-719D-45D4-ADB8-6E185335A0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347E39AE-B2EB-4A08-88D2-E2DE1E408B7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371C3142-4EDD-466E-89A9-D3F4CCAF1E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DB9A919-43D7-4689-9848-544C9E0BFB1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3CDFDCB-C9A9-4DCB-8DEC-3145A69C73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33B8EDFC-8A72-4272-AFE9-C6B3F5903C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FFB6AE5E-A9D6-4683-80F5-4642024B41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88F4432E-1C1A-45BD-AFB2-5A23A8ECB8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0837018D-412E-48B2-A185-55EC5877D4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37936CDE-1EA1-4841-9C4D-02F9CFDA46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9274D57F-43EC-4DCD-AD46-A13AB8F609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82010835-99C8-4563-B4C0-6F10EFD2D9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396EC261-4D98-4F04-B63C-107966AB0F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DD4D38A1-52D4-41FB-9FD8-410C2F2467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E793B1B0-FBEF-4A1B-8974-D375009122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40A23B24-719B-41E0-B705-1753E852C1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798FF7B5-7BE2-411B-88EF-0E2822F882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64C9AD31-FB41-4C7E-BABC-071019006A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149E268A-BA97-4E3B-B7F9-C6095236E5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94A5829D-136A-40A7-8505-E7D3F6264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F90CBA99-77C3-429E-B2E6-EBFBB2A951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24EC05FA-722A-415B-946C-6164FB2C121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6FD6F22F-C215-41BE-BDC9-2B2CF0BDA4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9EABCD81-572D-4811-8F52-CE17E8F247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D013F85E-72D6-4F35-AA19-2AE1CE33E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2F468185-FFAB-4163-85B0-B039167E3B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5A23D5E7-3A65-44EC-BDD0-676437DB27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E62E2CC-2672-453A-B2E9-7D8A560C67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D3F3B06-06E8-476F-837C-73C177C795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C93DF16-E4D1-410C-BC24-D837B5FA67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F78BFC94-0907-4AF2-AC59-4F24ABDA9D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490F9416-DE53-4237-87FC-82254E9FE8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1882C2D8-007D-463D-9862-13908E9946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9C4F12A-BC35-46B4-9FC4-72758D143C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C7D1A90-4E4D-4C3C-8507-E5DEF57856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E2CE6574-4305-425D-A34C-48320945E1C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3A2731C6-95F6-4C8F-884F-F21192F5581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B0494B23-7B7D-42F3-B497-1B3E7C0EE4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8A9AE360-DE98-4E4A-8965-752AC99D7A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452ADBBB-1AB4-4244-9DDD-7A5B1A13C6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B04C016C-472B-46D1-9AF3-629A38A6E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93A05725-1ECA-4835-B096-079A49676E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B029254E-29A6-45C6-A397-0E922A9EE1E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2C267068-99E5-40BB-9F7F-D613A67BC4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A4AEF6D7-E496-4582-A6EF-2DF2109B44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6D1B0DD5-5013-450B-96A9-AC85972B88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336BE8C1-5DC8-48B6-AF68-3C0A669409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F025F83B-EC1D-40F7-B68A-BAB08E1BB1B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1EF5D8EB-D9B2-4C10-BCC1-948538078E5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EE5F647-FE54-4E00-A0E9-1F18AB0C2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5FDE38D9-66EE-4343-B3BD-F3DA30B23D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6E46EFE7-95D2-4E1E-8F8E-74B7C0FF46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069A24FE-1694-4DEC-B30C-97E11E3F0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112F62D7-907E-4B3D-A0B5-A65A9BBD0C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57F5E110-3308-4B37-A8F1-24A2B98B80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371470C2-055B-4AE3-B9C0-3A8DCCAE1A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95E55689-E2F1-499E-A18D-AA0B716845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D34E7C59-F302-4629-AB3E-7B79AE0F9F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7195C97-6CEE-411D-8CC7-8461F5D975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AED05E83-3065-4A59-AEC7-7EB5C0598C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C4557906-4277-4021-B7F6-3B011ADEEC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EFCF17F4-E1A7-4ED4-9F77-8E0B034C7E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87F0EDD-36C9-413C-A9A1-03A267031C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1B6BCC92-0AF9-4569-8609-357E4211E02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8E6CDEB2-2F69-4762-97E0-504AF1036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AF343EDC-BEEA-4568-AE32-495DD14321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AE7975C2-A5FC-4168-B746-85123A16FC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9A22A423-B68C-4A0B-BF4D-05EC1331CA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E5489C7D-EEB3-4161-A1AF-53968D332D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1AC117EE-53CD-4DFB-85F3-AEC3AF609C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89718984-FF77-47E6-95F6-B9BA5D85AC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9CD76130-7B1B-4DF0-9ED3-65D6972B5D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C17409D2-DB80-4583-A80D-3AB374610E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1084DF67-807E-4260-8AF1-010981A25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919A0E21-63B7-4F28-A607-BD94651B826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194619C0-FEB6-4515-91F7-5913B68E19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7263C2DE-FA29-487F-91FE-060E1C4CC2D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C92D6285-90A6-4AA8-AE23-FE29ABC66F8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C150A9C5-DD26-4C91-BBB5-91C64820FE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EECEBA27-3C45-4D45-AB02-3DCC08E3C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13ED8A71-FCB7-48D0-9BD4-3BC9BC5E38C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55E1BB7B-EE51-469E-B8E5-40C44DA479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4723D98-0246-4C49-91FD-92703F7A84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15091556-C13E-48B7-9A14-52F60D401D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C3C25052-E7C2-4191-AD26-4C9FA0F2A12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4E3FD07D-C1B2-41C7-BF57-32C865FAEA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1AE9007C-EB80-4B5A-84A1-952DCE3932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1AB34289-F694-4DFE-AB9B-36E848FC29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91304150-D634-4C81-AAA0-E4B785DC7A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49084E39-3014-4117-A1D7-EC661CBF2D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83B4342F-04A6-450D-B375-5E9E30A960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3ADD02A6-28B1-45A2-ACFA-7C004B4F16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3967575C-8621-41D9-8327-666AE20E74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2092A343-1951-4B4D-A06A-7D37280730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FC3EB03F-EBDC-4AC4-BB7F-C2213EDA36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12C9D3CA-9405-4D05-8A8B-B6C96C11F8D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BDF82F76-DF68-4340-8B73-4826FB0638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F2038432-9F3A-4C4F-B687-E8C497AB57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BD669ABE-5069-4F76-A8BD-CE00262371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A8CB4284-53BF-4D3E-8A76-02B1F0DE8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8D6EAF-A07B-4038-BA17-BA76084E30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155EE7-E736-41AD-92D5-44242A221D0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4B0B35DB-83C3-4D9E-94DB-B0E66E8C34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59AFF43-D9C5-4BB1-B3C7-5C2ADBB30E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95AD397E-A7C8-420C-8FD6-55744E92F6B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20CA2FD2-B249-464A-8880-F642209968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18D7981-78E9-48C8-B4A7-777133F46E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4071357-C6A5-4F53-8CCC-06A0BFF448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34C930-DF0F-49E9-B76F-75AF786867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8FE6923C-AB92-4F07-B30F-C9DD9A527F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B0F670B-CF7D-4F53-8765-F2BD4CA2F7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3B47C4CC-EF49-43C1-AEDA-11F5A9C1F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B1BDAC4D-92E0-409E-8471-BCB5E70DA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033B74CB-52C7-4D5B-82C9-099F14A2B4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7BDD3DC-A12F-4028-969C-092C441FC2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A3930154-768B-4F0F-9C50-700EC10C1DE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053AA2B-F255-4408-BCC5-5B7AB6632F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B93BA3FE-9362-4884-81A9-74AA7168BC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1B40EF4C-6263-4FB0-B35F-E1A2969BE0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E843300-DC98-4CF4-B53B-DB415660FA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3662F8F4-AE9C-43CD-BF70-B18E847448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CAC71D84-F358-4B93-979C-013D7A6E37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AB6F6DD-DAD2-4CF1-91C3-BBD9D1EC3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C9641EE1-C05C-4F63-A7E2-B8CACF5F6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BCD32DA8-0EEB-4DA6-AFAA-9EF957CB59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88AF05AE-1DF8-4F2E-8B1F-571C17D9ED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9EFB5AA-0F44-4A9F-8536-578876366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97405E84-A14A-4E10-804F-2C86C278A1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DCB38B9C-44C3-4C93-AE5F-8B3780B6ED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32B9A6A2-E67A-4781-941F-9805D2CF63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624D2FC-7F65-461A-8C13-77776D13C4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0CE73CDA-FEB1-436A-BE41-FC7152B578D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F595AC8D-CB01-4C85-A284-06C6F058D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7DBF3A9-F5ED-4F45-8653-92DCC3B09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7370FF0-B6C9-4207-BEA8-1046C734782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3A01C2CD-F558-47DC-8082-F5C7704C4F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A845B3FD-0CB0-4B83-8C28-45ECB7AFD4B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506B232D-9987-4D0A-B58A-3BE9A4BE5F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F462F55-1AE8-4D92-8A97-B841247BE9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42487911-9239-47FF-ACBD-A8AF25DAB3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0D2BB93-A8F8-4E2D-9752-5659E4034A6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C4B8009C-1F26-4A3A-A017-52D200D57B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461A83BF-C8E4-412B-A0ED-610DC6C3FA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ED46BC41-3B01-498F-A763-19776B7B86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992E284E-DA3C-46AE-B75B-BB3F6E6B4A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E96DF89C-C6BA-48E0-A561-9EF3C2FF391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A0C5C9C-FF56-4004-AC69-B6001504F02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1A69853D-3DF7-41BF-AAC4-AFE64921A1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85C74036-1EF2-4109-818B-53C87A1722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8F064C38-3519-435E-90D2-C46B14EB52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631B3715-9062-40D0-A0A5-A5F0F875FD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7FE85F2D-C6CE-427A-AE76-16EC70F601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895AA6AA-C1A8-43D8-B760-3287679BBB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5B4F75FB-0630-4A24-A849-C8A70CFB4A0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75EF596-B230-48E7-85B9-B0B0B67E1C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C5EBAEE2-CEF0-40EA-91F0-D7EF4E75EB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139D1A42-9F49-40A3-88A6-48B5E81879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482CA8F9-B320-4975-9DF6-5BF4D92761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543C8170-0F76-451E-BCE9-5063786FF9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9957BF-FD43-45ED-946B-297F620A91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F9D98A2-259B-4875-B56A-7A93687CBC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EB0142D1-765C-424C-8294-D1CB82EB8F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D3C75C04-480F-46F3-8266-807497D21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62CE22C9-285F-4664-A25E-F7FAC2BBA3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46F08ECD-AB3A-4DFE-AAAA-177E6DD188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978EB797-7377-424F-B5D6-6A93F40307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DFA0A42-D642-44A6-9C8C-04F41007C3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C79A4DE1-8BA6-43D4-92D1-DDC76473236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E88E41E9-7593-4802-9963-8607D2BAFE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BEA33C9C-2646-4A71-89A2-C1FF0D250B3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6D671D45-19DD-4313-9AF1-61B42C04446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E74D6B3A-5D8C-4402-8CC9-03C268387A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5D47E88A-0421-495E-B37F-BBE3607DE6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8C33A1A-A74D-4165-821F-178E0F379E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2AF842D6-7F23-43D9-ACEB-F0582638E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4E9E49FA-C282-4939-829A-CDF570ACB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275C5F1-AFD3-4732-9144-E5C36548AB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AEA16788-EFB9-44E9-8370-C06597A51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39261B4-318C-4607-AB07-2D0312887D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5C7E34F9-6DB2-47CD-8C25-EEA7A9CC71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3DD5733-0BE4-4AE5-9569-1F32CE18F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AAA1B1B6-EA6B-47A8-8833-692CE6A5FD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394D9FE1-A12A-4BF9-9EB0-FB8F5F61C7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CA403E46-E946-4BAA-986B-DF81B0A1B5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3FC8BFBC-B9B2-4854-858C-ADD7FE277DD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AD6350C-BE9A-416C-AC38-5446F7FEB7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D07D2DB-3672-457A-A162-5868C549EC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9D10FCFF-BD67-45BE-BBD4-0FF1CA63F5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96668D79-431E-4931-B6D4-C4ACB9C6BA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5E75E1F0-85DD-4629-82C6-0A94261BA6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8054D790-9129-47B6-A063-84F3034941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AFC378D6-DF4F-46E3-9474-DB1A291D9E8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C57735A5-505D-4D43-9101-0823EAED2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040D3973-919B-4FF1-8A34-BFB0C8E6AA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CF414F51-0C53-4BB7-85DE-17D169056D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9CE51194-BC95-4B6C-9B92-1C78A37AC2C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56747E1-B5E7-450C-A431-9AB2A01FE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2B8019FE-CFAC-48A1-88CD-5A8AE06B30B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3B51F66B-DA4C-49BA-9C8F-07E9EBB55E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FB72E586-EF64-4FFD-9576-CE7AA02769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7F62D440-AB81-4CDF-8DCB-6145FA3011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388FD220-AF86-4488-B800-99F97DE92E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6B682D15-72B5-479F-A17A-023652C8E5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6DEB559C-724D-4B8B-BB42-F1D82D809D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36EF6E7-1C45-4C04-BFA9-A2902F33C0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828CD43-42B4-4BE9-89A2-373C721BE32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C0CB1F0B-3DE0-4DBB-9878-21C8D48BCD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EF47859-E351-45D4-990A-B4CDCD31FA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322BCDB-E0C1-4CC5-9DE7-CE8531C9ED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7664AE94-25AF-44E6-89D9-1D0E2FB8129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A8CAF7C-D516-4206-BF25-C6F692111D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A9F86993-04A6-4376-BFE0-8EE9F4453A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81A432A8-D379-428B-B23A-2503CA70CE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C13FBE3-E611-4055-AE5D-C5EB1294818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11A5A7B2-E08D-4EA8-9C83-8AB31679CD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0601CBE1-0131-4F6F-8A0A-5E084EFAC9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C4D7229-30CF-4FA3-9F2A-718957109F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19DE6E0-B57F-4943-8B9C-597AA27ADC8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3BABE4E4-81BE-4CAD-92F8-A747F30D9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93A16666-E30B-4B52-8F14-1BF6BCF943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3EA175A-BB2C-4827-A9A2-51BCFA1946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E3149FBF-3694-429E-A142-A210DFA4B27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60C19FDD-A7CE-4341-80AF-FAD0A993F1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92CAEDE-AA4B-4994-9893-596687C13E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9AAD6E2-62F3-4F9F-9159-6CF74AB98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6EBDB2F-339D-4E8D-92C5-8E2B75679B0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6DCD140-7932-4CA7-899D-41232BA7C6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702EE203-27F7-4330-852C-7E53C86928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DC14347-0F5D-4A6E-B3CF-88C89F1A82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4EF9A1AC-EEBD-4715-8812-B3EFA21D0F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F47DC93-2B86-499A-A528-5968978B8A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13001BE-DFBD-4BFB-9567-2B8C3285B3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4E79E16-DE9C-48CF-9A3E-124BBAF318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74618B46-30C3-4C84-9257-D0C2B9B0D5A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0672997-2112-408E-A618-455FDE10FB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036958B-5E25-436B-9FB9-43F5EC64F5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80E0E4F-E4CD-4EDB-8E52-0EC0807BC91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687CEDE8-133C-4C89-AF5C-6B3DE7C82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D4572F0C-5327-4091-9BB1-C33FA588EE2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6D1009D5-4384-44F8-9389-F1A2ADA6279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66BD1296-E20F-4894-A3C9-4CDCF270D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5633AFC0-D3AE-446C-BE9A-DCE254F848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5880288E-243E-4A1E-B26D-346EC06688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C940FB61-5BCC-44AC-8C2C-092D4B7557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A3311CB-7683-4B88-B6BA-BD5DB3CE0C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BF9F08DC-A09B-4D1A-A45E-50F9CC9D875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ACD68F58-6B25-4B96-BC08-94458A8B73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6D135CE-B045-44AC-B380-3BE1CB5DD8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D05F461-2750-4A27-A384-DA8B76EF6C4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A0A9723F-7AE6-460C-BDF7-E91EA903DB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CBD5DB25-CF5A-4E7F-8A37-C2D4F632F8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8A1D82F7-05C2-47B7-A39A-CE0431A8B5C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6125FBE7-0F61-428A-86B4-407A526D7D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706FB81-A5A6-4B62-B935-3E7FF83DF4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90B90DAF-35DA-4D1A-84F0-198C7EDBD68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EC65A416-BEBC-411F-B9C2-DBD2F11D96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40194ABE-4AB4-43DF-951B-739FE8A2C8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A462A9B-50F2-4189-949E-3517B3422E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2D18CDAE-E951-4A31-B075-D620CF52EA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F707C523-CC4F-44D7-946E-8B6E9DD981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46CB18A2-BDB4-4C41-BF14-5313F96440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71561F09-E6F0-4AC9-AD1E-30899CA0CE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5AE68A6-FFEC-4B45-BED0-2AED19CC4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AA44FB8-6960-48B7-BA8B-BD19A875BD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BE48D2C7-B312-4915-81F8-FC6A57775B7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E009AA4F-1C43-43DB-ADA9-2D0629960F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55EA4B0F-B0E3-44D7-854E-D035745B81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4F34E080-AF74-4191-85D7-71919067F06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559D13F8-8393-4E05-97EC-7E9061EC72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2F2597E1-69D9-4D7C-896A-275E361046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DDE0169-23BB-42D6-B510-C0370D95B1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D08F0B47-653C-4766-8ACE-5E8C527551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331E12B-D2C4-4323-A6FF-F5BA55F4DC9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4DE85065-FB56-47F5-A561-5563721F74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B9200168-2B0F-4BA7-9081-B12110D4367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7" name="Line 2">
          <a:extLst>
            <a:ext uri="{FF2B5EF4-FFF2-40B4-BE49-F238E27FC236}">
              <a16:creationId xmlns:a16="http://schemas.microsoft.com/office/drawing/2014/main" id="{08C555FE-9CC5-4C42-A434-75E3F20460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8" name="Line 3">
          <a:extLst>
            <a:ext uri="{FF2B5EF4-FFF2-40B4-BE49-F238E27FC236}">
              <a16:creationId xmlns:a16="http://schemas.microsoft.com/office/drawing/2014/main" id="{C6737E81-0C1E-44E1-8AD3-FF5C28B09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9" name="Line 1">
          <a:extLst>
            <a:ext uri="{FF2B5EF4-FFF2-40B4-BE49-F238E27FC236}">
              <a16:creationId xmlns:a16="http://schemas.microsoft.com/office/drawing/2014/main" id="{DFAFB47D-9485-4C9D-B162-544DAE6545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0" name="Line 2">
          <a:extLst>
            <a:ext uri="{FF2B5EF4-FFF2-40B4-BE49-F238E27FC236}">
              <a16:creationId xmlns:a16="http://schemas.microsoft.com/office/drawing/2014/main" id="{6B2A8CCC-56CD-470E-9CF8-717E39DF13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CA9875C-D406-4AE0-88EE-95895B490D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512E381-8771-4411-9DDB-63CC382D97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3" name="Line 2">
          <a:extLst>
            <a:ext uri="{FF2B5EF4-FFF2-40B4-BE49-F238E27FC236}">
              <a16:creationId xmlns:a16="http://schemas.microsoft.com/office/drawing/2014/main" id="{B33B0527-7D89-4B99-A611-5C816D62F0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4" name="Line 3">
          <a:extLst>
            <a:ext uri="{FF2B5EF4-FFF2-40B4-BE49-F238E27FC236}">
              <a16:creationId xmlns:a16="http://schemas.microsoft.com/office/drawing/2014/main" id="{AEBBADB1-5EF5-433B-AA75-09FFDF91E1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5" name="Line 1">
          <a:extLst>
            <a:ext uri="{FF2B5EF4-FFF2-40B4-BE49-F238E27FC236}">
              <a16:creationId xmlns:a16="http://schemas.microsoft.com/office/drawing/2014/main" id="{23C03177-0603-4542-8F24-3B3EA617D8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6" name="Line 2">
          <a:extLst>
            <a:ext uri="{FF2B5EF4-FFF2-40B4-BE49-F238E27FC236}">
              <a16:creationId xmlns:a16="http://schemas.microsoft.com/office/drawing/2014/main" id="{3A39616C-4707-4AED-B387-3D9DE99C9C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96B55CF1-4D45-43A3-B0F1-A86B11E06A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52975ECF-21C5-4052-9DDF-7107E2B26B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9" name="Line 2">
          <a:extLst>
            <a:ext uri="{FF2B5EF4-FFF2-40B4-BE49-F238E27FC236}">
              <a16:creationId xmlns:a16="http://schemas.microsoft.com/office/drawing/2014/main" id="{5098E6E9-A6BF-4D23-A55B-2311839D067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0" name="Line 3">
          <a:extLst>
            <a:ext uri="{FF2B5EF4-FFF2-40B4-BE49-F238E27FC236}">
              <a16:creationId xmlns:a16="http://schemas.microsoft.com/office/drawing/2014/main" id="{9A8605C5-A1D6-4F41-BD31-5216489B4D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1" name="Line 1">
          <a:extLst>
            <a:ext uri="{FF2B5EF4-FFF2-40B4-BE49-F238E27FC236}">
              <a16:creationId xmlns:a16="http://schemas.microsoft.com/office/drawing/2014/main" id="{C970C0CE-10A4-4C40-A73B-C70B37B036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2" name="Line 2">
          <a:extLst>
            <a:ext uri="{FF2B5EF4-FFF2-40B4-BE49-F238E27FC236}">
              <a16:creationId xmlns:a16="http://schemas.microsoft.com/office/drawing/2014/main" id="{8C8EB9AF-9CD8-427D-B7C9-ADF52A0C4D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7DC5E3CD-3CF0-427C-A70F-E51E3579FE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79478588-44AE-47E4-8FC4-4B032083A1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5" name="Line 2">
          <a:extLst>
            <a:ext uri="{FF2B5EF4-FFF2-40B4-BE49-F238E27FC236}">
              <a16:creationId xmlns:a16="http://schemas.microsoft.com/office/drawing/2014/main" id="{DE21C246-2FEC-4949-B145-7A4DEFD6ED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6" name="Line 3">
          <a:extLst>
            <a:ext uri="{FF2B5EF4-FFF2-40B4-BE49-F238E27FC236}">
              <a16:creationId xmlns:a16="http://schemas.microsoft.com/office/drawing/2014/main" id="{4952E6A2-C08B-45BA-A74D-310CF2A08CA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7" name="Line 1">
          <a:extLst>
            <a:ext uri="{FF2B5EF4-FFF2-40B4-BE49-F238E27FC236}">
              <a16:creationId xmlns:a16="http://schemas.microsoft.com/office/drawing/2014/main" id="{13DCEB6C-FBF0-496F-AA5D-482AA0A738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98" name="Line 2">
          <a:extLst>
            <a:ext uri="{FF2B5EF4-FFF2-40B4-BE49-F238E27FC236}">
              <a16:creationId xmlns:a16="http://schemas.microsoft.com/office/drawing/2014/main" id="{94CDF592-F380-4963-9715-D0E93FF19B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122CF52D-31EC-43D3-9C31-EEF7C369B06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0B59C022-B04B-4892-9001-A10361340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1" name="Line 2">
          <a:extLst>
            <a:ext uri="{FF2B5EF4-FFF2-40B4-BE49-F238E27FC236}">
              <a16:creationId xmlns:a16="http://schemas.microsoft.com/office/drawing/2014/main" id="{E99BF474-84F6-4459-BBB1-7175ADC6226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2" name="Line 3">
          <a:extLst>
            <a:ext uri="{FF2B5EF4-FFF2-40B4-BE49-F238E27FC236}">
              <a16:creationId xmlns:a16="http://schemas.microsoft.com/office/drawing/2014/main" id="{B6C05B8C-4DAA-4229-809F-938F1618B2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3" name="Line 1">
          <a:extLst>
            <a:ext uri="{FF2B5EF4-FFF2-40B4-BE49-F238E27FC236}">
              <a16:creationId xmlns:a16="http://schemas.microsoft.com/office/drawing/2014/main" id="{BDF4BB2C-C6EF-400B-BED3-32E88AC7ED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4" name="Line 2">
          <a:extLst>
            <a:ext uri="{FF2B5EF4-FFF2-40B4-BE49-F238E27FC236}">
              <a16:creationId xmlns:a16="http://schemas.microsoft.com/office/drawing/2014/main" id="{4AC4FD8E-E99A-440F-ADB0-75D0807E96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6FD568A-EE8A-46AC-8C2B-93B5076764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6F70618C-D022-4417-8633-440C13B381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07" name="Line 2">
          <a:extLst>
            <a:ext uri="{FF2B5EF4-FFF2-40B4-BE49-F238E27FC236}">
              <a16:creationId xmlns:a16="http://schemas.microsoft.com/office/drawing/2014/main" id="{5C0850AB-B133-4EE3-8C53-49613DA28A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8" name="Line 3">
          <a:extLst>
            <a:ext uri="{FF2B5EF4-FFF2-40B4-BE49-F238E27FC236}">
              <a16:creationId xmlns:a16="http://schemas.microsoft.com/office/drawing/2014/main" id="{BCEB3BC6-9DEE-416C-B192-DCEAC3FEE0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9" name="Line 1">
          <a:extLst>
            <a:ext uri="{FF2B5EF4-FFF2-40B4-BE49-F238E27FC236}">
              <a16:creationId xmlns:a16="http://schemas.microsoft.com/office/drawing/2014/main" id="{B0D30F0B-F324-48A4-98D5-5A1F914E80A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0" name="Line 2">
          <a:extLst>
            <a:ext uri="{FF2B5EF4-FFF2-40B4-BE49-F238E27FC236}">
              <a16:creationId xmlns:a16="http://schemas.microsoft.com/office/drawing/2014/main" id="{BB09BF4C-058B-41D9-986D-0B426BCDEB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5143F52-0957-4521-ACB2-A6523777C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C48B8CAB-8EEC-4AB3-B79B-3A1E04875A0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3" name="Line 2">
          <a:extLst>
            <a:ext uri="{FF2B5EF4-FFF2-40B4-BE49-F238E27FC236}">
              <a16:creationId xmlns:a16="http://schemas.microsoft.com/office/drawing/2014/main" id="{02A0A704-AD88-4C33-9D8D-B8869AD719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4" name="Line 3">
          <a:extLst>
            <a:ext uri="{FF2B5EF4-FFF2-40B4-BE49-F238E27FC236}">
              <a16:creationId xmlns:a16="http://schemas.microsoft.com/office/drawing/2014/main" id="{5F96B03F-3DA7-43CE-BD0B-EBC07912806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5" name="Line 1">
          <a:extLst>
            <a:ext uri="{FF2B5EF4-FFF2-40B4-BE49-F238E27FC236}">
              <a16:creationId xmlns:a16="http://schemas.microsoft.com/office/drawing/2014/main" id="{E53A84DA-B112-4E7F-AA61-DDC2D63AC76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6" name="Line 2">
          <a:extLst>
            <a:ext uri="{FF2B5EF4-FFF2-40B4-BE49-F238E27FC236}">
              <a16:creationId xmlns:a16="http://schemas.microsoft.com/office/drawing/2014/main" id="{0E9CEF7B-93EE-4D82-9102-51779B38CF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0986E304-D28E-4D16-AFEC-D391914B9B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EA52792D-7D1B-4082-BC60-DA0092C4C2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9" name="Line 2">
          <a:extLst>
            <a:ext uri="{FF2B5EF4-FFF2-40B4-BE49-F238E27FC236}">
              <a16:creationId xmlns:a16="http://schemas.microsoft.com/office/drawing/2014/main" id="{9A434523-6939-49EE-9809-DDE91B1B03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0" name="Line 3">
          <a:extLst>
            <a:ext uri="{FF2B5EF4-FFF2-40B4-BE49-F238E27FC236}">
              <a16:creationId xmlns:a16="http://schemas.microsoft.com/office/drawing/2014/main" id="{CE927022-7B8D-499A-9A44-C628B472BB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1" name="Line 1">
          <a:extLst>
            <a:ext uri="{FF2B5EF4-FFF2-40B4-BE49-F238E27FC236}">
              <a16:creationId xmlns:a16="http://schemas.microsoft.com/office/drawing/2014/main" id="{1B2C9293-28B4-41C2-AAF9-E602612643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2" name="Line 2">
          <a:extLst>
            <a:ext uri="{FF2B5EF4-FFF2-40B4-BE49-F238E27FC236}">
              <a16:creationId xmlns:a16="http://schemas.microsoft.com/office/drawing/2014/main" id="{258F582A-0914-4021-A114-B00321D872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A047AEF2-28DA-4EA1-9814-FC5397B34D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140A0E74-DD6C-4F38-88CF-C4743C701B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5" name="Line 2">
          <a:extLst>
            <a:ext uri="{FF2B5EF4-FFF2-40B4-BE49-F238E27FC236}">
              <a16:creationId xmlns:a16="http://schemas.microsoft.com/office/drawing/2014/main" id="{AA8B04B5-93BF-4668-9E0E-A1918ECD8A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6" name="Line 3">
          <a:extLst>
            <a:ext uri="{FF2B5EF4-FFF2-40B4-BE49-F238E27FC236}">
              <a16:creationId xmlns:a16="http://schemas.microsoft.com/office/drawing/2014/main" id="{3DC10742-C48E-4DA9-ADD1-0D09375407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7" name="Line 1">
          <a:extLst>
            <a:ext uri="{FF2B5EF4-FFF2-40B4-BE49-F238E27FC236}">
              <a16:creationId xmlns:a16="http://schemas.microsoft.com/office/drawing/2014/main" id="{3219E3ED-4BDD-4D4F-8E7B-327D537CA3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28" name="Line 2">
          <a:extLst>
            <a:ext uri="{FF2B5EF4-FFF2-40B4-BE49-F238E27FC236}">
              <a16:creationId xmlns:a16="http://schemas.microsoft.com/office/drawing/2014/main" id="{F5E54D56-CD01-4778-A6BD-8101B4CEC0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045AB909-F474-4A71-A7CF-F869693062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7862A967-FC1D-4EA9-81A1-3674D8D2599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1" name="Line 2">
          <a:extLst>
            <a:ext uri="{FF2B5EF4-FFF2-40B4-BE49-F238E27FC236}">
              <a16:creationId xmlns:a16="http://schemas.microsoft.com/office/drawing/2014/main" id="{1D1D5E14-D762-451F-B010-35442965FF6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2" name="Line 3">
          <a:extLst>
            <a:ext uri="{FF2B5EF4-FFF2-40B4-BE49-F238E27FC236}">
              <a16:creationId xmlns:a16="http://schemas.microsoft.com/office/drawing/2014/main" id="{2C8AB501-CD6F-4F76-B7D3-74F42ABC41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3" name="Line 1">
          <a:extLst>
            <a:ext uri="{FF2B5EF4-FFF2-40B4-BE49-F238E27FC236}">
              <a16:creationId xmlns:a16="http://schemas.microsoft.com/office/drawing/2014/main" id="{04156426-0E3D-4DB3-9034-8FA80BBC97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4" name="Line 2">
          <a:extLst>
            <a:ext uri="{FF2B5EF4-FFF2-40B4-BE49-F238E27FC236}">
              <a16:creationId xmlns:a16="http://schemas.microsoft.com/office/drawing/2014/main" id="{8BD6ECCF-400A-4D29-9043-E2491CBD53C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B3E9B0-D73C-416D-A906-66F9009729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53155E3D-FCF4-4A77-A68F-0FDEA26CF4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37" name="Line 2">
          <a:extLst>
            <a:ext uri="{FF2B5EF4-FFF2-40B4-BE49-F238E27FC236}">
              <a16:creationId xmlns:a16="http://schemas.microsoft.com/office/drawing/2014/main" id="{945DF4BC-9275-4E86-945E-A7B970210E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8" name="Line 3">
          <a:extLst>
            <a:ext uri="{FF2B5EF4-FFF2-40B4-BE49-F238E27FC236}">
              <a16:creationId xmlns:a16="http://schemas.microsoft.com/office/drawing/2014/main" id="{CB9E934C-92E1-40C2-9E1C-917D05106A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9" name="Line 1">
          <a:extLst>
            <a:ext uri="{FF2B5EF4-FFF2-40B4-BE49-F238E27FC236}">
              <a16:creationId xmlns:a16="http://schemas.microsoft.com/office/drawing/2014/main" id="{101EAE0B-2433-4C03-82D5-1A8FFC5B14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0" name="Line 2">
          <a:extLst>
            <a:ext uri="{FF2B5EF4-FFF2-40B4-BE49-F238E27FC236}">
              <a16:creationId xmlns:a16="http://schemas.microsoft.com/office/drawing/2014/main" id="{7263AF64-B195-4D2D-B0A0-F87126F08D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E1588F4D-8D62-48EE-85B7-6A471C4F9E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A1358E26-4C84-400A-A1D8-D9BFFC213E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3" name="Line 2">
          <a:extLst>
            <a:ext uri="{FF2B5EF4-FFF2-40B4-BE49-F238E27FC236}">
              <a16:creationId xmlns:a16="http://schemas.microsoft.com/office/drawing/2014/main" id="{E89CF207-2E12-44AE-B93F-3CA3A9D5FF2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4" name="Line 3">
          <a:extLst>
            <a:ext uri="{FF2B5EF4-FFF2-40B4-BE49-F238E27FC236}">
              <a16:creationId xmlns:a16="http://schemas.microsoft.com/office/drawing/2014/main" id="{64481FD9-4095-4847-A520-4F14BB0705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5" name="Line 1">
          <a:extLst>
            <a:ext uri="{FF2B5EF4-FFF2-40B4-BE49-F238E27FC236}">
              <a16:creationId xmlns:a16="http://schemas.microsoft.com/office/drawing/2014/main" id="{C7873309-8724-454E-AFA7-0A5D953909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6" name="Line 2">
          <a:extLst>
            <a:ext uri="{FF2B5EF4-FFF2-40B4-BE49-F238E27FC236}">
              <a16:creationId xmlns:a16="http://schemas.microsoft.com/office/drawing/2014/main" id="{15942D9E-8103-40EE-9DA3-1B5A783F49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6D4A29AA-A309-416A-BDD2-B7F16DEE19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2C3167A4-35C8-4B3F-BBDB-460ABB7FCD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9" name="Line 2">
          <a:extLst>
            <a:ext uri="{FF2B5EF4-FFF2-40B4-BE49-F238E27FC236}">
              <a16:creationId xmlns:a16="http://schemas.microsoft.com/office/drawing/2014/main" id="{35F3B18D-A885-412A-A833-DC9BC6EDDF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0" name="Line 3">
          <a:extLst>
            <a:ext uri="{FF2B5EF4-FFF2-40B4-BE49-F238E27FC236}">
              <a16:creationId xmlns:a16="http://schemas.microsoft.com/office/drawing/2014/main" id="{9540FD46-5E1A-4308-A5AC-ADFED7A74E8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1" name="Line 1">
          <a:extLst>
            <a:ext uri="{FF2B5EF4-FFF2-40B4-BE49-F238E27FC236}">
              <a16:creationId xmlns:a16="http://schemas.microsoft.com/office/drawing/2014/main" id="{97E76D6D-DB6A-42F0-A273-312ABC068D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2" name="Line 2">
          <a:extLst>
            <a:ext uri="{FF2B5EF4-FFF2-40B4-BE49-F238E27FC236}">
              <a16:creationId xmlns:a16="http://schemas.microsoft.com/office/drawing/2014/main" id="{39715AD8-9AB7-4BD7-BD8A-4778F89A13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E6D03B81-D4E5-4CFE-904C-9B5DD2EAFF5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26CD69FC-2694-4AC5-B38B-6E03A14ED3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B7A2E8CF-5F81-4727-9352-E43D09B0CE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0DEEDF1C-BBE4-47A8-A798-99493F602C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7" name="Line 1">
          <a:extLst>
            <a:ext uri="{FF2B5EF4-FFF2-40B4-BE49-F238E27FC236}">
              <a16:creationId xmlns:a16="http://schemas.microsoft.com/office/drawing/2014/main" id="{0A223EEF-27DF-4D8D-BC65-4997C88CE04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58" name="Line 2">
          <a:extLst>
            <a:ext uri="{FF2B5EF4-FFF2-40B4-BE49-F238E27FC236}">
              <a16:creationId xmlns:a16="http://schemas.microsoft.com/office/drawing/2014/main" id="{4A51ABBC-6869-43BF-B521-5BEE1940D8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72910EBE-6775-4ECB-ABAF-5418DBA3D8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0" name="Line 1">
          <a:extLst>
            <a:ext uri="{FF2B5EF4-FFF2-40B4-BE49-F238E27FC236}">
              <a16:creationId xmlns:a16="http://schemas.microsoft.com/office/drawing/2014/main" id="{2738FD50-9AA8-458E-B55A-93F1B356A2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1" name="Line 2">
          <a:extLst>
            <a:ext uri="{FF2B5EF4-FFF2-40B4-BE49-F238E27FC236}">
              <a16:creationId xmlns:a16="http://schemas.microsoft.com/office/drawing/2014/main" id="{F58FAADA-9484-4DEF-9B39-FE6ADDD0C3C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2" name="Line 3">
          <a:extLst>
            <a:ext uri="{FF2B5EF4-FFF2-40B4-BE49-F238E27FC236}">
              <a16:creationId xmlns:a16="http://schemas.microsoft.com/office/drawing/2014/main" id="{B80BEABD-BE56-4A73-807A-81CBF91382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3" name="Line 1">
          <a:extLst>
            <a:ext uri="{FF2B5EF4-FFF2-40B4-BE49-F238E27FC236}">
              <a16:creationId xmlns:a16="http://schemas.microsoft.com/office/drawing/2014/main" id="{5662F592-0089-4526-92ED-2F883B401A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4" name="Line 2">
          <a:extLst>
            <a:ext uri="{FF2B5EF4-FFF2-40B4-BE49-F238E27FC236}">
              <a16:creationId xmlns:a16="http://schemas.microsoft.com/office/drawing/2014/main" id="{12CCCD2A-A488-4DD2-9E96-E60233D8E7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5" name="Line 3">
          <a:extLst>
            <a:ext uri="{FF2B5EF4-FFF2-40B4-BE49-F238E27FC236}">
              <a16:creationId xmlns:a16="http://schemas.microsoft.com/office/drawing/2014/main" id="{5909CD89-D8DB-48A0-83AD-0EC21D559D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6" name="Line 1">
          <a:extLst>
            <a:ext uri="{FF2B5EF4-FFF2-40B4-BE49-F238E27FC236}">
              <a16:creationId xmlns:a16="http://schemas.microsoft.com/office/drawing/2014/main" id="{A8405D8A-A218-4234-BF0A-63010AFB41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67" name="Line 2">
          <a:extLst>
            <a:ext uri="{FF2B5EF4-FFF2-40B4-BE49-F238E27FC236}">
              <a16:creationId xmlns:a16="http://schemas.microsoft.com/office/drawing/2014/main" id="{9A51FEE7-725D-4089-9ADD-7809601AC9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68" name="Line 3">
          <a:extLst>
            <a:ext uri="{FF2B5EF4-FFF2-40B4-BE49-F238E27FC236}">
              <a16:creationId xmlns:a16="http://schemas.microsoft.com/office/drawing/2014/main" id="{87F8E7A1-D6F2-4C91-9947-F88089BAF3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9" name="Line 1">
          <a:extLst>
            <a:ext uri="{FF2B5EF4-FFF2-40B4-BE49-F238E27FC236}">
              <a16:creationId xmlns:a16="http://schemas.microsoft.com/office/drawing/2014/main" id="{947FD8BD-8846-4032-BCEF-A86546397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0" name="Line 2">
          <a:extLst>
            <a:ext uri="{FF2B5EF4-FFF2-40B4-BE49-F238E27FC236}">
              <a16:creationId xmlns:a16="http://schemas.microsoft.com/office/drawing/2014/main" id="{C4BEA047-D6C1-425F-94CB-8B5DEB6F85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1" name="Line 3">
          <a:extLst>
            <a:ext uri="{FF2B5EF4-FFF2-40B4-BE49-F238E27FC236}">
              <a16:creationId xmlns:a16="http://schemas.microsoft.com/office/drawing/2014/main" id="{2F7A54C0-EECD-49A5-B6E4-E985B7B8B4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2" name="Line 1">
          <a:extLst>
            <a:ext uri="{FF2B5EF4-FFF2-40B4-BE49-F238E27FC236}">
              <a16:creationId xmlns:a16="http://schemas.microsoft.com/office/drawing/2014/main" id="{3A911972-16F3-4880-BE0D-BD582C3C65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3" name="Line 2">
          <a:extLst>
            <a:ext uri="{FF2B5EF4-FFF2-40B4-BE49-F238E27FC236}">
              <a16:creationId xmlns:a16="http://schemas.microsoft.com/office/drawing/2014/main" id="{5CD63175-5F79-4354-9464-C66F39756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4" name="Line 3">
          <a:extLst>
            <a:ext uri="{FF2B5EF4-FFF2-40B4-BE49-F238E27FC236}">
              <a16:creationId xmlns:a16="http://schemas.microsoft.com/office/drawing/2014/main" id="{E02B7920-98CA-4F77-A06C-8E036D7141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5" name="Line 1">
          <a:extLst>
            <a:ext uri="{FF2B5EF4-FFF2-40B4-BE49-F238E27FC236}">
              <a16:creationId xmlns:a16="http://schemas.microsoft.com/office/drawing/2014/main" id="{32156E92-8858-44CB-B784-E86A47F047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6" name="Line 2">
          <a:extLst>
            <a:ext uri="{FF2B5EF4-FFF2-40B4-BE49-F238E27FC236}">
              <a16:creationId xmlns:a16="http://schemas.microsoft.com/office/drawing/2014/main" id="{B366AE0A-949A-4D22-A6F2-91DBA9EC812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77" name="Line 3">
          <a:extLst>
            <a:ext uri="{FF2B5EF4-FFF2-40B4-BE49-F238E27FC236}">
              <a16:creationId xmlns:a16="http://schemas.microsoft.com/office/drawing/2014/main" id="{3E7BABFC-6852-43D8-A70F-64A6BB2730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78" name="Line 1">
          <a:extLst>
            <a:ext uri="{FF2B5EF4-FFF2-40B4-BE49-F238E27FC236}">
              <a16:creationId xmlns:a16="http://schemas.microsoft.com/office/drawing/2014/main" id="{A997056D-0027-410C-B0F2-86804B20BF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9" name="Line 2">
          <a:extLst>
            <a:ext uri="{FF2B5EF4-FFF2-40B4-BE49-F238E27FC236}">
              <a16:creationId xmlns:a16="http://schemas.microsoft.com/office/drawing/2014/main" id="{01DE9EEA-4CD4-4EFD-9526-80624B86A8C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0" name="Line 3">
          <a:extLst>
            <a:ext uri="{FF2B5EF4-FFF2-40B4-BE49-F238E27FC236}">
              <a16:creationId xmlns:a16="http://schemas.microsoft.com/office/drawing/2014/main" id="{FA12BA6E-217E-4359-8A7B-6387E8CA4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1" name="Line 1">
          <a:extLst>
            <a:ext uri="{FF2B5EF4-FFF2-40B4-BE49-F238E27FC236}">
              <a16:creationId xmlns:a16="http://schemas.microsoft.com/office/drawing/2014/main" id="{3E59D254-CEDC-4AB6-B1BE-69AF2FF2DC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2" name="Line 2">
          <a:extLst>
            <a:ext uri="{FF2B5EF4-FFF2-40B4-BE49-F238E27FC236}">
              <a16:creationId xmlns:a16="http://schemas.microsoft.com/office/drawing/2014/main" id="{A95722E0-257F-4712-990A-D6DE804651D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3" name="Line 3">
          <a:extLst>
            <a:ext uri="{FF2B5EF4-FFF2-40B4-BE49-F238E27FC236}">
              <a16:creationId xmlns:a16="http://schemas.microsoft.com/office/drawing/2014/main" id="{309C899A-9986-49E5-ABC3-5285277C4D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4" name="Line 1">
          <a:extLst>
            <a:ext uri="{FF2B5EF4-FFF2-40B4-BE49-F238E27FC236}">
              <a16:creationId xmlns:a16="http://schemas.microsoft.com/office/drawing/2014/main" id="{E1DC23E9-7278-4249-BCFA-51340E1076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5" name="Line 2">
          <a:extLst>
            <a:ext uri="{FF2B5EF4-FFF2-40B4-BE49-F238E27FC236}">
              <a16:creationId xmlns:a16="http://schemas.microsoft.com/office/drawing/2014/main" id="{B63D4029-3A7E-4464-8928-4A86568ABE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6" name="Line 3">
          <a:extLst>
            <a:ext uri="{FF2B5EF4-FFF2-40B4-BE49-F238E27FC236}">
              <a16:creationId xmlns:a16="http://schemas.microsoft.com/office/drawing/2014/main" id="{DB93F25D-341F-4DAF-BD17-75D32570CD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87" name="Line 1">
          <a:extLst>
            <a:ext uri="{FF2B5EF4-FFF2-40B4-BE49-F238E27FC236}">
              <a16:creationId xmlns:a16="http://schemas.microsoft.com/office/drawing/2014/main" id="{3E6AD85E-671E-4D3A-8EA2-372307D2BE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88" name="Line 2">
          <a:extLst>
            <a:ext uri="{FF2B5EF4-FFF2-40B4-BE49-F238E27FC236}">
              <a16:creationId xmlns:a16="http://schemas.microsoft.com/office/drawing/2014/main" id="{CEE527DF-544D-4E9F-A932-0864E21CA12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9" name="Line 3">
          <a:extLst>
            <a:ext uri="{FF2B5EF4-FFF2-40B4-BE49-F238E27FC236}">
              <a16:creationId xmlns:a16="http://schemas.microsoft.com/office/drawing/2014/main" id="{83EDD862-5C8C-46D9-9DC1-E61DA85805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0" name="Line 1">
          <a:extLst>
            <a:ext uri="{FF2B5EF4-FFF2-40B4-BE49-F238E27FC236}">
              <a16:creationId xmlns:a16="http://schemas.microsoft.com/office/drawing/2014/main" id="{BA6AAA40-BDBF-46E1-B220-094503EBA2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1" name="Line 2">
          <a:extLst>
            <a:ext uri="{FF2B5EF4-FFF2-40B4-BE49-F238E27FC236}">
              <a16:creationId xmlns:a16="http://schemas.microsoft.com/office/drawing/2014/main" id="{D79CE10C-B45C-449C-914D-65C8E9ACCF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2" name="Line 3">
          <a:extLst>
            <a:ext uri="{FF2B5EF4-FFF2-40B4-BE49-F238E27FC236}">
              <a16:creationId xmlns:a16="http://schemas.microsoft.com/office/drawing/2014/main" id="{BD255009-F844-4CB7-BECF-3C2302237E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3" name="Line 1">
          <a:extLst>
            <a:ext uri="{FF2B5EF4-FFF2-40B4-BE49-F238E27FC236}">
              <a16:creationId xmlns:a16="http://schemas.microsoft.com/office/drawing/2014/main" id="{D3AAA1CC-A677-4FBC-AF78-18154849C2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4" name="Line 2">
          <a:extLst>
            <a:ext uri="{FF2B5EF4-FFF2-40B4-BE49-F238E27FC236}">
              <a16:creationId xmlns:a16="http://schemas.microsoft.com/office/drawing/2014/main" id="{2C0FD2A4-7AE4-4460-8C50-C4BCFCD1F3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5" name="Line 3">
          <a:extLst>
            <a:ext uri="{FF2B5EF4-FFF2-40B4-BE49-F238E27FC236}">
              <a16:creationId xmlns:a16="http://schemas.microsoft.com/office/drawing/2014/main" id="{57E47EE5-1D7E-47E3-8947-1B0464F76E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6" name="Line 1">
          <a:extLst>
            <a:ext uri="{FF2B5EF4-FFF2-40B4-BE49-F238E27FC236}">
              <a16:creationId xmlns:a16="http://schemas.microsoft.com/office/drawing/2014/main" id="{8FADD813-E2E8-4746-A3E7-111A6066E9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97" name="Line 2">
          <a:extLst>
            <a:ext uri="{FF2B5EF4-FFF2-40B4-BE49-F238E27FC236}">
              <a16:creationId xmlns:a16="http://schemas.microsoft.com/office/drawing/2014/main" id="{68BE4AF1-D604-4186-8D1B-1197EF27D2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98" name="Line 3">
          <a:extLst>
            <a:ext uri="{FF2B5EF4-FFF2-40B4-BE49-F238E27FC236}">
              <a16:creationId xmlns:a16="http://schemas.microsoft.com/office/drawing/2014/main" id="{0A1557CF-8997-455D-B376-C1F2E679B1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9" name="Line 1">
          <a:extLst>
            <a:ext uri="{FF2B5EF4-FFF2-40B4-BE49-F238E27FC236}">
              <a16:creationId xmlns:a16="http://schemas.microsoft.com/office/drawing/2014/main" id="{8BE8AC0A-BDF7-4CF1-9109-B9588214F2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0" name="Line 2">
          <a:extLst>
            <a:ext uri="{FF2B5EF4-FFF2-40B4-BE49-F238E27FC236}">
              <a16:creationId xmlns:a16="http://schemas.microsoft.com/office/drawing/2014/main" id="{C5202C17-0785-441C-AB07-CF6E04ECBA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01" name="Line 3">
          <a:extLst>
            <a:ext uri="{FF2B5EF4-FFF2-40B4-BE49-F238E27FC236}">
              <a16:creationId xmlns:a16="http://schemas.microsoft.com/office/drawing/2014/main" id="{7878CF24-376F-4C7C-ADE9-A7547C3C895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C2D77F-8388-4083-9D9E-B78531FFCA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5E713DB-04AE-4647-880B-A56AE4CBE8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1F05750-5D3C-4FC0-A10B-09B89CEFAC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0B0FFC3-1A8F-4505-AB75-2EFB9CED89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AD235399-E1E4-4E64-A8B9-2DFADD120E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D8C54B50-B82F-4831-8C4D-92BC837FF5C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8810276C-349A-44A6-B49B-A767573BFF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7169991A-C3AC-423E-82FF-54917EE1EEA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51C3BC03-56CE-4484-9C59-5AE7E647D7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D6D2FA5A-483F-4DD9-BD54-AB3FF7FA3A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1AC85A21-4C68-4C0D-8101-EB7A0C0D9D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58D9DE2E-B47F-46E8-A6D2-3306F766B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777884A0-6FA4-4020-A187-C09F174B6D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3E0EAF7E-1631-4E29-9971-9353C6825E9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91E0F4A-1D5F-4369-86C4-BBB26B428BF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F183973D-5BC0-4BE4-8E02-DBBF148DCF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C86DD62-323F-4C3E-BE29-BD5ADAB63B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12D4F037-5CA4-4267-B9E8-81B04B0508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A27598D2-61E8-4FC5-89A9-9AB707B710C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897F112C-ECA7-48E1-B3C6-8F8517E0734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4807BCD2-AE13-4793-A985-F84AE39A8A6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1C419F78-6CAD-4166-B789-F0E746C025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EFD49269-2B9C-41F3-AB65-00F2A470B0D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2D8529F9-94C1-4CEC-A02A-64EFEB509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16D04E6B-E7D2-493A-B43D-61C4AC1E88C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24983777-EA4C-44BE-A7EC-6EF771EE9B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BFDC6EB1-AA10-4E45-B8DC-F3D7F1D4AF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D4F646F-4D26-4ECB-B354-17E91CB22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397C35E6-1958-4005-BB8C-19122EA2ED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7D35B7CF-1C6D-4A25-8804-AFFC778227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A1567815-1930-4165-AA92-F52C8BC90F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DC2370C-A541-4CBC-829F-10BE34776E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825455A1-CCF4-4B8B-8A77-D5B60D88F6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4128C3ED-9649-432B-B48E-4B9AC9E0FC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7854A902-E757-4516-9B4A-CE4172330CF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76321D1A-1303-4CB0-8BAD-7BADA54448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2A7BF2D2-BC88-4D7C-85FE-701B3ED27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4F763C4D-9435-4F30-AB0A-AD93C6E9F4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758CD1F4-851C-48D4-A680-3761B20887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F11D4EB9-2200-47FB-9605-338B952A94B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67CEA1E-6F58-4D7D-8736-5673D4885A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2AA2EBB-366D-417D-A87E-2FC400A8A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8F331C6D-A01D-4144-8A0A-389E7B32A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00FB7B73-3D79-45CB-B3E1-BD8CAF29DE4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7B8120AA-25F0-4D77-B248-809A2B42F7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227ED245-F88A-4FD9-9D50-6760BC37BB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89B89B9-0DE1-49B6-BC0A-6042990488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D418E29-6A9A-487F-8DD0-C3E09B8EF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5C5F2106-24BE-4D03-B349-F5C2B247E6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6BBF319E-D3C9-4A81-9663-69388DE02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F29CDC1A-BD91-49FB-8668-100CDEA08C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B2ADF0AE-3FEF-41DF-86CA-D3677AE5F3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B2C65172-AC0F-4F99-9CC6-AC3CF0CAD0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3F9B8879-DD54-40DD-9687-6A1F941D56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546932A6-A36C-492B-B6DB-A9603CC226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85F1A22E-CFC4-4AD8-B562-38823353A7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450BAC9B-60B8-4907-AE87-5AB0473FC64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193B1761-9457-42A0-AC45-B8AF7FE5C83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B376FABB-2018-4BD0-947E-F9A63ECA6E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0B237947-2848-4581-B017-98A5503F97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F439E758-79FB-4E27-9C30-2F047F867A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B48E551-A5B1-4898-8940-07A1A8FFA7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A0DB6F3C-0FF6-432B-ACDD-9C8F54C218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74F69627-1DE4-44D4-8DEE-7D2206E54F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6E3D79D0-6A31-43BE-8B80-E4959EEDE2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73779C37-6CC0-4D6F-8DDB-72FA26168A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5947D01-6308-403A-A248-6EDE6107632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5C769C06-F683-40DA-B304-827563E0EB8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68FAA40E-7CBC-4690-8E63-5EBCE1D250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FCDBB32D-CED9-4CA9-AECA-3905F0A1C1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373D7F7C-BA1D-4FD4-B12F-D8D599D327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1EF837FB-A2C7-4AB7-8556-A072C81977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4039BA5C-21AE-4598-8126-51886842FA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22F88765-CB0E-4C9F-BE86-3E73ED2761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DE413FC4-FDC9-41F5-9BC9-CC48210721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BAA5ECE5-4063-4193-B626-82ED288835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84C4A982-3516-4FA3-9E83-32EF0256F3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3E541531-8F7E-4782-AD5A-E651AAA175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AAC2D2C9-2218-4197-891E-300AB4595D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0CCA1FF-3793-4571-8FDF-4B17067D9D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D59B9D2-645A-4DA0-AF96-C41B2F5EB8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6CE7DC45-2CA3-4F0E-9EDC-FBE5BD6FD0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163DD94A-46E8-46D7-AD93-D33E38A3BC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43199F8E-AE86-4FFB-B7E6-3C75F3D7383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D09EDCC2-7E25-4909-9C2D-62D1A5CDCF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B691A794-78AC-448F-9DD4-BE47C4363A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28CA536A-BFB3-46EE-9E95-E54BCE35C4D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5E0DB677-29E2-4835-A440-EFDABB5DE7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375814ED-BF2A-4542-8EE6-D0134A86793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DBB30EB-487B-4DFB-9B2C-E3ADCD40B0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4903E232-27FE-4F91-9327-0A425D38A2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1A9EE4B8-1DF0-498B-ACA2-EB3B6231D7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FC8790B2-2C41-4F64-AD84-81D8CAB138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3037B757-4DE4-403D-B6BA-92351824F0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C5D0B61-27A2-4A78-83F5-5D499F1F26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600841A5-6A84-4A79-84EA-F599C08B51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FC39E192-1189-4DAF-890D-91E057A4EBA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52961095-6CE0-4F7E-A0E3-8FF1F2F6C1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0D7C212-67A5-481C-B462-A95BEE5A81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EDA23EF4-04ED-4F99-994E-A98F6AB56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09899491-F76A-4F0F-8477-7F6687FE47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9872C69-0108-4204-8C68-7AE41287F6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C1B7D4B7-37F5-4D9E-A913-1E2650A0F7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9E863E0F-4F4A-42EE-98A3-58CC02642A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2AD8B645-6270-45D1-92E4-E20A6555563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E742BAB3-C48E-4EC3-A238-994A84AC91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45189002-D728-4739-8264-067C0BDAF83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4FA6438-D134-47F2-8985-350F7F96C3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4FE6F3A6-34C5-4B67-AB99-675D2C895C1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B924FAE-CDEB-4766-A8E4-F86012B34D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3FE38528-8D78-428C-BEB5-270EE7ABFC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34A40504-4C0B-48AE-8F26-A8FB764439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D9C35B55-91C5-4EB5-BA8F-692E2BBA05A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C85268F9-6F59-4CEE-93FE-482A19DEEC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69381B46-1DAF-4133-B488-857C06A3F1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FF74DD25-F393-4AD8-9199-B6D9812674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F64ACD41-044F-40D7-A3A0-648A3AB984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ABD97457-F403-436E-ABA3-BC325ADB1C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5283FDCE-CA23-4A20-90B0-41DFBFFC52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8C0EF59-6856-4779-9814-40743C1AE1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1E81423-68B0-445E-A58A-C4DCFD5F10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F452E21E-BFCC-4095-8B6B-E41FDA2FA52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B4BED301-514C-43AE-8654-3633F8B67E2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BFA422A6-EE44-4A4D-ADD0-CEFF1720AE2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DBACC2D9-FE93-4E06-897C-123ADD0906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D64E06ED-D1F0-4E36-B0DB-A2B49BE8688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6A6AA663-0970-4EF3-A4DC-E50CF1BF950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EA4CD0-E65D-4079-9243-154862256E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2427A401-304F-46FF-BD9E-D303720882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2DCFC054-4AE8-40CA-9865-63EDF2F302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3E2E5BEA-DF40-4199-BAE9-5A96E4E8C9C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4F545FDD-C5B8-4DE0-889C-67CE3A67BB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662B9BF3-130B-48B8-B6D8-F6C27ECFC6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7F1FAED-F47E-40A7-BB2C-801048C7DF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BE87B3A-024F-459E-918B-E71EB8651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C5282450-972D-4703-9FEE-A7A4F69F09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5BE69AD4-4374-412B-8347-C8C3D15FB4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3B8BA8C9-CDE9-4FD7-BD67-D617AF33B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F1AAEEB-B524-4C27-8A28-8475907E0A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DD19E954-8A4A-4AD1-AAB9-8E482826F84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D0031AF2-5B94-48C7-A027-799EC0AD33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EB32C00-8FB2-4311-873C-3B06187B63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F99764D2-6BE5-4A3B-BAD0-3A01190B32D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6D73E500-B413-4682-8555-81A8FA13B0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71F752C-4DAB-4E9A-B20A-8B2F6DE3608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07C951F6-9768-40F3-9AD2-09DA5E1778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7132F33F-EEE5-4CB6-8791-AB8F35B4BC2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FE71C52D-A6DB-404A-A661-E90770C6C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04DC9F4B-92E0-4A51-99DA-DB543E9065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A801F404-762E-4237-BED8-19BEDC04CA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373E1ADF-0C11-429F-A018-D03D4DDB455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BF466BD0-8D34-4D2C-9B40-14B1D74A9E3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F90611BE-C65A-40E0-954A-1B0CAEF000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6536B57B-6BA4-41AE-8E9C-102FFC7D1D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F95372BE-3F75-45B5-97C2-7089E8EB4D8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5C04DDCD-5931-4397-9A8E-2A87DEEE42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DB21D62D-E958-4540-87D2-D2DD840CFA1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A7287CD-F0E6-467A-93AC-F5E33BD052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2DE5131-778C-471F-938B-AB4E107686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652D3E54-0EFE-4123-ACA2-6D53FF8B746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1EB10AB-AF15-46D6-893F-7972E08735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680A0E01-4829-4495-9D09-A32E8117EF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D74CE44A-9DF1-4EB7-9AA5-2800D04E82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016F9DC-1B12-4BF0-B256-03766AE6DC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289956A3-830B-47C8-AF5E-0FECCC3A60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56D5235F-9F7D-416D-83B9-25E6F518D4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E4768DF-2F4C-41D1-A241-A321163C2A4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A3836C13-6CE1-4BDE-BC68-904A9EA177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9F9100AC-A966-444A-97E7-D61E390224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E2CB0F31-BFD7-4105-A221-15C1024F2C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A008BF54-6A11-4EBB-8E76-91D20CCD56D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3616772-420B-43BB-AF66-9F9683D1C7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2B8F5E2E-1C3F-421C-8B01-4F387BDC8F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05170EFD-54AB-4596-86EF-83F99FB651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E26AA863-619A-41E1-A008-8100924597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A85FD50D-D352-434F-857A-2F337DE2DC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CBA7707-D80E-4B39-B322-C4F0A32BBD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10EB379E-DB17-4802-AA06-99A2F65081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94F7847E-EB06-4D77-88EC-59AFF16D52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E02CF0CE-3488-432F-9F40-72B4A9013C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86A5C4F-EAB5-47DC-BE85-171071DAC32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75C4AED7-5791-4FCA-85B8-E024D11B72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264C54E9-3ED1-4ACB-923A-81B7A7A4C5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508C4D2C-B997-42B0-9081-5C0C4E972A7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8A30DA3B-EDED-4812-8ACC-59C6EEC22B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6778B7EB-05D5-4F00-8A7F-9E14B96AF52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1A20F35F-AD4E-4CF5-91AA-08B261AB37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29D04260-FF65-4AE7-9A87-DCE8A9B36B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3EB815A3-4B61-41D3-8D33-3BC16228173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77E8849A-94A7-422D-AC83-7D6D5ACC9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117207A5-C221-4C37-A6CD-1129CF932C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FA931103-3F47-4E23-8966-8A2CC5A613F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AEC28CFA-84A4-42EC-BB0B-4B4C8067E8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CE1117D8-516C-475F-914B-F6CB21BBA4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E7322912-6FE2-4EFF-91AD-E768D91D9E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C43A35D1-85A7-4F72-BC76-23FD691A3C2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A60ABFAB-C269-4756-BF70-41A19BD44E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9EF347EE-ADA6-4E96-8907-79307E707C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D1757D1-B6A6-49F8-A20A-71A5F3CA74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BEAF489-75AD-4F2E-A06C-1EE1F5114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03D32F50-933C-4C75-A034-BC1CE93E88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AFD8900B-A373-4513-89CE-9E17D45E3F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73E02D70-8C1C-44DF-8949-E70F9D8042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E083DF72-1B76-4289-9C6E-B2EBF1F52F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820140EA-4866-4B13-A97D-26DC6FFCB5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EF4D6918-9774-4A6F-A1B4-1658E5C603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7B05442D-79C6-4AB7-806F-2B0BEF6C9F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C69B6843-8E66-43AF-BF84-7CEA7CAECA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EBF386EB-A6FD-4E0B-BC79-C376C29CB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696BF0F4-C002-45A5-BCAD-0F38F60372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1A644D45-4A02-4E33-A8D0-DB24752D03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F6664E0F-828E-4484-96F0-D7F3A2C542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6E77CC0A-E34C-4137-8825-8F5B64E2F2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92B0BF5C-CBCC-4112-A149-A4A06F1CE5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5087D8F8-75A1-426B-AE2E-D92952ACF9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EDBDCDE-714A-4738-9B74-0672AF38E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95A52492-F7DD-4FA7-92F1-FE4CA8464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B214E00B-C2CC-400D-98AA-E90D456539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682B5398-9546-426A-AAFB-F047F15123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57C27A03-6614-430F-ACBD-618866C651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E6C89C2F-80A3-4027-9F37-AFF045EB1C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CDF6FFD3-2E50-4A80-9F22-30590757B9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73A1B8E-3F93-4E08-A237-2EF94C4752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97C0E5BC-4E05-4ECC-92D5-6400A2BDB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F6019EEE-2C4E-4E31-8A5B-A5ED5308049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B6FBC95C-8957-4F67-A2DD-DC8154D43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D94FAD53-F3B4-47F2-978C-4951F97FEC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5B6E4D0-1351-4B4E-86DA-2E74DF3FBE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179A8C83-E115-4972-9417-2BA808756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C9D99B29-A77D-445B-8640-A0BF35123FA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66D0E102-C023-4AF1-B649-73CEF92BF87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BC4A2F13-C410-41D6-A22A-82D54AF248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142FF65E-154E-4570-AE1A-C878CBB124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3810FAFC-0D98-49F6-A74C-83A2FE3B0BA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6EA824E2-0EE4-407C-8B0A-C2CDA12CCCD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730A9260-883C-404F-8DD3-8CDF7E3538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57F2FC51-2740-4BF9-8BBA-C676FEE703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FB7D8A7C-D55F-4D09-8D6F-F2C91163B5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9CA3804-E6CF-42AB-84B5-CDD0C3CF87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12547807-4DF1-4CBD-9A12-BAA7BFB927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CE48D5F6-7345-49CF-A525-D5A95F8B7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5E759196-EA19-40F3-884A-FB3A6CE799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72C8F2DF-FC4C-45BF-B2B8-F06F790830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56C7A075-6AA3-46EC-B01B-ED9CF0E29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9EEF02D6-F625-4E6A-8A0F-ED15A74D5C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5105B98D-001B-4AC3-A624-D0246899100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3CA97D4-0624-40BA-86C1-E63010009B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5F8236CB-3E54-4A90-88A9-5AD48076F4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A79DB298-0798-4EA0-9C09-ECD2DADDA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1D5DCF91-3D9D-481D-83A9-86DDE06F3E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030FEB65-541D-4722-A6EC-016267FE68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232AFC33-8B1A-4056-A9EA-1D601AB604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A72C4FBD-BE1C-42FF-A11A-F86A64FA4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9479AB38-CB80-43E2-8EDC-5CE455F0E3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71007F19-54C4-44DA-93D8-422FEC4B05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34C18288-BD33-40D7-8D9E-9760843898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A772642C-596C-402A-BBE0-7DA5FB8AA3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145F734C-43B7-425D-A347-4C05147CC4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F61436B-A1CE-4A86-9204-E2886D49118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12D2D26-1B18-40AD-A3F1-937229ED15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7A43DB-94F0-4AFE-9EBB-E9D9F3765E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B936549F-BA1D-4403-A41D-265B4BE0C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C223D2D1-054A-444B-9EA2-D293E6961A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0F64A55-878A-48B7-A2A9-E0123C459C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6E97B15D-741C-4F3D-A607-C3BB70E64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376CFD1F-38EE-449C-B319-0678A1711F4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E7488461-B4A9-4C1A-9194-DD40C41BF7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634B1F90-0DFD-4463-8F4A-B7C9405B2B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EF9FC84B-01B3-4C8D-9515-398555077A1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7B9A6904-ECE4-41E2-BDB8-7ABD95C3A2F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4C427152-1FD3-4366-87F7-81C5CFF643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317A709-1A26-480C-B01E-3DA12CDFEDF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A38EBF37-B464-4353-8453-453D824E2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CC15201B-7878-44DC-B4D1-93B6DA4C65C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1D51B656-E989-4228-897D-A8C2D625F5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899B4626-F2FE-4057-B74D-990C2BDCC8B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ED1E079C-E401-42DE-BDDF-E259A677ED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7EC27C71-D565-466D-9472-A817598F4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CA181BF7-B6AD-4D3F-A2D9-C29E7B808A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7043A234-33C1-4E23-955F-E4A3A811406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5B57808C-348D-4B46-8FAE-E915F2C5E0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D65E7AD9-BAE7-4FAE-B4BA-7171B71D1C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5102DB17-0E17-4E29-9FA0-BE0C989A42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D033FCB-EDED-41A1-BBFE-7868FEB6C11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CA6D541B-65DA-4B8A-B255-13E185601F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619263A0-C05B-4F93-BEA4-D562B89F88E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595F04C8-1232-461B-B8BD-25F13705D7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503D243F-FFFB-4A81-A250-ABAC99561C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D13F6397-B0A9-4628-904E-65222AAC7D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D2D5412-12B0-41FB-99E8-2B54C2A1BE3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771B2E7D-8FDB-4B6D-9BAC-50A9E3C0A9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055DB84-87B7-4B03-990A-F0315426AF9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C5E30F8E-7A58-4451-AA52-6AABC18C891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9A8E0676-79B1-4F3C-B189-55F37D6B56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7BD7626C-58F7-490A-8C56-8780C76929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0841D8F9-4951-43B6-955B-C781E048B5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56E2872B-E8C0-4768-87D2-EE37B3EA2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CA4EA459-5D5B-40E0-AC7C-DE239055B4E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6FE750CF-F9D9-4A9E-95EB-4A5D39F6CF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3C10A672-3B40-46EA-9833-B095908FDF3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28D65DB2-B381-4EA0-88AA-0BF90B8D07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933E505D-C763-4170-84D2-0E7224EBCE3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647E676A-E650-48B7-98E7-49F56CC044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9C52CBF4-7A89-4C15-B23B-276E82D2543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429B6209-67FD-4FD2-A6EE-ED75C6609B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8F2336B0-8388-46CC-B10E-7E442E17D9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C8FC9851-0DD0-4303-80A1-32406790C0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F491A680-C2C8-43FC-9131-80852C8B41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B1AC6728-D5BB-446A-9125-4195412209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980C8D22-7A01-4BF0-92E6-BD5850CC9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A6928D4C-A63F-4E9E-96CB-DFB72971E3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4BB56C3D-5DD6-4401-B4B2-6D0D9CD8E63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B1334F2D-C7F6-4B61-AC59-0A5BE52E5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BB6689AB-C739-449F-BE68-5C75763A920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07A904A9-6903-4C9A-AA95-FC657B55EB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AEFCEB41-8A16-4459-A064-18F07371D0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31C6348-4569-4AEB-8B4A-393CC42BBE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B0DDDB9-2F21-4740-B8FC-460227291E8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520E44A3-EAE9-45EB-98D6-7FA0FA9554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244A9E8E-40E9-45DD-A97E-9E7ED90C5DC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9242D6C-3688-4326-97F5-863584A80F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1387813B-EA40-458A-BBA1-EE3ABDD0B5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F231859-9E5F-4F41-993D-A387102C12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E7C2410-2DFD-418C-8FEF-FB89308DBE5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4827E4D9-4B8F-4427-9305-217B76FDF3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86C786F-3879-4AA3-A73F-71DC3735756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FE287F0-2D49-47EC-95F1-308DD43B02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5AE1B9B2-C2FE-48DE-803A-7131DE45CFF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A0D21008-5CC5-402A-879B-4EE061EAFF4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93F5079F-8D7C-4531-B06F-F43A572E019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6E92587-36F2-4074-AA02-A979BA7FA0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A35587C9-9C28-4999-BB49-5B864B3B38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1734B318-AADF-47FB-87F3-C9CF185489C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3879E52E-8F81-43C5-AB8D-C1D326010C6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7814828A-D9D1-4096-908C-A9EB4C1D47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B7DF8455-1DB4-4AE6-8C89-B116F72D57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490E20A8-575C-48DB-BB74-51FE4E6E9D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D1304A89-AFDF-4FDE-967F-4206337878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8CBB8E91-8E8E-41C9-AD46-4E9AD85125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EA6402B6-6035-4461-A4A9-681D4D46CF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03107DCF-A144-427E-8C16-CAC7CB58E4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BF6B76BD-0FB5-4B1F-95F1-911DBA4B1C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404FD563-B0C0-4F74-9D75-020409A06C6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A8DC4475-ED11-4DFD-B4A1-72E48A4FA6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8F19492E-E6CF-4D2C-99B0-36778C4446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A7E7CEC-DA04-4EFD-B268-65B884F9514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0A58ABF8-7F81-4F79-AADE-EE9A0D62693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8EC433D7-7760-4C31-B49E-A83CFEBFA9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F0ECEEF1-125A-4088-9385-4D02906D925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E8E9992E-729F-4773-B301-3E9F3C60363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B0442E98-D3BF-4CDA-8F96-29EB1ABF5A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5E1329A3-2C12-445C-B150-857AF2B6BC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AA6F381D-1383-420F-845A-AEFAED85E8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C55C7EB3-6F4E-4039-AFE3-88E7A9D882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59A710DB-54F3-47E8-A769-9231D317D6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E9DB5590-F511-48E6-9BF7-DEF6F51A1B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9C065DEC-46E2-438C-896C-913F96F8DF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3DDB9181-D5F9-46FE-8787-5A52AC570C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D14B807F-2855-40A6-A7F8-EC57A1B8C8A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69A8C686-BB01-4ACF-9BE8-954DE3978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9706AF8-835E-44E8-B5C8-A7C563001E4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BF56F45E-BDDF-4DC0-A0A5-9DC75ED7787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15623049-F8B5-45D7-A656-DAF8282ADE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F59E03B9-061F-4DA7-ACDB-49903B8D7E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52B1D746-0DE7-42F9-B3E3-40E839230C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0BB4626F-D0F9-43D6-8F71-35DF2CCCBE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C58A8323-F4A5-46D0-8656-09B71527308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A6B7110E-6610-4B8C-9665-D7D06F19EF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49706E52-D774-43C4-BAFF-26D9224DCF1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958267C2-5647-4971-9A33-E873392CEAE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651A0501-B29F-4B51-9CE0-21828E9589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E9DFFB12-D8E5-471B-BC99-6025DCC0EB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24EDA195-13EE-498E-9F13-FFCDFFDBE6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B83D0FC4-51F9-45A6-BE7A-96EC6D455D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E5ACE59-0CA7-438F-89CE-D9EF49F71BA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55AD20E-C33C-4757-B3FF-253547E5A5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AD32D0DA-311A-42A2-A305-F9127800F7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5A1E8DF7-F6EC-4753-8E6E-D4F87A1469F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814E5E51-86A5-451E-96E3-3D96D8723F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8912C680-40D1-41AA-9A8E-F833A844B40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A76FBD24-1ECA-42D6-9A9B-810ECC09CE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5D199610-7B57-4486-9B08-430A1AD0B9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855F8C6B-41B8-4035-A0C6-18A52C4BF87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181648B5-1B1D-4835-87B4-F3A10A2FA69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5F908AE3-2C3F-4138-B753-2945988354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F0B170FD-5F7F-4BA0-9FCE-1C9D9FE9E1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FBFA28F-DC59-4E0B-B2C1-44DC261548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6E1485EF-2D23-4E6D-876B-261A07C6D7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A69FFB28-1941-4082-8961-8A3F76263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24578D1D-D9DE-4FB9-BF83-F3EC9211DE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495D5105-99DD-4749-8402-83A99B5CA1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D7E76912-5370-45CB-AE20-63C7004478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FE51F0AB-5A13-4F4B-AEAB-14B833068CB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7848D343-35B3-4561-9A26-2BC951A161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1B1E28B9-08B8-4E4F-A789-65D5D11FEBC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23C80F11-6097-4691-9532-0E04CA49F6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F9388843-EDD0-4223-AAE3-78EEF66E77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7EF23191-742C-466E-B2FE-8A74CF39245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9FB87DB-CA94-43FA-B4E8-70B0647215D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E6FBC4B8-4644-4465-AB2C-04FB90E477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D150259-5769-4D66-9E9C-5F5A4032AD2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096527FA-263A-467D-94BE-FFDAC3E65D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F70D84F1-22C3-45E5-AEA7-4E8E14CEF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38DAAD64-6C4D-4293-8A97-95DF585AED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9B4245CF-4BFE-4181-84DE-637CAF37082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62E45495-2ED3-4779-A7DD-7D972F2002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CD20697F-EB3D-4449-8E7B-6E311B2268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5F208742-C7CD-4331-8E52-0B53ECE493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2E1CA13F-A018-499C-950D-6C982DF750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CB78A99A-3640-4AB4-9886-0888DB3EC7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77AB2E89-D720-4A0F-ABD1-4EE66E386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9B4D3B68-3311-4181-8407-BA84FDC1D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05ED16F-0DBE-4A7F-8051-0C4C51C1C0F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3FDEA9A1-DF38-4594-A7B6-C716C9BC82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8DF9351-2409-4FF5-A69B-57773114256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9239AEC1-AB29-41EA-AC9E-2E0DE54FF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FFD8C2B5-15D0-42F4-A713-7998A665FD9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5E61BBA4-252F-4B95-AA0D-3960954638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E0E434DB-23F1-4F53-972E-3433E17F1C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3E6E7BF4-0D97-4F56-8C03-F47FFC573EE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EC213F60-8A11-4D14-A4D2-CC76B81258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917C9146-3E28-4782-BE44-F1D020C3847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134D9E2-4861-4D87-85F7-947D690D53B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8727EB3-EA56-45C7-8403-ECE79BA44D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EC94EE88-DE65-400E-8C0F-66C4546CCB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838AF14E-56D1-4A3D-B7F5-C753400705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0F8CD460-7D94-47AF-B7CF-AAEB5B4B74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39D78ACB-BCB8-4387-A62F-DBB8E860F60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53EA725F-E9FF-4958-AA52-708B0AC596C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056DA44-CC9A-493D-82C9-F49F794CDB1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94641D79-C8C5-49B5-89D9-9F070A4D570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6F98E48B-1EFB-4C89-83AA-12C160FF24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A2824FD9-3907-4B89-8B8F-94F4F7C5420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37C6EC69-7757-4A92-9E77-BA13987F42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C73283F2-6DB1-4DF4-BE82-100149CDF6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619ED675-4CCD-4883-A285-8C5F02DE18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F10BB134-E614-4AA5-A72A-9CA4F5E4D5F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2DB8CF72-30FE-4C99-9250-5E16218B96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9E20D1FD-D0D9-4CC4-B700-4FE7FAB3B5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8B1C7678-3F39-4604-B781-4441993187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AD9C36A-CBEC-45BA-8064-5BC8925025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E7833AA5-32D8-4D1E-A943-23C2E946D8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2161C57C-744B-45FD-9F71-4ACDF1F8FE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4215CFA5-FBD8-4C15-B26A-3E337091F5F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04FBB412-D16E-48F4-AA2E-ECCE735ECBD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944EB45E-14EF-4C9E-B9AA-75E9EFFD074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7FD9981E-2AC1-4AB7-B1CC-4A472B7EF7A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2DF17A72-8F94-4802-91D5-DFB8269F6B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311E76AC-9E70-4252-A9C2-422EF0C4DD0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63E715B2-265B-4A75-8BD9-81B532032F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6FE25185-082D-4885-9747-6CD9D9B50A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3C727D6B-285D-47DC-A40D-C14376D6E3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49FC3495-7883-49DB-AFEB-311E0F601A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1A16DCEB-15B8-4653-89F9-0D9A17505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7644DD9D-3975-4781-BC2B-8DF4175993D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C937D71A-7A40-4A02-B949-141D7E1DD9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143D27E8-7CA0-48B1-88AC-10F8E7BE29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646D8786-BE33-4DBA-A9EC-A8A25BF46A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5510BA11-4303-4A3B-8E94-D2DA27A272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A4C0CDE5-A19D-4B05-88EC-C30BE61985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4A789CE8-FC9F-4F5E-B9D8-69C7981A7E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03FA5AD-C1B1-4441-BD20-0F47CDA71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1A43B4B7-9D6D-4717-9073-60A81E5D2A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D0B2D0B-F458-4B9C-8D3F-42400E6C60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CEAD9184-7724-4E30-B0EE-14179C379D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77CA1983-A913-4FE2-BF1F-87E35DA8BC1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9417C37D-0EB7-45CB-AE1D-C53384A021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A7C8850B-D5CA-4762-99D9-95D81B0C4AC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FBF7797B-0D9E-4851-83DB-C638FC924C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29C41816-968A-4B3B-954A-D70EE5CA55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AFB76B0D-4764-4B76-9E0E-E9B9AE0002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909CF75B-F717-4E17-8ABB-C6465CC26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EB11F783-B61C-42E2-A3DF-8087F568BD5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3BA781C7-4C1F-4DF5-A63D-89693FBEA5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7AF29B3-D760-4A8C-A6F9-A38D08AA38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1EBC71C0-6DDB-4B84-BC3B-C30D9393A5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AB7668A3-B65B-4631-8C3C-1D8005C03E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65C26F63-5225-47D8-ACFB-EE79FA1838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A8E9BF27-E77C-4AD0-943A-B90C29566EC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175C432D-2F5E-411F-B2DB-A11B2EB53E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6912B5ED-7EDB-41A6-9F45-0138C14B76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FB051D62-461A-49B0-9CCE-1C486B3B06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892DD6DA-386D-428F-AC3A-FAA2D574B82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C09F6FC-0061-4496-82B7-71AA56330E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4E688E60-FB99-4F5B-ABEA-CFEC661092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6A853801-F670-4592-A638-25BFE54F14D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B292106E-1560-4B55-907B-D0E5E130048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B5766552-2DF8-4530-B7A4-35D4444E70E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2DA4C4A0-F537-4204-8FD0-9464665E28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298DDC39-4F6F-4D38-82DF-4B72A1BA9D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710E1469-2C5F-4D0E-B44F-C74C4562A1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6337DC9C-CDF1-4625-B157-609578D599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09029629-5340-4958-B38D-F905609D2B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670B09A0-9A4D-43AD-A0B9-730E596CF7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D8642316-4517-48E6-9048-47470E0B91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F34484B2-0708-49AB-B008-08663743ED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1478283A-04FD-46ED-BC4F-07D83AB7E2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5774B45A-439B-4D10-B0AB-5232B9F4E41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824D75C0-D55C-4CB4-B03F-B286ED01BD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65362229-74FB-4FFC-9CE0-B4CAE5DA2F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9E9448C1-0811-40F8-8002-83C7B7F6016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99396D8F-3CE4-49C0-A5CB-761A75EB3D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9AE6A297-4C65-40D0-B75D-1DCBE16028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EBEED00-55F7-4CC0-97AA-1631C93214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DA3A93C4-A5E5-48A3-AF2F-73E8422A87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7CD41B9A-09C1-41BC-B04F-CDA113231E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E44F1533-0C5E-40B4-9DB5-1FFAEDD1B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39E36387-4B9E-4340-9D5B-05964BC601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496855C6-879D-4E64-B1CC-3D81B74B37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8A925E6C-0A76-44F7-ABF4-ED97148E819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EFAA0B3-8DD0-4886-92C2-1FDC0AB3C3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2A2010FF-7857-4A30-B413-C34FEC37029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7F45C6D6-2305-46B8-8A55-F1C809E3F52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2C163F5-4F42-4379-88B4-19B34551D7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F9307F77-25C2-4A8C-B941-9749FADC0D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CC1218D9-21B0-4A31-800C-D9DFA1696A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548C52-3024-4A7A-9A70-267190E388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A3E4A69-0648-4FE3-9635-79F20DC0E9E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A1CDBFE-9AFF-4EC4-BD69-8FCAD163B49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5B40744-291C-4572-B606-425791DCF8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DC3E9D28-A74C-446D-A848-CFFAD0133CF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55EB9697-E60C-400C-B782-94A4C798E9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E3864235-AC54-4C69-97EF-77CA8A68E9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C4D1E1A5-9550-4670-B0AB-A722C0A5260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A7F69183-77F8-45B1-B18E-A70863F2E6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ED560E6C-293B-454F-81EC-2F56FE8C0C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A39D96B2-DF0A-471A-8DF1-A3E417BBC5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1E967E98-0701-43F1-8F19-2A51DF94C8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1E7A319D-CD3F-41EF-9A06-3950BDCCF98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A459758-9537-4D20-9B10-12B628756E7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85E97627-B25B-4682-98EC-BDC24008D39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916DC605-E21D-4BBC-8A79-DD289F8DE2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EE024FA7-1A3D-4E03-881D-272ED5463F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27C3E5D6-55B1-452D-AD6D-3EE2C53518A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6427B81B-F26C-4E1B-8A58-311FE459854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2D599DA9-E440-455C-BD91-90E7E5A55D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6E8C54BE-3174-443C-AFE9-E64444926CE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EDEEB8A2-D7E9-4D4E-B94B-7FE45CDFB15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397A8B9B-FD33-48D4-A91A-BD7A4756D4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04EB5DA-2DEF-4665-BCF4-C6455B5F8B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A36B2386-6305-4F68-8A3F-1B2B271F02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B78F2125-FC6D-4DF3-946B-33A23F0ECED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AAF04D5C-8F29-409B-968D-67D869C92F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353A1A33-4234-4576-9845-214704AF61F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2938C167-3E71-4465-8123-85A29C23873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673041E1-FF46-4088-B693-63E322AAFD7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F52F1434-9E17-4867-894B-3A340B17721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454C371E-BDF9-428C-8DD3-6D7548724F7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CA11B9E-A229-4A86-A544-B50C455781A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C7501E2-1145-436C-AEDC-BE3ECA7E60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26629B58-7397-4D4D-82FE-78E8B33D09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B2A2122A-C563-4816-BBF6-B1FB3F7DC5C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1B137822-7C2B-49B5-9066-733C5B7BC4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AF9FF200-3635-4A81-89B5-FF1702B376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27A86A1D-BBD9-40B5-8B0F-3EE2D2732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17351BEF-80AB-445A-8F14-F9D5189A544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449CF0C6-1CC5-4959-908D-0856BED1745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68ABB887-1358-4913-B77E-772A44DBB98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A5AB9EBB-EB42-4532-9224-41F44952C9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4E6C9E6A-3B2D-4993-9612-1595298B46D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A3099288-5603-412D-8DD2-EE1469D65D6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F7ABDAD3-C245-4F3A-AF87-0007E52D1FC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914305D8-5BAA-4EF5-8974-CF3CD531CE9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6BD7D03B-7607-4B66-9AD6-EA05AE5FB1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19E81A12-FE09-4FA4-961C-5AE31098EC4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0C6BACB6-4A3E-4D5C-BB1D-DCEF89D202A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3C388225-2D41-4DC1-9A30-63807BDBD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48ACBBD-B718-47A9-9F7F-DAAF99C67FB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F0ECBDF5-730E-4986-ABEE-5966ABCDE6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276D8131-542C-4EFC-9BD6-4C5865482DE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81F4D2A8-FB1C-4D71-86A3-0A0C825B2E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415D8F7E-3775-4BE8-9694-88978F98D80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75F7C27-E6B6-41F8-A8D4-4CBCB069365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7052EDEA-A862-43A7-9457-B8C771A770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AD622786-676A-41D1-8883-5850CF354D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1B10C284-3CB2-4E14-AA9D-B17359DDD78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A031AEB9-5286-49D4-BD45-8E811F098AB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0AF60699-A495-4D9A-852C-0F305D2A654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4C57ADB6-283F-4439-AFEE-ED499ABB7C9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037F1F9-5EF6-42CA-B931-69A23ADA41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213537CF-2511-44AD-B7D5-230BE6984B4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1A37F0BE-B4A6-4B75-A77D-91C892AEB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17AB0EB-71A7-4C1E-8676-EA88C80ED87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3974D301-BF6D-49FB-B466-C167D95890D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78334D5C-B8AC-4B4F-97F7-B5C269CE7D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E6F174ED-4058-47EB-855C-B6AE34F419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C76D43D5-7AA5-4D64-97AD-80CC47BB760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8FF259CE-2E96-4671-ADAC-7850B979F8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D191AA65-75EB-4A63-8AB0-8562C31140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63B9EF15-C039-4DC6-ABAA-59ECCB33EBF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63937316-6FC7-439F-8B6E-0C26028BEA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ACABBB72-EDDB-414C-80B6-E9333181C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4DDE3927-03AA-42D6-935A-60F42E0602C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EE32A699-A4BF-4728-BFA1-ED6CF64D83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1164B207-ADC4-4E54-B0D0-82AEA82362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BBE5EE01-A45E-45AA-B3C0-C40243109FA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95087D5-2FBB-413A-BDD0-05B0A50232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9E5EA037-442D-40EE-9EB8-7528980A1C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920BC5B-4C64-4B80-BBF3-4294F0E14D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7E9347A7-C588-454A-9565-9324FDB45B9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5110AEE2-F879-465B-B919-EB892DA5CE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4D577419-B927-4CC5-8778-18099985FD5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F76B03E7-3EBF-4D1B-9AF8-F44E325E4B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ABEA096E-9A46-40C0-AAA7-D9564E9D82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49DF3089-F855-4D3F-ADEF-75787875AD1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7006EF85-015E-4733-968B-77D2905BF8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E18CAB5C-83FD-48E2-9CBE-EB27F1754B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FB396D97-AC1E-4C47-A379-079F29004C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95BBAB7D-96D0-4505-84B8-344ADADC59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42F1F71B-88A1-4F52-A581-4E5DB1453B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33C2FF5-BB62-47D4-8338-E366CEE2E4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18638761-E871-4A9F-8AD5-F8DA9F0BEA1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1C20A3A2-3DCB-4BEB-9A34-D3860A58E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48FBBE94-E6B8-4B1B-92AB-BD5543AA6A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85181E3C-EC15-4D08-BB83-782A7D0051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07D51CCA-D814-405E-A8B9-B5843B27C9C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E5C3AB14-9076-4ECA-815A-0CD1498EEF1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A33F98A6-E6B8-4C5D-869C-7D6FED4B43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95ABEF11-E2FA-4BFF-BC62-4F39B05613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B49D16D-EE1C-401C-9BEA-F3E9ADB40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04A33338-0593-4E36-B983-17CC2F63D1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81BBAA8B-0A62-4F72-BBC7-2D0584A3B5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B2ED044F-20E1-42A3-A79E-C8AE21ABB6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56117991-95B6-4AFD-9489-0176AA12C9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F13FD12E-15BC-4BC4-B9FD-BEA9C8CF56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D420FCD7-151D-4778-A5AB-3D3AB385FD8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B45D74F9-98F7-43AC-B3CA-5ED71E1602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57AFEC72-1D0F-4145-895D-B13E847ED6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75DA03E6-E0C5-414C-9FC0-86705E9429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EE2D4D3-7334-455B-AFB9-553FF302CD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8991D5B-C0CA-4D37-A1A6-04D4D81FE3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6AAD0BED-5FC2-4339-9AC9-8904545799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D4D86AFC-3B79-43B7-AD5E-77F5977163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E9DAB6E7-AD5C-4118-A95B-B62B6E97E02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64A7875C-3550-4304-8479-3D20398403F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819A169C-10C2-4B22-9929-2155603EEF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6A6559A9-31D3-4F7D-B380-67F8E36281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22C7EA2C-D35E-435B-80D0-68A90F80A30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558F7555-413C-4E90-B766-F82C42823A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120C4FDC-8450-4F03-97CA-5B536FC7832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5734385A-CC53-437C-A059-C2527179C3A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B77AC45F-3DD5-4EC8-8CB0-C4B3E4B628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5CCA632-D402-47C7-815D-96513FBFD6E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81E3FA60-0516-42A3-BC50-973A6D6ECB8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8B8F64B3-446C-4144-8FD8-72B7E863246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A03E9E2D-07E4-4399-BAC0-9F2C1CD17F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F3FF9759-3BAC-4960-82BD-6245C090C8E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E55FE7B-B5F0-4CE3-A640-9451AA3C127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356E5CAB-1EC8-48CC-9D2E-EDBD3E3EEC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BE16068B-DB7E-4D51-B33C-5944F65D7D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4FE497F3-0F11-49C5-8FE9-AF1EE10707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9252AFAF-2CC2-4148-B4A6-3CD46F5AADA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3A0CF7B1-DAE1-4E74-930F-217D36184C9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F8F151E1-6CEE-4E47-AAB0-3F04D73BDE5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86D404C0-5832-4CBA-96FF-9CCCE7479E6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8F930931-9D3D-470A-8699-E8E42129FE3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A522A42B-EAC7-44A8-8867-7350206066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7F6D45AD-73FE-4957-8628-0358C3AC92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4EBF1ECC-962A-4CF7-AC3A-B9F03FB2E6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865368CE-448E-4E90-B9CD-264775223F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403B54E8-88F9-467D-A48B-2BF005B933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2705FA7E-2D42-4FF1-BC18-8E960CC27CA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44FA6CA6-1594-4231-87CE-A28DD036B9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A4FF4279-EFD5-4816-970D-F36A4EA03EF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7457DF52-CF09-4638-BC7C-92689FA6E1D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43B97DC9-3916-4B92-A700-9D3F55041D4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E786DEBF-2097-402E-8730-3BF05E11DD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2810873-69E4-4B8B-8625-1EB1F1C1DA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AA01ECA8-7DBE-46FF-A22A-D95EAAA11CC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A020E74A-7EEE-4BD8-BD90-6BB23DE92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084741E1-A7A1-4A4F-BEAB-3A693CB0BF9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78865899-9A28-4D80-A3BD-ADC353CEE70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F2913DD8-7365-4826-B84F-63EA2F9219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75DE535F-4BAE-4D4C-A5BD-060858CED18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6F972816-4E05-4838-90CA-24DC533041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DFC2946-0C68-488E-B6D0-A00E6BC302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09B24E45-F6DD-43DC-A095-64B62966A1B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0A4FDD45-A9B3-46DE-BD15-905EE93F5D8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65870AFF-371C-42AA-BD2E-031418D608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F234C352-1C63-439B-B795-8C32EA6F7C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86109F24-9AFE-4BCF-A65B-5EC0BAADCE5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7614666F-1D55-4124-BFE7-50A5FDCFA5D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7E3BCFAB-BA35-4469-8B41-AEA633EA069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1B4101F9-159C-47D9-AD63-4CF0CB96CF8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E0F0360-B5B6-4558-A02E-D682E2696CD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6BC72BAF-B253-4BB4-AE80-0296D3ED6A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9795914F-4E4E-4175-8823-29195F8AEE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08C84553-18CD-44C2-8BAF-F36DE2BE958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02E11B9-EA49-4845-95A5-37FF3499B8D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92D61BAA-306A-4A9C-8A7B-D7A72888E1B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0EEC5542-9190-49CB-9E1D-33A823A0FE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3EDC77C7-E000-4D43-A667-F9CE8F2B0D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9DB41DFA-AA05-43E0-AC08-B4CC3ACA1E4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E857E3C3-3CB8-4524-9B07-B1FA6B8A3C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5DD9A5A6-2E06-45F1-9427-9B4356791AE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931B472D-7C4C-4353-B456-178BDB86DD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5B0B57B4-B30F-42B5-BE4C-610B485BE68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CFA215BE-9533-456B-BB8E-E67BE82C652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C4C8568-5947-49DE-A362-165B1DD37D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BBC4C44A-EF18-495D-8E2E-13BD58BC83F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DE649706-14CF-466F-9912-8B9C7D767F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A5D03A24-2A79-4B0E-8924-A0C327085A4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662D9E7C-08DE-49FA-850B-F7CDEAB3A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5E9BA485-6780-4094-9852-82FE5C961F4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24FD5A2-09C7-4DBF-8A9A-22111F6422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183976C6-3931-404E-8AA8-87E3AB26C0B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0E8616C6-A887-4682-84D5-E1485E2DF6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BE8406B-E100-4D3A-89BC-F29B25A959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39BB5B2-D1AC-4EE0-B5C0-4718BE71935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E119711F-CEE6-48FF-AAF3-2DD0097507D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577AF36A-4D39-465C-BB86-51BCC2FD29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C94FC8D0-9963-4B90-95AA-ACEF21F14B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701DA74E-5B93-4DDA-92AA-83F55370D3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D61475A2-8958-4C19-9DE6-BFD8763102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C8D2A08D-0D56-4F75-B587-5DD9AADFD3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172C60C5-4351-4912-805B-801A1159DBD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7E6A2463-A8D9-4A2F-BD0E-E41B47127F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E55A4BDE-15EB-4BD9-8308-F394B503A3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688462BE-5D7F-4770-AE54-0E18E005E6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17AA82A5-76F8-4916-9804-594AF6FDED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BBD072B6-BD7F-4E23-87E1-96F7ED1454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A4BB7721-7859-49E0-9F39-1826793A0D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D5390CDC-62EE-42C4-BFF3-BF1D78D8E76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B9A4E8D6-371C-42A6-99F8-593BCAC60E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3051D02B-0CE5-42AC-A9F9-4A4F35334F5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8B2F47DD-77DE-4670-8626-BF93A7B1B1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0E25F294-CC54-47B7-ABD9-E76A7FDB10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238AB4BB-9271-42DB-BA12-0985E3F30E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C9A9A137-670A-4674-BC88-AF57CC9F0C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480F119D-5D0C-4ACA-8FEE-E19E3A34FE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BBA5AFEB-4F4A-4B93-A8B4-55A2D6CB467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BED02E72-9784-4C69-B5C3-8A008DA5DD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8C2547C6-6923-44D6-94A0-9C8F88D54C1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470408AD-F141-4809-94F3-681C784460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6FE8F31B-DD5B-4C4A-92B6-EB7514E4DB7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309DA91-9677-4367-9347-8F3F47DD1CC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CB622DE7-0608-441B-B1F3-6AC38C91DAA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D5198C7F-5775-4DA0-AA0F-7FE834DF5A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382C7E1D-FE0D-419C-BC33-FE337B6326D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FCBA72B3-D3ED-4B99-9F7D-C1E5AA0A10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77FC80E4-6DD6-4519-B7E4-8069207747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9AF60584-263F-446D-8645-D5F44F86BE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0675E071-0686-480B-AC6B-AE1B339B631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5C92C191-38F0-4843-88F4-DE4C2676ABD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6A11540-FE5C-4F37-8F7F-84601B04FE0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7E544025-A444-4755-85AD-24379AF4543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21F5C088-A5E0-4778-99A6-68A0DD0A829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34E3A5A6-21FF-4138-81B5-9FCD3321E1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AD464B65-398E-4992-90A9-29EBB19BFC5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1BDF780A-59E6-45AA-97E8-C4322192AA8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39530EBA-5B0C-4E6C-8F81-A9DDF2D4D4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A2C269B4-3BB1-4B9A-986F-61131814463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796C912-6BE1-416C-8EDD-C9B8B56560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7C2A8170-D60F-47B8-AB6E-344CE10698E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54A44558-3617-4AD0-A19F-E9B0D300B0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CB329F9A-FD64-4FF1-9B46-7912550D3BC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2EB37F1F-C2A7-4D00-85D1-520F078487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37AEF175-CFC0-466C-A99F-9098B82695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E9FF919E-9CC1-412F-890C-E19E50EB9BD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9C0BDD85-A608-4DF2-A5E4-40DE8DB394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C77E35DB-B268-4BE2-8741-FFD0A57D0F9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9B82BF9C-1004-4DC6-B5E2-DFE40613350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75F77E52-B5D0-490E-AE58-9CFFE4C960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68454978-9B9C-4138-9D2E-52E862A6D4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254C2B63-15EB-4AD4-9233-3A27A3B3A68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492E37A1-89DF-4237-9374-95035ED0AA2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C590D43B-CB16-4871-8529-DEAEB45CB72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1D4EC1A-9511-4BFB-9C1F-681CA24FD4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418E3D3A-787A-4305-B2E2-53AE8491437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37A8DE8A-4786-4BB3-8104-CCF7FFE565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6D2BC236-21C4-4CE5-96F8-C33CB9FB7E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229BB418-9DBD-4DC7-9201-332806F08A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1182D5C4-BA51-4E66-BFB5-F9C27066A4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B0DA2754-136D-4704-B75B-51B9A94146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97B56E-3E92-4AAD-B8D6-E62E44D9FF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C3FF8D-7918-49FC-A285-6C6F144B747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36B7465-F67A-4800-ACEF-538F8834BB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2CB5AC36-07D4-4E30-8682-601CC1126C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F1D9A19-F9EB-4415-BDA0-E835E3A17B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68F6224C-53CA-4169-8E92-9C6411DEC10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C2E05FE5-B9F1-4F51-82AE-76BEAAAB30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FF9BF795-CF12-451A-9E9B-121F28B77A4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3C0133FD-5E2E-49FA-89DE-16BB6734B1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53A6D65-9716-49FE-9E86-79F1E45CB4D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B8B09263-52DB-4667-A953-AC74F8DF8C7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C24E5971-CF3E-4C1B-AEE9-9FD652C7E1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CAFF7A09-4BFA-472B-A9FF-4067FC4CFD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CC1F1330-4401-435E-9D2E-41D7EC2A0E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BEF605B3-4927-4C72-917E-39E7A7B6826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1B82526F-32AE-403D-AFC8-ADA6EB78678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2E7921AF-911E-4F86-B3C1-FFDF31E974D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437D398B-16E9-48AE-970B-11EB484300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F9503714-FCE5-46EE-8818-25A5025BBA4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DF3BF265-2C40-4D99-B7E8-8B6788239DF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0FDD38C7-1F71-4EFD-B8E5-61969B171A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D55D882-5917-4BF5-BC34-663B63B5E5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35C8068-8D74-4BAA-BA9C-AAEB6F2200A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D4FDC8B-0074-4B29-A317-7D459B0367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CB98C3B-2C40-4E63-B603-DD80280548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E1220C89-DDBE-4A03-A6F2-E04CCBF7FAA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007D0B3-47E4-4573-B5A6-E2C24BE63CB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F1C603B-F451-4144-9C93-C42E55EA5E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EDDAB33-A1C6-4553-ACA3-9A96E8B8C6B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F6AD0436-67E6-4C08-919E-07753A67733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69994C7D-A318-4690-AF35-A724662A28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D694250D-372B-4EFF-9FAB-739048406C5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A72B961E-CD31-4002-873A-D0EBBB5C93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E6BF6F1E-7EA3-4B4E-A3D9-61A7D69A77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13322710-4BE2-459F-8BD3-88EC7A81B2E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81727DD4-7330-4A05-B6A1-4F46634F2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DB6E3FE6-4E7B-4284-ACC7-19F867A6384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4B5C155-6827-41AB-B28B-6FAAAB15A58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DD23FD00-A3D0-40CF-9EA2-9AA0E68AD2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34416E60-E880-4AE9-BB7A-AC72FC457D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0B3756CC-6E17-4D06-8467-43B332D75FF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BBDEACEB-8C56-4ACD-8102-4CD80024E8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14162529-9A67-46BC-8B30-E847E3A78E3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2911E231-AD70-4C59-A719-CF478FF0D5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27A92E76-58C9-41BD-88B4-9D41E293A3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045B2F91-450F-44B7-9758-7CDC495750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14074C8B-03E6-4892-8FCB-63C01592894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B4F0A891-0E76-484C-8A70-8FD22CE498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FAF54BD3-50FD-4ACF-8C5C-0473752DEA3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B40F340F-5134-4ACA-B8C9-8D3CF9D5033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0F51B0E8-D180-471C-9E6D-040C1C0350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C43BEDD2-F71B-49F7-8513-D1A65D608C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6F6BC937-A7DF-4889-AE8C-328D034AC0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985C7C45-CCAB-44E8-9956-8319AF1942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DAAE580C-4026-4739-8FDD-A91A70025DB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B45B843D-5FA1-4963-BC65-F94CA5CCD44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323B1B38-0840-444A-B779-18ABDA7E27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ADE738E-E5F4-408F-841F-95F3F7CE030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1AEF3B33-D350-4C1B-AACC-C4E8B8131DD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78C68DD7-CF57-46F3-8F3C-670C7BE3E05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2D7F9AD1-5BA0-4AD7-AC24-8C593CB18C1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70D77D30-331E-4830-84E3-4761DD751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14BC358A-CE24-4745-931A-B0CD071654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2D29D3CE-4B95-412F-9D1C-47590AFF0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1B06D196-9330-4190-8196-DF9674B692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F8FE910A-6488-484D-A8BE-D8BB4BF821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80086E5E-216C-44E3-8EFA-0C2D7938AC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07B78AEB-9549-4B3B-B984-04345001842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E535D87-E6F2-44C1-AA29-47FFF4E369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0FA3ED14-D27A-4166-BF48-70FD17ADFA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608574D-71CB-459A-AC8F-A4AF131FCC0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922EB04-7046-4C09-BEC2-7E0A56361F5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366C5F2A-263F-4162-9214-B0C242D0060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BC802B3-1744-445C-B21E-28B21B49F42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0D5F1CE8-AC5C-4705-A9C1-1D4C8B9B0C5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9C9DBC2C-F0B2-46FF-910C-30FF7947735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00E50C00-BB10-41A1-9379-4974342E80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98E06CD4-CEA2-47BF-BCD4-C7B23A211B1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61AB8E29-B7AB-4392-AF90-248C992183F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E4437177-9DD8-4B65-9622-89449FE453C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156733F7-85BD-4072-B877-EEEB3CF4F4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8EDE71C0-73BD-4275-87EE-D7BE6B88A3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DD56A961-7A30-4320-8013-A0A3E01721E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A27F8A7A-FEE6-49BF-9213-DA0460423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B3525A56-6E2E-4880-BECB-789F48298E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ECE53F3C-ABF4-4028-A0B6-967CB244E9C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0D655023-72B5-4D04-BF91-AFB9943BA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4132E805-B136-4000-B526-4F5AFC3812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C88464AE-6C7E-49A4-BA0D-CFF3FD35816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A2598829-060D-46F7-AE7C-F9DA1818DA9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CD8C1127-E814-4866-B2E1-EA7E14D9C5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C47726B-8098-4D04-A889-17926C74400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2FDD1018-4740-4817-A0D1-C00E43AF8A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E3E86A4E-B20B-4E70-93BE-CF2A3967E8F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17CD160A-941A-4C0B-AC94-57E8F07DA1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3C57D2AE-714D-4635-9CDB-AC163C765BE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E34DD499-2FCD-46E0-86C2-48D6F092920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C9F305AE-605A-4089-8007-44FF327AE20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0A633D46-EFAE-4C27-9352-538260E7B4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B1D0182C-91CE-4CD9-8162-F14ED5EAB1B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95CAB0EE-BF57-4C8A-B9E9-619BA3EE5E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252D84D0-5AEA-4775-A0E7-E9383A316B7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A4D5F6CF-F93E-4A4B-AD45-53915781DE5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3147FCB-2861-430B-A9E5-C680EA2C68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CB9362D8-0C88-4140-ABDE-7196BA1A389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078605B0-C516-4427-A29A-172AF0C2A8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EF81D9A-404E-4B23-B90F-C66EFF9451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E8556313-CD1C-486D-8A26-C3F69A1AF04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0AD24D32-6C60-4578-AE1A-6009BB728E6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9F1537CA-6013-4ECD-8D8D-6C8F446FD16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CE5C4960-E69A-482E-AA55-494F858568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25901FB4-D3DE-49D6-8D50-14D9CA65FB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13E0B697-857C-4200-B4CE-F103276BC6B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B34FD55F-5F4B-462F-AB5E-17B8219F9EB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424DFCE2-8E8C-43DD-9C67-E53707BBC2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9ED70E4E-332F-4005-8816-ECB6978361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43918707-F0A7-4DF2-96C9-9B3D36BB8E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B84685E-CE01-40DE-8625-3EF071AC2E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05DE826C-3BEE-4D8E-8A50-4C30A66757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C8E66CF7-EC4D-4AAD-A8B8-5622820B96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505296DF-F4A5-49BA-8713-8531AFB968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C74DB144-DE8F-49C1-AC2D-8BC1D4D9F11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ED199398-0832-45C8-A635-048E702C9F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C9ECF05C-0753-4D96-8EE2-086F1973FC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922666C8-F600-4D79-AE35-052514387BA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09571BC5-8501-498D-ACC4-CD3D36DF24B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B1978090-5B6A-4133-9298-EBE1ACF316F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E31D5C41-9162-4558-9E3A-7CAFBC74CFF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5146D1BB-6FAE-4A6C-B6D5-065AC9823AE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39A9DD7C-F63B-41E9-A005-57152E74B40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BC7F33B7-62C5-47B1-88D0-C34211BEA0B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A2114D74-59B6-4719-8B46-926B63076D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A9F0C56E-2FAE-41E3-A5F3-C74B5BF1EC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0F1E813-5371-4358-BD37-88620B4EB1E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817F5EB0-F26B-49DA-AEC8-425F4846472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23A5CA9D-A70B-462E-A4FA-B052E7EFD0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C1B7A987-DCF2-4FD0-AB16-E505157D8292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38E5A0C-0175-486D-BD27-4931E1D0533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42749DC3-F61B-453A-A24F-0D046857A45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482E1EA3-FA33-4E6F-BF7F-CBF2BDBEF9A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C8133E91-E1B1-4512-8076-47B06671C3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FFEDB5A6-1712-4C91-9BCD-32882989FD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8715958D-91BF-4012-A754-CA66A5A3EB3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BF33A6BF-839E-451D-8C00-9B4AC4B39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3E7520B-DC88-4713-9EB9-1241ECE7A13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84A3F6FD-DD9F-48AA-BFBB-13D8AEB56CE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D1027BF5-964B-4033-9C55-C4BFADE8BF7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DF731143-641B-4B1F-913E-0ED93D0BF79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38F8019E-336B-41C2-A7A9-1FFFEAB91E9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9828647B-D24D-4B20-A839-2B5AB3F330B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88A33B2A-BFD0-4799-AAC5-8AF6A31E620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E4E15A8-177A-49E1-827E-50583F4A9A3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9D5B93D0-6CF8-4011-B255-729B30471A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B76DD66-527A-4E13-8D07-A5F536EA31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812631E2-1E7D-4D80-A0E4-D717D82978E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BC66352E-75C6-44CF-BEBC-490B13961E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3F14FD9F-D5A1-4F60-B5C1-AF344E1C9A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4F429F99-499B-4B62-ADDD-F4B7389492E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705BB09A-63D0-4338-8E17-EDEDEF9DACF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2FB745A1-1AD8-4A96-8730-878A06E02A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1F1C6251-8659-4C23-9F9F-4AF402FA30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EEA402EC-18F1-4608-8E5F-499C2F251B0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9DB0F206-AC14-457B-ABAD-DFD95E6632A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4F41BD41-0767-41E2-8FD3-48B578F1DAD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3E3BD213-F415-47AC-8846-F0E00C17444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F49EB2FB-25FB-4A94-A659-990831A9268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A9032843-8EBF-496C-A56C-65D8546603B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D3462BE4-B979-4B4C-BDB6-43EEA88DCA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4F850210-5832-4F1C-A617-1F1FA076AAB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FC994F19-AEC1-480B-B867-412973ED3DC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F2F16780-E4A2-457C-9E6A-2DA0ACED8FD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6EABA56D-F385-4755-8BFA-05FB3009CB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B2E6C54D-703F-40B7-B4E3-5315B23C0ED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DE1BFF50-8579-40FF-82E5-AA0B4D026F4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5778F1A4-030B-401E-AAAA-E4971BE793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788BB4A8-FE3E-420C-9BF1-E60860C8E8F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3C7ED629-E585-47B0-87FC-F1F858BF27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C437FC5A-66EF-4370-B7AF-E59E3D0BCA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A6D5A241-8F1D-482E-81B3-62EBEB22493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F832E156-F740-4F52-9B5A-1CD91D89A44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ABF768A2-EA39-411A-959A-FC23081755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5C26DA1E-D206-45F5-92DF-D38783AC6D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A736269A-AA7A-44DE-9EE3-4F98F794F83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844EF52A-2F4B-4C77-AA9F-60C79BA7E02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32E41068-937C-428B-8A07-A9B8E964307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DD37AF83-6F52-4511-8856-DD757F1199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3C613ABF-2D1D-4785-8D51-4550746DA76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E9720CBC-2A87-4F92-92A4-0C9C43F5C06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6089875F-97DE-4432-BD09-AD812A8A7D9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BFE6D506-FEF2-4630-B82E-7F522167F7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17836A0A-ADCF-4D67-90E2-79F82F4C5C3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9A83B6A0-2F8A-45BC-8679-7D533599CC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1C28FD9D-118D-4755-9FB3-23E2771C92E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AF5EAA22-98DB-49A0-98D8-4874BBB4514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F3AAC8AF-4D3E-4FEE-8713-F36ADD825D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E1654AED-14CD-49FC-8F14-4B2D501F5D0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999AAD11-4BF3-42E4-BB76-2B396A39134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28A92FEA-D250-441F-955E-6C3B4CA5A4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A1B16572-D680-447D-9AF8-BD8FCF1504F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C1DBDD1E-BE82-4805-904E-D991A53AEA1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AA2251B7-4C2A-4525-87CD-48C5479A5CD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DAD39FDE-4AE0-4B81-95B3-91A1EDE86D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BCC5ABE3-2820-429B-BB16-85178A2E9D9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9D603F75-BA43-4988-9920-9363978F5AB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AA2F4C9-031D-4DEB-9482-825FB3337EE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B654D52A-A40D-4396-BC4E-0D67489FE1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7688F6C6-E6D2-438D-87C9-A336217F9C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523C4B73-C96B-4D2B-9E0B-43987B53EF0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5382B39F-00E7-43D4-9422-72ECC145356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7D2A73F8-04D1-4800-A8F7-9D309EFCB08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D37A4D50-52B4-4B55-B5FE-BD9030B73F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45BE10E4-4AC9-4121-8893-3B179B0D4E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5F2B61C5-B351-4945-8B30-30554F4EC97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56CC405F-E897-43C5-9A8B-569BFF79624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8A7220FD-4B73-4AC5-B645-998006123F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6DC36058-BCCD-4A0E-A62F-F3396AD846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17F74BD-5800-4D44-B1C6-F2F40EBEAF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85E9EF72-8CDF-4C5C-BAE8-A714E6F26D9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D25E83F7-FD4E-48ED-AE51-0757F51D209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2DA99184-7AA3-4C6A-B83A-A59AD93996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76138C5C-B88D-4D09-A6B4-34AC0703093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7F3551A3-7476-4D7A-BFFA-CA5268A7A8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7EB6B467-9A60-4F28-91A2-327F17748C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6B2133F2-9E2D-475B-B930-FBF2BEF5B8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919C319C-52EE-4749-8592-2EB8CEA5547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704DFE06-FB07-4DA9-B41C-A0A6F54DB6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173ACED2-AF80-497B-8556-DD74AA249DC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DC2FDE31-929B-4EE9-8AA0-CCE094DA9B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329DDBB1-274C-4392-BCBA-BB0E25644A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2741B7B5-1971-4CF3-B66D-4B1168F174D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1592347D-B0B7-490D-850C-C9E538D4A7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CC233BCE-EBD4-4E88-8CB6-008B4F0CD9B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BB2C6394-B821-4078-AD02-F1D7B41766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2FCF83C8-C2B5-4347-9CA4-D260CACB38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C5E36740-B0C8-4687-9B1D-3B910C38972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C9747102-369F-49C9-BEBE-E150E3E9C10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FBA5C776-9710-425E-9A3E-7DC0A82E6A8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39CD789C-09F6-40EC-A8A8-3A117DEE304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4597C96E-85E4-4427-AD1C-F16EA36114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FDB4B262-2787-4491-AAB7-451CEE8033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F4DDB9A0-4C08-4253-AE51-DE691C51E6F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39D4C88B-90AE-442F-8D37-C4C9BB6C9FA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875B3069-C562-4783-803F-9062D3FBB3C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E21AD0D1-C380-4188-AB27-6CA1E832EFD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E4EE0C33-54D4-4806-9AD1-93854B290EF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4956310F-3884-4764-8754-76FAAEC05C8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B7A9A189-E83C-490F-9F2A-A463BD0D5CC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C6BEBCD5-4AE6-4A29-9848-77D871675DD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F5D4F60E-03D2-40B7-A1BD-88F2BAB57DC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70175F5D-6FEB-47BC-A74D-10C7437867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10D52891-065E-4ACD-B1F0-B622DB1BB5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724D8B39-0568-491E-A306-AB2A026877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33BCE6B6-5680-4FCC-8980-55712707D0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6EB4D547-23DC-4FFF-B42A-08FD9E3A2A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D4477C94-C15D-47C0-A929-B4C2662563B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47E0BA25-9189-4BEF-8B3F-93E6788D0F8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E48A65C3-DE75-4653-A6AB-0ED34605740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9357C30-4DA1-49D7-AE67-A659B3CD2E1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BCB9DE-E75D-49F9-85FE-13F4F88A2BF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76208AF-A4F9-4CAC-85BC-E38EB91283B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E3BBA7E-157F-480E-9723-C642636C196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6E21EEF7-7F2D-495C-B71D-E8FCBB8192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88A7A1E7-C4D5-4A9C-8700-2E9BB922B63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782B7031-972F-418D-8321-C5A7345B2AE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DE83BEAE-3095-4E30-A70B-F70E25B6928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" name="Line 2">
          <a:extLst>
            <a:ext uri="{FF2B5EF4-FFF2-40B4-BE49-F238E27FC236}">
              <a16:creationId xmlns:a16="http://schemas.microsoft.com/office/drawing/2014/main" id="{21584349-B29B-40F6-8E8E-A378174A2B4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29E17B50-F980-4702-8FD2-BC8280AA02C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9A846160-14D5-46F2-B253-62F259FBDDA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C1923043-2548-4565-A6FB-7601739AAD7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FE71D27E-5DCC-46C6-99D2-7A0E6E02905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E5A18880-9D02-430D-BCC3-0BE93050D0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" name="Line 2">
          <a:extLst>
            <a:ext uri="{FF2B5EF4-FFF2-40B4-BE49-F238E27FC236}">
              <a16:creationId xmlns:a16="http://schemas.microsoft.com/office/drawing/2014/main" id="{D76ED4DE-1D01-4FBF-B2BD-FE74C01F0A5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C03F3634-5FD8-4420-A0B3-DB9F55B835E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" name="Line 1">
          <a:extLst>
            <a:ext uri="{FF2B5EF4-FFF2-40B4-BE49-F238E27FC236}">
              <a16:creationId xmlns:a16="http://schemas.microsoft.com/office/drawing/2014/main" id="{05239F61-C64D-41FC-A1A8-D277ECBBD63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AB9FA12E-6944-45F2-9A15-715E7FC20D1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F2C4804C-F037-4B8E-8859-D89F5D39C8B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82DDD7B8-FBE9-45F9-9B75-187AEB14BED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572636DA-CAF0-42B0-B0AC-06ECCD33F4A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1160EC5A-A947-42F8-9BB2-E7A224D7983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" name="Line 1">
          <a:extLst>
            <a:ext uri="{FF2B5EF4-FFF2-40B4-BE49-F238E27FC236}">
              <a16:creationId xmlns:a16="http://schemas.microsoft.com/office/drawing/2014/main" id="{0646B296-F74C-4A9E-9E38-48B07B4CAEF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4" name="Line 2">
          <a:extLst>
            <a:ext uri="{FF2B5EF4-FFF2-40B4-BE49-F238E27FC236}">
              <a16:creationId xmlns:a16="http://schemas.microsoft.com/office/drawing/2014/main" id="{06BCC1DD-B241-4045-83A5-A354055E4C5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71335E72-60DB-49D0-8E1F-217E65AB7C3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2195F67-D579-4E79-9C14-DC06B985BEE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F846AEAE-01CC-4F05-84A8-270B3AB9E1E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90D117F0-1CAD-4DC5-B4EA-B8860E6C7FE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EDD7AEFE-E042-4051-9017-70FC532ED8A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184F748D-0B8C-4FC9-B007-C73C4EED3AC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26C931E8-F5E7-46ED-9C9F-34B89F2E266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2" name="Line 1">
          <a:extLst>
            <a:ext uri="{FF2B5EF4-FFF2-40B4-BE49-F238E27FC236}">
              <a16:creationId xmlns:a16="http://schemas.microsoft.com/office/drawing/2014/main" id="{20DA2D36-4871-4E95-AC4A-B66244833DB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3" name="Line 2">
          <a:extLst>
            <a:ext uri="{FF2B5EF4-FFF2-40B4-BE49-F238E27FC236}">
              <a16:creationId xmlns:a16="http://schemas.microsoft.com/office/drawing/2014/main" id="{7D93134E-ED6B-4F58-88F4-F899C08CDA5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4" name="Line 3">
          <a:extLst>
            <a:ext uri="{FF2B5EF4-FFF2-40B4-BE49-F238E27FC236}">
              <a16:creationId xmlns:a16="http://schemas.microsoft.com/office/drawing/2014/main" id="{1FF2A685-7575-4F56-B305-43362FCC4E1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94FE8380-A271-496C-B22F-03509C0ADA3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B21F3E53-3E3B-4193-8D25-3B648D7A822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37" name="Line 3">
          <a:extLst>
            <a:ext uri="{FF2B5EF4-FFF2-40B4-BE49-F238E27FC236}">
              <a16:creationId xmlns:a16="http://schemas.microsoft.com/office/drawing/2014/main" id="{2BF8E601-3626-410A-9B92-E835DBF88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FA6E097B-EB2B-4938-B994-94634BE073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39" name="Line 2">
          <a:extLst>
            <a:ext uri="{FF2B5EF4-FFF2-40B4-BE49-F238E27FC236}">
              <a16:creationId xmlns:a16="http://schemas.microsoft.com/office/drawing/2014/main" id="{7270207D-3F85-4A0E-BEC3-D98D6BF9442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0" name="Line 3">
          <a:extLst>
            <a:ext uri="{FF2B5EF4-FFF2-40B4-BE49-F238E27FC236}">
              <a16:creationId xmlns:a16="http://schemas.microsoft.com/office/drawing/2014/main" id="{C4A084F5-2831-47E7-A80C-F4648CD3E00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1" name="Line 1">
          <a:extLst>
            <a:ext uri="{FF2B5EF4-FFF2-40B4-BE49-F238E27FC236}">
              <a16:creationId xmlns:a16="http://schemas.microsoft.com/office/drawing/2014/main" id="{62DB2061-8C11-4511-900B-7BBA39CD1C1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2" name="Line 2">
          <a:extLst>
            <a:ext uri="{FF2B5EF4-FFF2-40B4-BE49-F238E27FC236}">
              <a16:creationId xmlns:a16="http://schemas.microsoft.com/office/drawing/2014/main" id="{1A7C7E09-9672-40AB-B4D0-3BCEB103CB4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3" name="Line 3">
          <a:extLst>
            <a:ext uri="{FF2B5EF4-FFF2-40B4-BE49-F238E27FC236}">
              <a16:creationId xmlns:a16="http://schemas.microsoft.com/office/drawing/2014/main" id="{F7B0EC3D-B43C-4248-85E0-41F829E957C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4" name="Line 1">
          <a:extLst>
            <a:ext uri="{FF2B5EF4-FFF2-40B4-BE49-F238E27FC236}">
              <a16:creationId xmlns:a16="http://schemas.microsoft.com/office/drawing/2014/main" id="{78B11D2E-0646-47A9-8DD3-755DB8C8AA5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5" name="Line 2">
          <a:extLst>
            <a:ext uri="{FF2B5EF4-FFF2-40B4-BE49-F238E27FC236}">
              <a16:creationId xmlns:a16="http://schemas.microsoft.com/office/drawing/2014/main" id="{1EF0D5E9-1C57-4C48-B5F1-6105D1548F8E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EF4E9BB8-2B87-4CB9-B9B9-FCE7C94E07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47" name="Line 1">
          <a:extLst>
            <a:ext uri="{FF2B5EF4-FFF2-40B4-BE49-F238E27FC236}">
              <a16:creationId xmlns:a16="http://schemas.microsoft.com/office/drawing/2014/main" id="{5A1E473C-9EC6-4FDC-96E9-F8FA2A6C7C5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48" name="Line 2">
          <a:extLst>
            <a:ext uri="{FF2B5EF4-FFF2-40B4-BE49-F238E27FC236}">
              <a16:creationId xmlns:a16="http://schemas.microsoft.com/office/drawing/2014/main" id="{EC978094-4FA7-43C3-9280-998C90CC2C5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EF633CD8-5AC4-4816-9DC2-6CD3504143D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642EA58C-77E9-4097-80AC-9461E3FE78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1" name="Line 2">
          <a:extLst>
            <a:ext uri="{FF2B5EF4-FFF2-40B4-BE49-F238E27FC236}">
              <a16:creationId xmlns:a16="http://schemas.microsoft.com/office/drawing/2014/main" id="{5EC02B00-7D57-45A5-A64B-E3CCFBD64DC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2" name="Line 3">
          <a:extLst>
            <a:ext uri="{FF2B5EF4-FFF2-40B4-BE49-F238E27FC236}">
              <a16:creationId xmlns:a16="http://schemas.microsoft.com/office/drawing/2014/main" id="{90C8660B-8E45-4945-9626-B473593877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3" name="Line 1">
          <a:extLst>
            <a:ext uri="{FF2B5EF4-FFF2-40B4-BE49-F238E27FC236}">
              <a16:creationId xmlns:a16="http://schemas.microsoft.com/office/drawing/2014/main" id="{005614C3-94F6-4396-91B8-2C45C77A97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4" name="Line 2">
          <a:extLst>
            <a:ext uri="{FF2B5EF4-FFF2-40B4-BE49-F238E27FC236}">
              <a16:creationId xmlns:a16="http://schemas.microsoft.com/office/drawing/2014/main" id="{5EC3036B-12A2-4A58-B3FB-D003ED8078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F8E8E20B-40A7-4B72-A018-92585E5A5E6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6" name="Line 1">
          <a:extLst>
            <a:ext uri="{FF2B5EF4-FFF2-40B4-BE49-F238E27FC236}">
              <a16:creationId xmlns:a16="http://schemas.microsoft.com/office/drawing/2014/main" id="{1153F32B-FAA4-4F66-A9E3-07433D65256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57" name="Line 2">
          <a:extLst>
            <a:ext uri="{FF2B5EF4-FFF2-40B4-BE49-F238E27FC236}">
              <a16:creationId xmlns:a16="http://schemas.microsoft.com/office/drawing/2014/main" id="{AD1C9775-44B2-4B75-8B20-05711E04769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58" name="Line 3">
          <a:extLst>
            <a:ext uri="{FF2B5EF4-FFF2-40B4-BE49-F238E27FC236}">
              <a16:creationId xmlns:a16="http://schemas.microsoft.com/office/drawing/2014/main" id="{601ADCAC-E4E7-45F9-8EF5-023DC473C3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676957C3-D9B9-45ED-8D39-A3F8016ACC2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0" name="Line 2">
          <a:extLst>
            <a:ext uri="{FF2B5EF4-FFF2-40B4-BE49-F238E27FC236}">
              <a16:creationId xmlns:a16="http://schemas.microsoft.com/office/drawing/2014/main" id="{976E1357-1ECD-4607-8899-2CEB0DA4E04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1" name="Line 3">
          <a:extLst>
            <a:ext uri="{FF2B5EF4-FFF2-40B4-BE49-F238E27FC236}">
              <a16:creationId xmlns:a16="http://schemas.microsoft.com/office/drawing/2014/main" id="{4CFF2C6E-D0B4-41C0-AD85-A37B855EB96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2" name="Line 1">
          <a:extLst>
            <a:ext uri="{FF2B5EF4-FFF2-40B4-BE49-F238E27FC236}">
              <a16:creationId xmlns:a16="http://schemas.microsoft.com/office/drawing/2014/main" id="{6263D191-BCCA-4532-A6F4-6736EE2FAB4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3" name="Line 2">
          <a:extLst>
            <a:ext uri="{FF2B5EF4-FFF2-40B4-BE49-F238E27FC236}">
              <a16:creationId xmlns:a16="http://schemas.microsoft.com/office/drawing/2014/main" id="{FF304696-5E05-481A-899E-D352C1944C9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4" name="Line 3">
          <a:extLst>
            <a:ext uri="{FF2B5EF4-FFF2-40B4-BE49-F238E27FC236}">
              <a16:creationId xmlns:a16="http://schemas.microsoft.com/office/drawing/2014/main" id="{FF4BAA47-AD55-44CA-8A0D-64BE0AAFF3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5" name="Line 1">
          <a:extLst>
            <a:ext uri="{FF2B5EF4-FFF2-40B4-BE49-F238E27FC236}">
              <a16:creationId xmlns:a16="http://schemas.microsoft.com/office/drawing/2014/main" id="{F72FFF15-EA6D-40C5-81C8-DF38D37721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6" name="Line 2">
          <a:extLst>
            <a:ext uri="{FF2B5EF4-FFF2-40B4-BE49-F238E27FC236}">
              <a16:creationId xmlns:a16="http://schemas.microsoft.com/office/drawing/2014/main" id="{7AEAC1EB-966D-4FF8-BF93-D3ECA046697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DEA59D9E-1B8D-452D-B404-E7A20DB1F91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68" name="Line 1">
          <a:extLst>
            <a:ext uri="{FF2B5EF4-FFF2-40B4-BE49-F238E27FC236}">
              <a16:creationId xmlns:a16="http://schemas.microsoft.com/office/drawing/2014/main" id="{1F5CB9EB-71C1-4623-8F07-A24E9A6629A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69" name="Line 2">
          <a:extLst>
            <a:ext uri="{FF2B5EF4-FFF2-40B4-BE49-F238E27FC236}">
              <a16:creationId xmlns:a16="http://schemas.microsoft.com/office/drawing/2014/main" id="{43741BF9-267E-48AE-899D-AA85693E8D1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0" name="Line 3">
          <a:extLst>
            <a:ext uri="{FF2B5EF4-FFF2-40B4-BE49-F238E27FC236}">
              <a16:creationId xmlns:a16="http://schemas.microsoft.com/office/drawing/2014/main" id="{A56AD1A8-B3E1-409B-BA0A-5AB2997A0D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1" name="Line 1">
          <a:extLst>
            <a:ext uri="{FF2B5EF4-FFF2-40B4-BE49-F238E27FC236}">
              <a16:creationId xmlns:a16="http://schemas.microsoft.com/office/drawing/2014/main" id="{CEA6E0D0-1D18-4DDE-BBF9-42A3329682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2" name="Line 2">
          <a:extLst>
            <a:ext uri="{FF2B5EF4-FFF2-40B4-BE49-F238E27FC236}">
              <a16:creationId xmlns:a16="http://schemas.microsoft.com/office/drawing/2014/main" id="{2ED04650-16E9-4D19-BF71-3FF554DB975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3" name="Line 3">
          <a:extLst>
            <a:ext uri="{FF2B5EF4-FFF2-40B4-BE49-F238E27FC236}">
              <a16:creationId xmlns:a16="http://schemas.microsoft.com/office/drawing/2014/main" id="{F5BACE68-22B1-423D-B7C7-CEF0FDAFBC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5C77DD2-C875-4EE9-B3E6-6673C96CE8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51E950FD-CCC6-4C00-A84F-E8F4C2831C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57EB2DD-4D67-43DD-BA14-69FC6B574FE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77" name="Line 1">
          <a:extLst>
            <a:ext uri="{FF2B5EF4-FFF2-40B4-BE49-F238E27FC236}">
              <a16:creationId xmlns:a16="http://schemas.microsoft.com/office/drawing/2014/main" id="{01EEDD7C-6F8A-49F3-BD5C-8BFBA9B663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78" name="Line 2">
          <a:extLst>
            <a:ext uri="{FF2B5EF4-FFF2-40B4-BE49-F238E27FC236}">
              <a16:creationId xmlns:a16="http://schemas.microsoft.com/office/drawing/2014/main" id="{22D5D6AD-8CF5-484D-ADBA-C37650FB6F5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79" name="Line 3">
          <a:extLst>
            <a:ext uri="{FF2B5EF4-FFF2-40B4-BE49-F238E27FC236}">
              <a16:creationId xmlns:a16="http://schemas.microsoft.com/office/drawing/2014/main" id="{D3EDAB7C-9D93-476F-8D51-CCCC46A79E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0" name="Line 1">
          <a:extLst>
            <a:ext uri="{FF2B5EF4-FFF2-40B4-BE49-F238E27FC236}">
              <a16:creationId xmlns:a16="http://schemas.microsoft.com/office/drawing/2014/main" id="{BBA978E7-727D-46FE-B2B8-4D8DBA47E8C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1" name="Line 2">
          <a:extLst>
            <a:ext uri="{FF2B5EF4-FFF2-40B4-BE49-F238E27FC236}">
              <a16:creationId xmlns:a16="http://schemas.microsoft.com/office/drawing/2014/main" id="{AF110169-B07D-458F-B57D-57B1F91CE8F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B81F924F-C428-4F38-9518-65A2AE6703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3" name="Line 1">
          <a:extLst>
            <a:ext uri="{FF2B5EF4-FFF2-40B4-BE49-F238E27FC236}">
              <a16:creationId xmlns:a16="http://schemas.microsoft.com/office/drawing/2014/main" id="{24A30EB5-AC71-439A-B52A-D10842961A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4" name="Line 2">
          <a:extLst>
            <a:ext uri="{FF2B5EF4-FFF2-40B4-BE49-F238E27FC236}">
              <a16:creationId xmlns:a16="http://schemas.microsoft.com/office/drawing/2014/main" id="{9798CC1F-C45B-448D-A525-7F6EC9C07B9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5" name="Line 3">
          <a:extLst>
            <a:ext uri="{FF2B5EF4-FFF2-40B4-BE49-F238E27FC236}">
              <a16:creationId xmlns:a16="http://schemas.microsoft.com/office/drawing/2014/main" id="{204904D8-0235-489F-8025-0BEC03241C0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6" name="Line 1">
          <a:extLst>
            <a:ext uri="{FF2B5EF4-FFF2-40B4-BE49-F238E27FC236}">
              <a16:creationId xmlns:a16="http://schemas.microsoft.com/office/drawing/2014/main" id="{9FA6E8E9-3975-411B-9EE0-A85C9E8648D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3775F3B2-FAF7-438D-BF97-8C6DDC15B186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88" name="Line 3">
          <a:extLst>
            <a:ext uri="{FF2B5EF4-FFF2-40B4-BE49-F238E27FC236}">
              <a16:creationId xmlns:a16="http://schemas.microsoft.com/office/drawing/2014/main" id="{1872C4D4-0639-468A-84D2-63BA3B24F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CB68FAEC-7657-406E-9A25-179C409E265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938EA9BE-39E1-43D0-8902-A88B470602F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1" name="Line 3">
          <a:extLst>
            <a:ext uri="{FF2B5EF4-FFF2-40B4-BE49-F238E27FC236}">
              <a16:creationId xmlns:a16="http://schemas.microsoft.com/office/drawing/2014/main" id="{0520F22C-6503-42ED-8D56-B5FDCB6BBF5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2" name="Line 1">
          <a:extLst>
            <a:ext uri="{FF2B5EF4-FFF2-40B4-BE49-F238E27FC236}">
              <a16:creationId xmlns:a16="http://schemas.microsoft.com/office/drawing/2014/main" id="{A3D21F2D-5315-4765-BE92-FF0587A15A3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3" name="Line 2">
          <a:extLst>
            <a:ext uri="{FF2B5EF4-FFF2-40B4-BE49-F238E27FC236}">
              <a16:creationId xmlns:a16="http://schemas.microsoft.com/office/drawing/2014/main" id="{3DA390AE-0FA5-45A7-848B-D9ABFE8A3FD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4" name="Line 3">
          <a:extLst>
            <a:ext uri="{FF2B5EF4-FFF2-40B4-BE49-F238E27FC236}">
              <a16:creationId xmlns:a16="http://schemas.microsoft.com/office/drawing/2014/main" id="{3843F688-0F42-442F-9ECD-E0AEC11DB8D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5" name="Line 1">
          <a:extLst>
            <a:ext uri="{FF2B5EF4-FFF2-40B4-BE49-F238E27FC236}">
              <a16:creationId xmlns:a16="http://schemas.microsoft.com/office/drawing/2014/main" id="{6B409A89-FAFE-4AF4-85A5-FCF4A312BBB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D4294670-A998-498C-BCDF-E963E743DB1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47F836B9-A407-4C2E-8ED9-10D826C36D6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98" name="Line 1">
          <a:extLst>
            <a:ext uri="{FF2B5EF4-FFF2-40B4-BE49-F238E27FC236}">
              <a16:creationId xmlns:a16="http://schemas.microsoft.com/office/drawing/2014/main" id="{39F552E9-A0C3-4DF5-81C4-854096AC181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99" name="Line 2">
          <a:extLst>
            <a:ext uri="{FF2B5EF4-FFF2-40B4-BE49-F238E27FC236}">
              <a16:creationId xmlns:a16="http://schemas.microsoft.com/office/drawing/2014/main" id="{879387BD-C9E1-4465-8BD1-9858EFA4312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0" name="Line 3">
          <a:extLst>
            <a:ext uri="{FF2B5EF4-FFF2-40B4-BE49-F238E27FC236}">
              <a16:creationId xmlns:a16="http://schemas.microsoft.com/office/drawing/2014/main" id="{FCB6B824-774D-43CF-A7D4-18BF0EF9EE7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1" name="Line 1">
          <a:extLst>
            <a:ext uri="{FF2B5EF4-FFF2-40B4-BE49-F238E27FC236}">
              <a16:creationId xmlns:a16="http://schemas.microsoft.com/office/drawing/2014/main" id="{62D88A9A-689B-4178-AF2F-918E80D428B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2" name="Line 2">
          <a:extLst>
            <a:ext uri="{FF2B5EF4-FFF2-40B4-BE49-F238E27FC236}">
              <a16:creationId xmlns:a16="http://schemas.microsoft.com/office/drawing/2014/main" id="{54E0E05D-0957-4E89-A71E-A46908DC3868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3" name="Line 3">
          <a:extLst>
            <a:ext uri="{FF2B5EF4-FFF2-40B4-BE49-F238E27FC236}">
              <a16:creationId xmlns:a16="http://schemas.microsoft.com/office/drawing/2014/main" id="{4A4DDE37-BCAB-4309-966E-A950A52EB12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4" name="Line 1">
          <a:extLst>
            <a:ext uri="{FF2B5EF4-FFF2-40B4-BE49-F238E27FC236}">
              <a16:creationId xmlns:a16="http://schemas.microsoft.com/office/drawing/2014/main" id="{44F055EC-5F4E-43DF-974F-AF56128AF41A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5" name="Line 2">
          <a:extLst>
            <a:ext uri="{FF2B5EF4-FFF2-40B4-BE49-F238E27FC236}">
              <a16:creationId xmlns:a16="http://schemas.microsoft.com/office/drawing/2014/main" id="{A13DA8A8-997A-4271-BFA8-A3ECFA694A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6" name="Line 3">
          <a:extLst>
            <a:ext uri="{FF2B5EF4-FFF2-40B4-BE49-F238E27FC236}">
              <a16:creationId xmlns:a16="http://schemas.microsoft.com/office/drawing/2014/main" id="{4F6B3B0A-0F6D-4063-AA3E-3C81B734017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07" name="Line 1">
          <a:extLst>
            <a:ext uri="{FF2B5EF4-FFF2-40B4-BE49-F238E27FC236}">
              <a16:creationId xmlns:a16="http://schemas.microsoft.com/office/drawing/2014/main" id="{79B85955-0227-45C9-AF1E-5C8B98708DA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08" name="Line 2">
          <a:extLst>
            <a:ext uri="{FF2B5EF4-FFF2-40B4-BE49-F238E27FC236}">
              <a16:creationId xmlns:a16="http://schemas.microsoft.com/office/drawing/2014/main" id="{F0499896-2A69-4D73-940D-1A43AA17EB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09" name="Line 3">
          <a:extLst>
            <a:ext uri="{FF2B5EF4-FFF2-40B4-BE49-F238E27FC236}">
              <a16:creationId xmlns:a16="http://schemas.microsoft.com/office/drawing/2014/main" id="{F70532DF-7ABD-41C5-AA0B-AA0CE2A8A9F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0" name="Line 1">
          <a:extLst>
            <a:ext uri="{FF2B5EF4-FFF2-40B4-BE49-F238E27FC236}">
              <a16:creationId xmlns:a16="http://schemas.microsoft.com/office/drawing/2014/main" id="{80E704C0-518B-4401-A9CC-38657F14D2F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1" name="Line 2">
          <a:extLst>
            <a:ext uri="{FF2B5EF4-FFF2-40B4-BE49-F238E27FC236}">
              <a16:creationId xmlns:a16="http://schemas.microsoft.com/office/drawing/2014/main" id="{45AA74F0-5D43-4C7B-A4E4-5A8D5D0DA3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2" name="Line 3">
          <a:extLst>
            <a:ext uri="{FF2B5EF4-FFF2-40B4-BE49-F238E27FC236}">
              <a16:creationId xmlns:a16="http://schemas.microsoft.com/office/drawing/2014/main" id="{F7A182BB-D50D-4D92-847B-E48F7966DC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F3280958-BDDC-4C3A-9D3D-4CCE7360ABA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3060A009-6936-4769-B9E5-D5438FED0015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6564B6FA-B4D4-4B63-B0CE-60518F4D38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6" name="Line 1">
          <a:extLst>
            <a:ext uri="{FF2B5EF4-FFF2-40B4-BE49-F238E27FC236}">
              <a16:creationId xmlns:a16="http://schemas.microsoft.com/office/drawing/2014/main" id="{B4B9F084-E5E5-4ED7-B045-D9A6E5DF33C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17" name="Line 2">
          <a:extLst>
            <a:ext uri="{FF2B5EF4-FFF2-40B4-BE49-F238E27FC236}">
              <a16:creationId xmlns:a16="http://schemas.microsoft.com/office/drawing/2014/main" id="{187F9FFB-E2D9-41D1-93B3-F51E5B91496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18" name="Line 3">
          <a:extLst>
            <a:ext uri="{FF2B5EF4-FFF2-40B4-BE49-F238E27FC236}">
              <a16:creationId xmlns:a16="http://schemas.microsoft.com/office/drawing/2014/main" id="{1D9EDF11-79F9-451F-B313-B60B0E17101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9155522B-7139-4846-BFC8-E7217B110F7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4C1D38E5-0FC9-4FD1-8D97-F5FB4D4806F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83EBFBD-08BD-4B9B-AE5E-8DDD6BFEBF3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2" name="Line 1">
          <a:extLst>
            <a:ext uri="{FF2B5EF4-FFF2-40B4-BE49-F238E27FC236}">
              <a16:creationId xmlns:a16="http://schemas.microsoft.com/office/drawing/2014/main" id="{93522429-6610-4CC9-B9B3-F0ADCD9D8595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3" name="Line 2">
          <a:extLst>
            <a:ext uri="{FF2B5EF4-FFF2-40B4-BE49-F238E27FC236}">
              <a16:creationId xmlns:a16="http://schemas.microsoft.com/office/drawing/2014/main" id="{06D2B8BB-3570-4D77-BC94-DD7271A172B4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4" name="Line 3">
          <a:extLst>
            <a:ext uri="{FF2B5EF4-FFF2-40B4-BE49-F238E27FC236}">
              <a16:creationId xmlns:a16="http://schemas.microsoft.com/office/drawing/2014/main" id="{98DA9DE9-0EBF-4EF0-ADCE-5B85DDE76D7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5" name="Line 1">
          <a:extLst>
            <a:ext uri="{FF2B5EF4-FFF2-40B4-BE49-F238E27FC236}">
              <a16:creationId xmlns:a16="http://schemas.microsoft.com/office/drawing/2014/main" id="{93540973-FBCB-438B-A313-3C9E7776686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6" name="Line 2">
          <a:extLst>
            <a:ext uri="{FF2B5EF4-FFF2-40B4-BE49-F238E27FC236}">
              <a16:creationId xmlns:a16="http://schemas.microsoft.com/office/drawing/2014/main" id="{3712E530-E828-4C9F-827B-174EF23BCA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27" name="Line 3">
          <a:extLst>
            <a:ext uri="{FF2B5EF4-FFF2-40B4-BE49-F238E27FC236}">
              <a16:creationId xmlns:a16="http://schemas.microsoft.com/office/drawing/2014/main" id="{3E9344D0-111C-430F-B9DE-9CE585CA944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28" name="Line 1">
          <a:extLst>
            <a:ext uri="{FF2B5EF4-FFF2-40B4-BE49-F238E27FC236}">
              <a16:creationId xmlns:a16="http://schemas.microsoft.com/office/drawing/2014/main" id="{2E1849BE-B1EF-43A9-9854-267BD89CD1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29" name="Line 2">
          <a:extLst>
            <a:ext uri="{FF2B5EF4-FFF2-40B4-BE49-F238E27FC236}">
              <a16:creationId xmlns:a16="http://schemas.microsoft.com/office/drawing/2014/main" id="{1D5D892D-8C7E-43EB-968C-A193C168CA3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0" name="Line 3">
          <a:extLst>
            <a:ext uri="{FF2B5EF4-FFF2-40B4-BE49-F238E27FC236}">
              <a16:creationId xmlns:a16="http://schemas.microsoft.com/office/drawing/2014/main" id="{3B0EAB5F-EBD5-4212-996A-6B279D312AB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1" name="Line 1">
          <a:extLst>
            <a:ext uri="{FF2B5EF4-FFF2-40B4-BE49-F238E27FC236}">
              <a16:creationId xmlns:a16="http://schemas.microsoft.com/office/drawing/2014/main" id="{B67C4C00-C715-4C29-9033-526C5B6AFB0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2" name="Line 2">
          <a:extLst>
            <a:ext uri="{FF2B5EF4-FFF2-40B4-BE49-F238E27FC236}">
              <a16:creationId xmlns:a16="http://schemas.microsoft.com/office/drawing/2014/main" id="{157FCBB3-440C-4246-8080-0091C7CF2EB1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3" name="Line 3">
          <a:extLst>
            <a:ext uri="{FF2B5EF4-FFF2-40B4-BE49-F238E27FC236}">
              <a16:creationId xmlns:a16="http://schemas.microsoft.com/office/drawing/2014/main" id="{6343853E-1249-4BEE-BB2A-31BFB2E30E6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4" name="Line 1">
          <a:extLst>
            <a:ext uri="{FF2B5EF4-FFF2-40B4-BE49-F238E27FC236}">
              <a16:creationId xmlns:a16="http://schemas.microsoft.com/office/drawing/2014/main" id="{9FC825AC-2EAD-44A3-A243-D1061DF8A92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5" name="Line 2">
          <a:extLst>
            <a:ext uri="{FF2B5EF4-FFF2-40B4-BE49-F238E27FC236}">
              <a16:creationId xmlns:a16="http://schemas.microsoft.com/office/drawing/2014/main" id="{FDFDEA63-05D5-42A5-8E37-12C3A99C9F3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6" name="Line 3">
          <a:extLst>
            <a:ext uri="{FF2B5EF4-FFF2-40B4-BE49-F238E27FC236}">
              <a16:creationId xmlns:a16="http://schemas.microsoft.com/office/drawing/2014/main" id="{6D393D78-273E-4C13-891E-C0C3C41F9EC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37" name="Line 1">
          <a:extLst>
            <a:ext uri="{FF2B5EF4-FFF2-40B4-BE49-F238E27FC236}">
              <a16:creationId xmlns:a16="http://schemas.microsoft.com/office/drawing/2014/main" id="{B1A4041F-295E-4FB0-BE9C-23740B5BFC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38" name="Line 2">
          <a:extLst>
            <a:ext uri="{FF2B5EF4-FFF2-40B4-BE49-F238E27FC236}">
              <a16:creationId xmlns:a16="http://schemas.microsoft.com/office/drawing/2014/main" id="{F93AC487-71BC-44BD-A586-80CAC41759F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39" name="Line 3">
          <a:extLst>
            <a:ext uri="{FF2B5EF4-FFF2-40B4-BE49-F238E27FC236}">
              <a16:creationId xmlns:a16="http://schemas.microsoft.com/office/drawing/2014/main" id="{1F9C40FE-E1D7-4B4B-B538-2011226323D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0" name="Line 1">
          <a:extLst>
            <a:ext uri="{FF2B5EF4-FFF2-40B4-BE49-F238E27FC236}">
              <a16:creationId xmlns:a16="http://schemas.microsoft.com/office/drawing/2014/main" id="{9B46DF29-2971-4781-9F9A-1CB82016001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1" name="Line 2">
          <a:extLst>
            <a:ext uri="{FF2B5EF4-FFF2-40B4-BE49-F238E27FC236}">
              <a16:creationId xmlns:a16="http://schemas.microsoft.com/office/drawing/2014/main" id="{3A61F704-0DE1-4AF0-B685-B94881E34489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2" name="Line 3">
          <a:extLst>
            <a:ext uri="{FF2B5EF4-FFF2-40B4-BE49-F238E27FC236}">
              <a16:creationId xmlns:a16="http://schemas.microsoft.com/office/drawing/2014/main" id="{9B391A95-866F-4629-9982-A7DF6DEEA67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3" name="Line 1">
          <a:extLst>
            <a:ext uri="{FF2B5EF4-FFF2-40B4-BE49-F238E27FC236}">
              <a16:creationId xmlns:a16="http://schemas.microsoft.com/office/drawing/2014/main" id="{696EDCF4-FCFB-4DEC-8B8F-0D631B3F3E6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4" name="Line 2">
          <a:extLst>
            <a:ext uri="{FF2B5EF4-FFF2-40B4-BE49-F238E27FC236}">
              <a16:creationId xmlns:a16="http://schemas.microsoft.com/office/drawing/2014/main" id="{0D4917E8-C42E-4F65-AF1A-E5055DCB05B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5" name="Line 3">
          <a:extLst>
            <a:ext uri="{FF2B5EF4-FFF2-40B4-BE49-F238E27FC236}">
              <a16:creationId xmlns:a16="http://schemas.microsoft.com/office/drawing/2014/main" id="{EB5AF87E-EF33-4BE0-9F37-5E08E1D377A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6" name="Line 1">
          <a:extLst>
            <a:ext uri="{FF2B5EF4-FFF2-40B4-BE49-F238E27FC236}">
              <a16:creationId xmlns:a16="http://schemas.microsoft.com/office/drawing/2014/main" id="{EAA451A0-26CD-4F2B-997A-4C3DE8DB3E0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47" name="Line 2">
          <a:extLst>
            <a:ext uri="{FF2B5EF4-FFF2-40B4-BE49-F238E27FC236}">
              <a16:creationId xmlns:a16="http://schemas.microsoft.com/office/drawing/2014/main" id="{5435E186-15DC-4779-A146-9FA36A044A8A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48" name="Line 3">
          <a:extLst>
            <a:ext uri="{FF2B5EF4-FFF2-40B4-BE49-F238E27FC236}">
              <a16:creationId xmlns:a16="http://schemas.microsoft.com/office/drawing/2014/main" id="{8E00A67C-103C-4B7B-A144-164A6C1F15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49" name="Line 1">
          <a:extLst>
            <a:ext uri="{FF2B5EF4-FFF2-40B4-BE49-F238E27FC236}">
              <a16:creationId xmlns:a16="http://schemas.microsoft.com/office/drawing/2014/main" id="{E1E53C4E-80A6-487C-AD82-C2C4BBD2829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0" name="Line 2">
          <a:extLst>
            <a:ext uri="{FF2B5EF4-FFF2-40B4-BE49-F238E27FC236}">
              <a16:creationId xmlns:a16="http://schemas.microsoft.com/office/drawing/2014/main" id="{176CB12A-4C4D-4C33-96A0-C86C8F9D0EC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1" name="Line 3">
          <a:extLst>
            <a:ext uri="{FF2B5EF4-FFF2-40B4-BE49-F238E27FC236}">
              <a16:creationId xmlns:a16="http://schemas.microsoft.com/office/drawing/2014/main" id="{1767400B-C2AC-441E-BF3B-2165664C8F8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2" name="Line 1">
          <a:extLst>
            <a:ext uri="{FF2B5EF4-FFF2-40B4-BE49-F238E27FC236}">
              <a16:creationId xmlns:a16="http://schemas.microsoft.com/office/drawing/2014/main" id="{75C6331B-B8E7-4C18-A9D4-53CD176657A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3" name="Line 2">
          <a:extLst>
            <a:ext uri="{FF2B5EF4-FFF2-40B4-BE49-F238E27FC236}">
              <a16:creationId xmlns:a16="http://schemas.microsoft.com/office/drawing/2014/main" id="{9D823933-D0F5-40CF-A781-3022F88A39BD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4" name="Line 3">
          <a:extLst>
            <a:ext uri="{FF2B5EF4-FFF2-40B4-BE49-F238E27FC236}">
              <a16:creationId xmlns:a16="http://schemas.microsoft.com/office/drawing/2014/main" id="{D1DD44B2-B3F1-4D96-A697-4E5626DAFB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5" name="Line 1">
          <a:extLst>
            <a:ext uri="{FF2B5EF4-FFF2-40B4-BE49-F238E27FC236}">
              <a16:creationId xmlns:a16="http://schemas.microsoft.com/office/drawing/2014/main" id="{285AAF1A-45B5-4057-BE96-6FCFF79444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6" name="Line 2">
          <a:extLst>
            <a:ext uri="{FF2B5EF4-FFF2-40B4-BE49-F238E27FC236}">
              <a16:creationId xmlns:a16="http://schemas.microsoft.com/office/drawing/2014/main" id="{5286059D-3CA7-4D8E-8B99-61D38912FDBB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57" name="Line 3">
          <a:extLst>
            <a:ext uri="{FF2B5EF4-FFF2-40B4-BE49-F238E27FC236}">
              <a16:creationId xmlns:a16="http://schemas.microsoft.com/office/drawing/2014/main" id="{2B31F5A6-47EF-4CCB-9003-8EA4496750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58" name="Line 1">
          <a:extLst>
            <a:ext uri="{FF2B5EF4-FFF2-40B4-BE49-F238E27FC236}">
              <a16:creationId xmlns:a16="http://schemas.microsoft.com/office/drawing/2014/main" id="{6923B0DF-C383-4BE7-8A24-818B730FAEE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59" name="Line 2">
          <a:extLst>
            <a:ext uri="{FF2B5EF4-FFF2-40B4-BE49-F238E27FC236}">
              <a16:creationId xmlns:a16="http://schemas.microsoft.com/office/drawing/2014/main" id="{185B16A0-0E49-4C2A-8AC4-86682902BF3F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0" name="Line 3">
          <a:extLst>
            <a:ext uri="{FF2B5EF4-FFF2-40B4-BE49-F238E27FC236}">
              <a16:creationId xmlns:a16="http://schemas.microsoft.com/office/drawing/2014/main" id="{9135A472-CDFA-4381-8DF8-6248C4DA5D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1" name="Line 1">
          <a:extLst>
            <a:ext uri="{FF2B5EF4-FFF2-40B4-BE49-F238E27FC236}">
              <a16:creationId xmlns:a16="http://schemas.microsoft.com/office/drawing/2014/main" id="{9EEBF8CB-8B54-435F-A733-1C38EC4691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2" name="Line 2">
          <a:extLst>
            <a:ext uri="{FF2B5EF4-FFF2-40B4-BE49-F238E27FC236}">
              <a16:creationId xmlns:a16="http://schemas.microsoft.com/office/drawing/2014/main" id="{D57A400B-AD46-4EFF-84FA-27A32BFF0F73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3" name="Line 3">
          <a:extLst>
            <a:ext uri="{FF2B5EF4-FFF2-40B4-BE49-F238E27FC236}">
              <a16:creationId xmlns:a16="http://schemas.microsoft.com/office/drawing/2014/main" id="{8F942E36-CA39-4F30-B793-16612F8E268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4" name="Line 1">
          <a:extLst>
            <a:ext uri="{FF2B5EF4-FFF2-40B4-BE49-F238E27FC236}">
              <a16:creationId xmlns:a16="http://schemas.microsoft.com/office/drawing/2014/main" id="{B1983EA0-DAFA-408F-8697-1B18DEA4341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5" name="Line 2">
          <a:extLst>
            <a:ext uri="{FF2B5EF4-FFF2-40B4-BE49-F238E27FC236}">
              <a16:creationId xmlns:a16="http://schemas.microsoft.com/office/drawing/2014/main" id="{A11BD25C-BEB0-4259-86B5-B2CF15C852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6" name="Line 3">
          <a:extLst>
            <a:ext uri="{FF2B5EF4-FFF2-40B4-BE49-F238E27FC236}">
              <a16:creationId xmlns:a16="http://schemas.microsoft.com/office/drawing/2014/main" id="{6040E751-D418-4740-9F5B-CCAA7391AA2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67" name="Line 1">
          <a:extLst>
            <a:ext uri="{FF2B5EF4-FFF2-40B4-BE49-F238E27FC236}">
              <a16:creationId xmlns:a16="http://schemas.microsoft.com/office/drawing/2014/main" id="{6A050C3F-9620-49F9-BA2B-A87693F7D2C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68" name="Line 2">
          <a:extLst>
            <a:ext uri="{FF2B5EF4-FFF2-40B4-BE49-F238E27FC236}">
              <a16:creationId xmlns:a16="http://schemas.microsoft.com/office/drawing/2014/main" id="{CD3BC967-C1DE-4BE7-80BF-7E9CFCF6C810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69" name="Line 3">
          <a:extLst>
            <a:ext uri="{FF2B5EF4-FFF2-40B4-BE49-F238E27FC236}">
              <a16:creationId xmlns:a16="http://schemas.microsoft.com/office/drawing/2014/main" id="{B366BB68-1E99-47F7-9105-2AEB88D6417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0" name="Line 1">
          <a:extLst>
            <a:ext uri="{FF2B5EF4-FFF2-40B4-BE49-F238E27FC236}">
              <a16:creationId xmlns:a16="http://schemas.microsoft.com/office/drawing/2014/main" id="{DC222E54-715A-4028-9D55-4134198E6D9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1" name="Line 2">
          <a:extLst>
            <a:ext uri="{FF2B5EF4-FFF2-40B4-BE49-F238E27FC236}">
              <a16:creationId xmlns:a16="http://schemas.microsoft.com/office/drawing/2014/main" id="{53F407EA-81FE-421A-A3C9-A88457A9CB87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2" name="Line 3">
          <a:extLst>
            <a:ext uri="{FF2B5EF4-FFF2-40B4-BE49-F238E27FC236}">
              <a16:creationId xmlns:a16="http://schemas.microsoft.com/office/drawing/2014/main" id="{DEE61ABF-A230-44E2-B777-5338867904A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3" name="Line 1">
          <a:extLst>
            <a:ext uri="{FF2B5EF4-FFF2-40B4-BE49-F238E27FC236}">
              <a16:creationId xmlns:a16="http://schemas.microsoft.com/office/drawing/2014/main" id="{17A9D89B-5C3F-41E8-A2F5-E1A8F91054D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</xdr:row>
      <xdr:rowOff>85725</xdr:rowOff>
    </xdr:from>
    <xdr:to>
      <xdr:col>4</xdr:col>
      <xdr:colOff>542925</xdr:colOff>
      <xdr:row>4</xdr:row>
      <xdr:rowOff>0</xdr:rowOff>
    </xdr:to>
    <xdr:sp macro="" textlink="">
      <xdr:nvSpPr>
        <xdr:cNvPr id="174" name="Line 2">
          <a:extLst>
            <a:ext uri="{FF2B5EF4-FFF2-40B4-BE49-F238E27FC236}">
              <a16:creationId xmlns:a16="http://schemas.microsoft.com/office/drawing/2014/main" id="{120F372E-F50A-49D8-8DC4-1D76B7F0F39C}"/>
            </a:ext>
          </a:extLst>
        </xdr:cNvPr>
        <xdr:cNvSpPr>
          <a:spLocks noChangeShapeType="1"/>
        </xdr:cNvSpPr>
      </xdr:nvSpPr>
      <xdr:spPr bwMode="auto">
        <a:xfrm flipH="1">
          <a:off x="2486025" y="628650"/>
          <a:ext cx="9525" cy="333375"/>
        </a:xfrm>
        <a:prstGeom prst="line">
          <a:avLst/>
        </a:prstGeom>
        <a:noFill/>
        <a:ln w="9525">
          <a:solidFill>
            <a:srgbClr val="CC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5" name="Line 3">
          <a:extLst>
            <a:ext uri="{FF2B5EF4-FFF2-40B4-BE49-F238E27FC236}">
              <a16:creationId xmlns:a16="http://schemas.microsoft.com/office/drawing/2014/main" id="{A4863155-56CD-4AFF-AF77-D72E4D72FA4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6" name="Line 1">
          <a:extLst>
            <a:ext uri="{FF2B5EF4-FFF2-40B4-BE49-F238E27FC236}">
              <a16:creationId xmlns:a16="http://schemas.microsoft.com/office/drawing/2014/main" id="{998DDF79-608D-4568-816D-1F0FB8F8F84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7" name="Line 3">
          <a:extLst>
            <a:ext uri="{FF2B5EF4-FFF2-40B4-BE49-F238E27FC236}">
              <a16:creationId xmlns:a16="http://schemas.microsoft.com/office/drawing/2014/main" id="{24ECFA4D-D25E-46FE-85FD-F59DAF06B0B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78" name="Line 1">
          <a:extLst>
            <a:ext uri="{FF2B5EF4-FFF2-40B4-BE49-F238E27FC236}">
              <a16:creationId xmlns:a16="http://schemas.microsoft.com/office/drawing/2014/main" id="{A7A486C1-03E5-4840-9091-46CFD4C762E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79" name="Line 3">
          <a:extLst>
            <a:ext uri="{FF2B5EF4-FFF2-40B4-BE49-F238E27FC236}">
              <a16:creationId xmlns:a16="http://schemas.microsoft.com/office/drawing/2014/main" id="{302C1219-E390-4176-BDFA-E96C0B5BA9F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0" name="Line 1">
          <a:extLst>
            <a:ext uri="{FF2B5EF4-FFF2-40B4-BE49-F238E27FC236}">
              <a16:creationId xmlns:a16="http://schemas.microsoft.com/office/drawing/2014/main" id="{4EC5141F-54F0-4866-9E77-F7E97359B07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1" name="Line 3">
          <a:extLst>
            <a:ext uri="{FF2B5EF4-FFF2-40B4-BE49-F238E27FC236}">
              <a16:creationId xmlns:a16="http://schemas.microsoft.com/office/drawing/2014/main" id="{77FAAA65-B9CE-436D-AFA9-8EE716B8C8F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2" name="Line 1">
          <a:extLst>
            <a:ext uri="{FF2B5EF4-FFF2-40B4-BE49-F238E27FC236}">
              <a16:creationId xmlns:a16="http://schemas.microsoft.com/office/drawing/2014/main" id="{19D1C8A7-CEEA-49D7-B3F9-7057A99C18C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3" name="Line 3">
          <a:extLst>
            <a:ext uri="{FF2B5EF4-FFF2-40B4-BE49-F238E27FC236}">
              <a16:creationId xmlns:a16="http://schemas.microsoft.com/office/drawing/2014/main" id="{4ED0D137-75FD-4985-BC34-DBCFFAD5727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4" name="Line 1">
          <a:extLst>
            <a:ext uri="{FF2B5EF4-FFF2-40B4-BE49-F238E27FC236}">
              <a16:creationId xmlns:a16="http://schemas.microsoft.com/office/drawing/2014/main" id="{143452AA-F7E4-4F4A-8598-432B6C30CD7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5" name="Line 3">
          <a:extLst>
            <a:ext uri="{FF2B5EF4-FFF2-40B4-BE49-F238E27FC236}">
              <a16:creationId xmlns:a16="http://schemas.microsoft.com/office/drawing/2014/main" id="{913090B0-DE41-45B7-B2A1-A8F401BE8A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6" name="Line 1">
          <a:extLst>
            <a:ext uri="{FF2B5EF4-FFF2-40B4-BE49-F238E27FC236}">
              <a16:creationId xmlns:a16="http://schemas.microsoft.com/office/drawing/2014/main" id="{3A0815A3-C8FD-4E04-8A66-BB8A49676326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7" name="Line 3">
          <a:extLst>
            <a:ext uri="{FF2B5EF4-FFF2-40B4-BE49-F238E27FC236}">
              <a16:creationId xmlns:a16="http://schemas.microsoft.com/office/drawing/2014/main" id="{2478E8C0-6701-4DD3-B3E0-5AEC382F1E3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88" name="Line 1">
          <a:extLst>
            <a:ext uri="{FF2B5EF4-FFF2-40B4-BE49-F238E27FC236}">
              <a16:creationId xmlns:a16="http://schemas.microsoft.com/office/drawing/2014/main" id="{F0D9C8E8-05E7-45EA-B37F-35854BAFF870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89" name="Line 3">
          <a:extLst>
            <a:ext uri="{FF2B5EF4-FFF2-40B4-BE49-F238E27FC236}">
              <a16:creationId xmlns:a16="http://schemas.microsoft.com/office/drawing/2014/main" id="{AB333B79-CA0D-4A97-838D-701BB289D8A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0" name="Line 1">
          <a:extLst>
            <a:ext uri="{FF2B5EF4-FFF2-40B4-BE49-F238E27FC236}">
              <a16:creationId xmlns:a16="http://schemas.microsoft.com/office/drawing/2014/main" id="{C5546167-2FCD-472B-9253-008FF19CB32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C8064945-BC94-4130-BDA4-CAF7062C270B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2" name="Line 1">
          <a:extLst>
            <a:ext uri="{FF2B5EF4-FFF2-40B4-BE49-F238E27FC236}">
              <a16:creationId xmlns:a16="http://schemas.microsoft.com/office/drawing/2014/main" id="{A1377962-CFD2-44AC-B7A3-FA2A3660CB8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3" name="Line 3">
          <a:extLst>
            <a:ext uri="{FF2B5EF4-FFF2-40B4-BE49-F238E27FC236}">
              <a16:creationId xmlns:a16="http://schemas.microsoft.com/office/drawing/2014/main" id="{C351CE29-6443-41DF-97BC-45C8F3D8202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4" name="Line 1">
          <a:extLst>
            <a:ext uri="{FF2B5EF4-FFF2-40B4-BE49-F238E27FC236}">
              <a16:creationId xmlns:a16="http://schemas.microsoft.com/office/drawing/2014/main" id="{8E120AED-C071-480F-BE72-11E90EABAFE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DED1953E-C0C7-498B-8560-1DF5B509B565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6" name="Line 1">
          <a:extLst>
            <a:ext uri="{FF2B5EF4-FFF2-40B4-BE49-F238E27FC236}">
              <a16:creationId xmlns:a16="http://schemas.microsoft.com/office/drawing/2014/main" id="{3FA25408-4148-4C32-95ED-F0DE50752C9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7" name="Line 3">
          <a:extLst>
            <a:ext uri="{FF2B5EF4-FFF2-40B4-BE49-F238E27FC236}">
              <a16:creationId xmlns:a16="http://schemas.microsoft.com/office/drawing/2014/main" id="{0F24CFCB-1726-45C6-AA29-B48A81D4F8A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198" name="Line 1">
          <a:extLst>
            <a:ext uri="{FF2B5EF4-FFF2-40B4-BE49-F238E27FC236}">
              <a16:creationId xmlns:a16="http://schemas.microsoft.com/office/drawing/2014/main" id="{B1697F33-EB72-4016-B679-30CFD382F85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199" name="Line 3">
          <a:extLst>
            <a:ext uri="{FF2B5EF4-FFF2-40B4-BE49-F238E27FC236}">
              <a16:creationId xmlns:a16="http://schemas.microsoft.com/office/drawing/2014/main" id="{390AAA55-152D-470E-A685-1B2FD342443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0" name="Line 1">
          <a:extLst>
            <a:ext uri="{FF2B5EF4-FFF2-40B4-BE49-F238E27FC236}">
              <a16:creationId xmlns:a16="http://schemas.microsoft.com/office/drawing/2014/main" id="{BA6B7A9A-52A2-4562-815F-9BB62AD3EA31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1" name="Line 3">
          <a:extLst>
            <a:ext uri="{FF2B5EF4-FFF2-40B4-BE49-F238E27FC236}">
              <a16:creationId xmlns:a16="http://schemas.microsoft.com/office/drawing/2014/main" id="{35B889CF-6365-46A7-A570-8EFF214674F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2" name="Line 1">
          <a:extLst>
            <a:ext uri="{FF2B5EF4-FFF2-40B4-BE49-F238E27FC236}">
              <a16:creationId xmlns:a16="http://schemas.microsoft.com/office/drawing/2014/main" id="{2D496BDB-39E3-403B-B0D6-0862F241FF7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3" name="Line 3">
          <a:extLst>
            <a:ext uri="{FF2B5EF4-FFF2-40B4-BE49-F238E27FC236}">
              <a16:creationId xmlns:a16="http://schemas.microsoft.com/office/drawing/2014/main" id="{00BE5389-5FC6-4C21-AF36-E44A2A5B303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4" name="Line 1">
          <a:extLst>
            <a:ext uri="{FF2B5EF4-FFF2-40B4-BE49-F238E27FC236}">
              <a16:creationId xmlns:a16="http://schemas.microsoft.com/office/drawing/2014/main" id="{F1DC45B1-2809-41AD-AD0E-44F38AA38BB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5" name="Line 3">
          <a:extLst>
            <a:ext uri="{FF2B5EF4-FFF2-40B4-BE49-F238E27FC236}">
              <a16:creationId xmlns:a16="http://schemas.microsoft.com/office/drawing/2014/main" id="{F4741A98-4D26-4A60-9631-BA43BD2101F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6" name="Line 1">
          <a:extLst>
            <a:ext uri="{FF2B5EF4-FFF2-40B4-BE49-F238E27FC236}">
              <a16:creationId xmlns:a16="http://schemas.microsoft.com/office/drawing/2014/main" id="{F8CE9CC5-0861-4098-9B91-C219301DF70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7" name="Line 3">
          <a:extLst>
            <a:ext uri="{FF2B5EF4-FFF2-40B4-BE49-F238E27FC236}">
              <a16:creationId xmlns:a16="http://schemas.microsoft.com/office/drawing/2014/main" id="{4B145D80-D9AC-44FC-935A-D2CD222F971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08" name="Line 1">
          <a:extLst>
            <a:ext uri="{FF2B5EF4-FFF2-40B4-BE49-F238E27FC236}">
              <a16:creationId xmlns:a16="http://schemas.microsoft.com/office/drawing/2014/main" id="{D96D201F-0F32-4902-8FB5-17645561D0B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09" name="Line 3">
          <a:extLst>
            <a:ext uri="{FF2B5EF4-FFF2-40B4-BE49-F238E27FC236}">
              <a16:creationId xmlns:a16="http://schemas.microsoft.com/office/drawing/2014/main" id="{6EDBB19D-1558-4FB6-9D28-D7498CCA39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0" name="Line 1">
          <a:extLst>
            <a:ext uri="{FF2B5EF4-FFF2-40B4-BE49-F238E27FC236}">
              <a16:creationId xmlns:a16="http://schemas.microsoft.com/office/drawing/2014/main" id="{C5067DD0-8739-470B-A05F-1E61ED685BC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1" name="Line 3">
          <a:extLst>
            <a:ext uri="{FF2B5EF4-FFF2-40B4-BE49-F238E27FC236}">
              <a16:creationId xmlns:a16="http://schemas.microsoft.com/office/drawing/2014/main" id="{9D5D8AD7-1BCC-4DFF-8FDE-6B8758FD82D9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2" name="Line 1">
          <a:extLst>
            <a:ext uri="{FF2B5EF4-FFF2-40B4-BE49-F238E27FC236}">
              <a16:creationId xmlns:a16="http://schemas.microsoft.com/office/drawing/2014/main" id="{4AD1961C-75C5-4C2A-9155-935F3128358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3" name="Line 3">
          <a:extLst>
            <a:ext uri="{FF2B5EF4-FFF2-40B4-BE49-F238E27FC236}">
              <a16:creationId xmlns:a16="http://schemas.microsoft.com/office/drawing/2014/main" id="{5D4EC5E8-AD7A-4C2D-949E-017265FCE8C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4" name="Line 1">
          <a:extLst>
            <a:ext uri="{FF2B5EF4-FFF2-40B4-BE49-F238E27FC236}">
              <a16:creationId xmlns:a16="http://schemas.microsoft.com/office/drawing/2014/main" id="{B852B822-EC18-4124-934D-F1FCE4C4B8F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5" name="Line 3">
          <a:extLst>
            <a:ext uri="{FF2B5EF4-FFF2-40B4-BE49-F238E27FC236}">
              <a16:creationId xmlns:a16="http://schemas.microsoft.com/office/drawing/2014/main" id="{1CBC0262-E64B-4625-8CE1-A7635C6ECAF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6" name="Line 1">
          <a:extLst>
            <a:ext uri="{FF2B5EF4-FFF2-40B4-BE49-F238E27FC236}">
              <a16:creationId xmlns:a16="http://schemas.microsoft.com/office/drawing/2014/main" id="{EC1E24ED-C0CA-43FF-8E5F-723C5EED4C4B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7" name="Line 3">
          <a:extLst>
            <a:ext uri="{FF2B5EF4-FFF2-40B4-BE49-F238E27FC236}">
              <a16:creationId xmlns:a16="http://schemas.microsoft.com/office/drawing/2014/main" id="{DB4D3154-E30E-49A9-B01A-4D3D6955BD7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18" name="Line 1">
          <a:extLst>
            <a:ext uri="{FF2B5EF4-FFF2-40B4-BE49-F238E27FC236}">
              <a16:creationId xmlns:a16="http://schemas.microsoft.com/office/drawing/2014/main" id="{1051CF0B-A192-4F9B-AA62-6BD2CD5DF15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156313BC-26C8-4102-AEDF-2737E3247D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0" name="Line 1">
          <a:extLst>
            <a:ext uri="{FF2B5EF4-FFF2-40B4-BE49-F238E27FC236}">
              <a16:creationId xmlns:a16="http://schemas.microsoft.com/office/drawing/2014/main" id="{7351ED02-1BB8-4BD4-B91E-68E0537D9C7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1" name="Line 3">
          <a:extLst>
            <a:ext uri="{FF2B5EF4-FFF2-40B4-BE49-F238E27FC236}">
              <a16:creationId xmlns:a16="http://schemas.microsoft.com/office/drawing/2014/main" id="{BC83DF3B-EEF0-4E91-9AD2-5981338523A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2" name="Line 1">
          <a:extLst>
            <a:ext uri="{FF2B5EF4-FFF2-40B4-BE49-F238E27FC236}">
              <a16:creationId xmlns:a16="http://schemas.microsoft.com/office/drawing/2014/main" id="{5D3D5E8C-1558-4D31-8F52-E9A8A9DB239C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3" name="Line 3">
          <a:extLst>
            <a:ext uri="{FF2B5EF4-FFF2-40B4-BE49-F238E27FC236}">
              <a16:creationId xmlns:a16="http://schemas.microsoft.com/office/drawing/2014/main" id="{47726DA3-18A7-43CC-A82D-3D36DA4D53E6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4" name="Line 1">
          <a:extLst>
            <a:ext uri="{FF2B5EF4-FFF2-40B4-BE49-F238E27FC236}">
              <a16:creationId xmlns:a16="http://schemas.microsoft.com/office/drawing/2014/main" id="{EBAB503A-DABF-4949-A8E3-CE65C3A5E6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5" name="Line 3">
          <a:extLst>
            <a:ext uri="{FF2B5EF4-FFF2-40B4-BE49-F238E27FC236}">
              <a16:creationId xmlns:a16="http://schemas.microsoft.com/office/drawing/2014/main" id="{12C8EBC1-1884-4721-86A7-A3013629310F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6" name="Line 1">
          <a:extLst>
            <a:ext uri="{FF2B5EF4-FFF2-40B4-BE49-F238E27FC236}">
              <a16:creationId xmlns:a16="http://schemas.microsoft.com/office/drawing/2014/main" id="{577CC2F8-CA9D-4072-8CA2-1EE2D2FDDB9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427830F4-BA91-4ECB-AE4B-2E813ABDAD7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28" name="Line 1">
          <a:extLst>
            <a:ext uri="{FF2B5EF4-FFF2-40B4-BE49-F238E27FC236}">
              <a16:creationId xmlns:a16="http://schemas.microsoft.com/office/drawing/2014/main" id="{CA8B404A-A2F3-4CC9-A11D-5F2C027526F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29" name="Line 3">
          <a:extLst>
            <a:ext uri="{FF2B5EF4-FFF2-40B4-BE49-F238E27FC236}">
              <a16:creationId xmlns:a16="http://schemas.microsoft.com/office/drawing/2014/main" id="{7C52DBA5-FD02-4D46-9552-2A36F52D410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0" name="Line 1">
          <a:extLst>
            <a:ext uri="{FF2B5EF4-FFF2-40B4-BE49-F238E27FC236}">
              <a16:creationId xmlns:a16="http://schemas.microsoft.com/office/drawing/2014/main" id="{50D5BB2D-0F90-4BF9-B2DE-EF854061316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1" name="Line 3">
          <a:extLst>
            <a:ext uri="{FF2B5EF4-FFF2-40B4-BE49-F238E27FC236}">
              <a16:creationId xmlns:a16="http://schemas.microsoft.com/office/drawing/2014/main" id="{6C0050ED-A2E0-41A0-B4AB-BDE2D3BAAFB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2" name="Line 1">
          <a:extLst>
            <a:ext uri="{FF2B5EF4-FFF2-40B4-BE49-F238E27FC236}">
              <a16:creationId xmlns:a16="http://schemas.microsoft.com/office/drawing/2014/main" id="{BD16F872-0F34-4E1C-8488-2319FAA5C2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3" name="Line 3">
          <a:extLst>
            <a:ext uri="{FF2B5EF4-FFF2-40B4-BE49-F238E27FC236}">
              <a16:creationId xmlns:a16="http://schemas.microsoft.com/office/drawing/2014/main" id="{B318B98C-2A7B-4A21-973D-D7D2D36A7C5C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4" name="Line 1">
          <a:extLst>
            <a:ext uri="{FF2B5EF4-FFF2-40B4-BE49-F238E27FC236}">
              <a16:creationId xmlns:a16="http://schemas.microsoft.com/office/drawing/2014/main" id="{EC7E0995-66AD-48C3-A5D1-80261379E119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5" name="Line 3">
          <a:extLst>
            <a:ext uri="{FF2B5EF4-FFF2-40B4-BE49-F238E27FC236}">
              <a16:creationId xmlns:a16="http://schemas.microsoft.com/office/drawing/2014/main" id="{D39BF351-0BAC-45ED-B64F-79A3C7AE097A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6" name="Line 1">
          <a:extLst>
            <a:ext uri="{FF2B5EF4-FFF2-40B4-BE49-F238E27FC236}">
              <a16:creationId xmlns:a16="http://schemas.microsoft.com/office/drawing/2014/main" id="{A568B96F-F47D-41D7-87DE-8D76F5B520B3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7" name="Line 3">
          <a:extLst>
            <a:ext uri="{FF2B5EF4-FFF2-40B4-BE49-F238E27FC236}">
              <a16:creationId xmlns:a16="http://schemas.microsoft.com/office/drawing/2014/main" id="{51E14A9B-5CB6-40B1-AA74-8730CB7F9ED7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38" name="Line 1">
          <a:extLst>
            <a:ext uri="{FF2B5EF4-FFF2-40B4-BE49-F238E27FC236}">
              <a16:creationId xmlns:a16="http://schemas.microsoft.com/office/drawing/2014/main" id="{866ED2CE-D9B6-45FB-9224-8CB4CCCC40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39" name="Line 3">
          <a:extLst>
            <a:ext uri="{FF2B5EF4-FFF2-40B4-BE49-F238E27FC236}">
              <a16:creationId xmlns:a16="http://schemas.microsoft.com/office/drawing/2014/main" id="{C91B894A-8E7F-4283-BAC8-13DED7104E4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0" name="Line 1">
          <a:extLst>
            <a:ext uri="{FF2B5EF4-FFF2-40B4-BE49-F238E27FC236}">
              <a16:creationId xmlns:a16="http://schemas.microsoft.com/office/drawing/2014/main" id="{027A9092-A9D0-4758-9C73-8E904443EA82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1" name="Line 3">
          <a:extLst>
            <a:ext uri="{FF2B5EF4-FFF2-40B4-BE49-F238E27FC236}">
              <a16:creationId xmlns:a16="http://schemas.microsoft.com/office/drawing/2014/main" id="{ABC11D71-9C2F-41E6-863E-CA65C5A735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2" name="Line 1">
          <a:extLst>
            <a:ext uri="{FF2B5EF4-FFF2-40B4-BE49-F238E27FC236}">
              <a16:creationId xmlns:a16="http://schemas.microsoft.com/office/drawing/2014/main" id="{50F5EBC0-38A3-4D5F-9E03-4F272A0A83AD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63EB9D9A-39FD-4929-B245-689E3E2A875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4" name="Line 1">
          <a:extLst>
            <a:ext uri="{FF2B5EF4-FFF2-40B4-BE49-F238E27FC236}">
              <a16:creationId xmlns:a16="http://schemas.microsoft.com/office/drawing/2014/main" id="{4686A417-E26E-4E11-AAD7-83D168561314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5" name="Line 3">
          <a:extLst>
            <a:ext uri="{FF2B5EF4-FFF2-40B4-BE49-F238E27FC236}">
              <a16:creationId xmlns:a16="http://schemas.microsoft.com/office/drawing/2014/main" id="{ED9E8418-ABFA-465A-93F1-452B576D1824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6" name="Line 1">
          <a:extLst>
            <a:ext uri="{FF2B5EF4-FFF2-40B4-BE49-F238E27FC236}">
              <a16:creationId xmlns:a16="http://schemas.microsoft.com/office/drawing/2014/main" id="{4B8C4E4D-16B6-4A6B-88DD-BACC0ED865F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7" name="Line 3">
          <a:extLst>
            <a:ext uri="{FF2B5EF4-FFF2-40B4-BE49-F238E27FC236}">
              <a16:creationId xmlns:a16="http://schemas.microsoft.com/office/drawing/2014/main" id="{C467BBD0-D24C-4D5C-B432-3A5769A58551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48" name="Line 1">
          <a:extLst>
            <a:ext uri="{FF2B5EF4-FFF2-40B4-BE49-F238E27FC236}">
              <a16:creationId xmlns:a16="http://schemas.microsoft.com/office/drawing/2014/main" id="{14EEB2FF-CCB1-4559-908B-B0E98CF4A8AF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49" name="Line 3">
          <a:extLst>
            <a:ext uri="{FF2B5EF4-FFF2-40B4-BE49-F238E27FC236}">
              <a16:creationId xmlns:a16="http://schemas.microsoft.com/office/drawing/2014/main" id="{0ABFEDD7-D6CA-4F1D-A26C-F0DCEA3CC090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0" name="Line 1">
          <a:extLst>
            <a:ext uri="{FF2B5EF4-FFF2-40B4-BE49-F238E27FC236}">
              <a16:creationId xmlns:a16="http://schemas.microsoft.com/office/drawing/2014/main" id="{DBD53643-A816-41F3-A372-EADBE5A3E24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1" name="Line 3">
          <a:extLst>
            <a:ext uri="{FF2B5EF4-FFF2-40B4-BE49-F238E27FC236}">
              <a16:creationId xmlns:a16="http://schemas.microsoft.com/office/drawing/2014/main" id="{C93CF52E-3771-403D-A948-C4631D5E9B13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2" name="Line 1">
          <a:extLst>
            <a:ext uri="{FF2B5EF4-FFF2-40B4-BE49-F238E27FC236}">
              <a16:creationId xmlns:a16="http://schemas.microsoft.com/office/drawing/2014/main" id="{860331C8-6A89-4EC8-9AB0-A3380038CEA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3" name="Line 3">
          <a:extLst>
            <a:ext uri="{FF2B5EF4-FFF2-40B4-BE49-F238E27FC236}">
              <a16:creationId xmlns:a16="http://schemas.microsoft.com/office/drawing/2014/main" id="{B1AFB18B-083C-4120-90F5-48FA553D65C2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E04FB62D-9C7F-491D-9B8E-2B7E4210AF47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5" name="Line 3">
          <a:extLst>
            <a:ext uri="{FF2B5EF4-FFF2-40B4-BE49-F238E27FC236}">
              <a16:creationId xmlns:a16="http://schemas.microsoft.com/office/drawing/2014/main" id="{E6E293F1-DCD4-48A2-A2BA-ECF68426914E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6" name="Line 1">
          <a:extLst>
            <a:ext uri="{FF2B5EF4-FFF2-40B4-BE49-F238E27FC236}">
              <a16:creationId xmlns:a16="http://schemas.microsoft.com/office/drawing/2014/main" id="{2DF929CC-C31D-4600-934F-4F4E0403CA28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7" name="Line 3">
          <a:extLst>
            <a:ext uri="{FF2B5EF4-FFF2-40B4-BE49-F238E27FC236}">
              <a16:creationId xmlns:a16="http://schemas.microsoft.com/office/drawing/2014/main" id="{47A5A53A-7B8D-4A4C-85F2-BF4EF2C8026D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676275</xdr:colOff>
      <xdr:row>1</xdr:row>
      <xdr:rowOff>47625</xdr:rowOff>
    </xdr:from>
    <xdr:to>
      <xdr:col>4</xdr:col>
      <xdr:colOff>0</xdr:colOff>
      <xdr:row>1</xdr:row>
      <xdr:rowOff>123825</xdr:rowOff>
    </xdr:to>
    <xdr:sp macro="" textlink="">
      <xdr:nvSpPr>
        <xdr:cNvPr id="258" name="Line 1">
          <a:extLst>
            <a:ext uri="{FF2B5EF4-FFF2-40B4-BE49-F238E27FC236}">
              <a16:creationId xmlns:a16="http://schemas.microsoft.com/office/drawing/2014/main" id="{3A89BA6E-5138-477C-80D1-37B23EDC130E}"/>
            </a:ext>
          </a:extLst>
        </xdr:cNvPr>
        <xdr:cNvSpPr>
          <a:spLocks noChangeShapeType="1"/>
        </xdr:cNvSpPr>
      </xdr:nvSpPr>
      <xdr:spPr bwMode="auto">
        <a:xfrm flipH="1">
          <a:off x="1952625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676275</xdr:colOff>
      <xdr:row>1</xdr:row>
      <xdr:rowOff>47625</xdr:rowOff>
    </xdr:from>
    <xdr:to>
      <xdr:col>5</xdr:col>
      <xdr:colOff>0</xdr:colOff>
      <xdr:row>1</xdr:row>
      <xdr:rowOff>123825</xdr:rowOff>
    </xdr:to>
    <xdr:sp macro="" textlink="">
      <xdr:nvSpPr>
        <xdr:cNvPr id="259" name="Line 3">
          <a:extLst>
            <a:ext uri="{FF2B5EF4-FFF2-40B4-BE49-F238E27FC236}">
              <a16:creationId xmlns:a16="http://schemas.microsoft.com/office/drawing/2014/main" id="{F13F281F-1E90-4C3D-A024-28919E087CA8}"/>
            </a:ext>
          </a:extLst>
        </xdr:cNvPr>
        <xdr:cNvSpPr>
          <a:spLocks noChangeShapeType="1"/>
        </xdr:cNvSpPr>
      </xdr:nvSpPr>
      <xdr:spPr bwMode="auto">
        <a:xfrm flipH="1">
          <a:off x="2533650" y="4191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F832-D341-4579-BF53-556BC9E640B9}">
  <dimension ref="A1:AO52"/>
  <sheetViews>
    <sheetView tabSelected="1"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129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628</v>
      </c>
      <c r="F5" s="14">
        <v>48209</v>
      </c>
      <c r="G5" s="15">
        <v>30</v>
      </c>
      <c r="H5" s="16">
        <v>5440</v>
      </c>
      <c r="I5" s="13">
        <v>1035</v>
      </c>
      <c r="J5" s="14">
        <v>907591</v>
      </c>
      <c r="K5" s="17">
        <v>1837</v>
      </c>
      <c r="L5" s="18">
        <v>3674000</v>
      </c>
      <c r="M5" s="13">
        <v>744</v>
      </c>
      <c r="N5" s="75">
        <v>237818</v>
      </c>
      <c r="O5" s="19">
        <v>216</v>
      </c>
      <c r="P5" s="18">
        <v>35076</v>
      </c>
      <c r="Q5" s="13">
        <v>12109</v>
      </c>
      <c r="R5" s="14">
        <v>2086878</v>
      </c>
      <c r="S5" s="19">
        <v>17086</v>
      </c>
      <c r="T5" s="18">
        <v>5026173</v>
      </c>
      <c r="U5" s="13">
        <v>1669</v>
      </c>
      <c r="V5" s="14">
        <v>669616</v>
      </c>
      <c r="W5" s="13">
        <v>386</v>
      </c>
      <c r="X5" s="18">
        <v>81072</v>
      </c>
      <c r="Y5" s="20">
        <f t="shared" ref="Y5:Z18" si="0">+W5+U5+S5+Q5+O5+M5+K5+I5+G5+E5</f>
        <v>35740</v>
      </c>
      <c r="Z5" s="21">
        <f t="shared" si="0"/>
        <v>12771873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+'(令和6年4月)'!E20+'(令和6年5月)'!E20+'(令和6年6月)'!E20+'(令和6年7月)'!E20+'(令和6年8月)'!E20+'(令和6年9月)'!E20+'(令和6年10月)'!E20+'(令和6年11月)'!E20+'(令和6年12月)'!E20+'(令和7年1月)'!E20+'(令和7年2月)'!E20+'10品目別管理表 (令和8年5月)'!E20</f>
        <v>11271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+'(令和6年4月)'!E21+'(令和6年5月)'!E21+'(令和6年6月)'!E21+'(令和6年7月)'!E21+'(令和6年8月)'!E21+'(令和6年9月)'!E21+'(令和6年10月)'!E21+'(令和6年11月)'!E21+'(令和6年12月)'!E21+'(令和7年1月)'!E21+'(令和7年2月)'!E21+'10品目別管理表 (令和8年5月)'!E21</f>
        <v>11428.008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+'(令和6年4月)'!F22+'(令和6年5月)'!F22+'(令和6年6月)'!F22+'(令和6年7月)'!F22+'(令和6年8月)'!F22+'(令和6年9月)'!F22+'(令和6年10月)'!F22+'(令和6年11月)'!F22+'(令和6年12月)'!F22+'(令和7年1月)'!F22+'(令和7年2月)'!F22+'10品目別管理表 (令和8年5月)'!F22</f>
        <v>3860636.5999999996</v>
      </c>
      <c r="AH5" s="155">
        <f t="shared" ref="AH5:AH14" si="1">+AG5/12</f>
        <v>321719.71666666662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735</v>
      </c>
      <c r="F6" s="24">
        <v>57257</v>
      </c>
      <c r="G6" s="25">
        <v>30</v>
      </c>
      <c r="H6" s="26">
        <v>5440</v>
      </c>
      <c r="I6" s="27">
        <v>957</v>
      </c>
      <c r="J6" s="21">
        <v>877151</v>
      </c>
      <c r="K6" s="25">
        <v>1813</v>
      </c>
      <c r="L6" s="26">
        <v>3598857</v>
      </c>
      <c r="M6" s="27">
        <v>605</v>
      </c>
      <c r="N6" s="76">
        <v>182159</v>
      </c>
      <c r="O6" s="25">
        <v>127</v>
      </c>
      <c r="P6" s="26">
        <v>16569</v>
      </c>
      <c r="Q6" s="27">
        <v>12018</v>
      </c>
      <c r="R6" s="21">
        <v>1953484</v>
      </c>
      <c r="S6" s="25">
        <v>17797</v>
      </c>
      <c r="T6" s="26">
        <v>5277638</v>
      </c>
      <c r="U6" s="27">
        <v>1785</v>
      </c>
      <c r="V6" s="21">
        <v>576550</v>
      </c>
      <c r="W6" s="27">
        <v>396</v>
      </c>
      <c r="X6" s="26">
        <v>86051</v>
      </c>
      <c r="Y6" s="20">
        <f t="shared" si="0"/>
        <v>36263</v>
      </c>
      <c r="Z6" s="21">
        <f t="shared" si="0"/>
        <v>12631156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+'(令和6年4月)'!G20+'(令和6年5月)'!G20+'(令和6年6月)'!G20+'(令和6年7月)'!G20+'(令和6年8月)'!G20+'(令和6年9月)'!G20+'(令和6年10月)'!G20+'(令和6年11月)'!G20+'(令和6年12月)'!G20+'(令和7年1月)'!G20+'(令和7年2月)'!G20+'10品目別管理表 (令和8年5月)'!G20</f>
        <v>12764.914000000001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+'(令和6年4月)'!G21+'(令和6年5月)'!G21+'(令和6年6月)'!G21+'(令和6年7月)'!G21+'(令和6年8月)'!G21+'(令和6年9月)'!G21+'(令和6年10月)'!G21+'(令和6年11月)'!G21+'(令和6年12月)'!G21+'(令和7年1月)'!G21+'(令和7年2月)'!G21+'10品目別管理表 (令和8年5月)'!G21</f>
        <v>12805.51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+'(令和6年4月)'!H22+'(令和6年5月)'!H22+'(令和6年6月)'!H22+'(令和6年7月)'!H22+'(令和6年8月)'!H22+'(令和6年9月)'!H22+'(令和6年10月)'!H22+'(令和6年11月)'!H22+'(令和6年12月)'!H22+'(令和7年1月)'!H22+'(令和7年2月)'!H22+'10品目別管理表 (令和8年5月)'!H22</f>
        <v>8626077</v>
      </c>
      <c r="AH6" s="155">
        <f t="shared" si="1"/>
        <v>718839.75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1420.9</v>
      </c>
      <c r="F7" s="36">
        <v>282642</v>
      </c>
      <c r="G7" s="29">
        <v>151</v>
      </c>
      <c r="H7" s="30">
        <v>74178</v>
      </c>
      <c r="I7" s="31">
        <v>1206</v>
      </c>
      <c r="J7" s="32">
        <v>937140</v>
      </c>
      <c r="K7" s="77">
        <v>4842</v>
      </c>
      <c r="L7" s="30">
        <v>2921270</v>
      </c>
      <c r="M7" s="23">
        <v>1772.3</v>
      </c>
      <c r="N7" s="24">
        <v>336419.25</v>
      </c>
      <c r="O7" s="33">
        <v>2773</v>
      </c>
      <c r="P7" s="34">
        <v>533505</v>
      </c>
      <c r="Q7" s="23">
        <v>30016.699999999997</v>
      </c>
      <c r="R7" s="24">
        <v>4864104</v>
      </c>
      <c r="S7" s="33">
        <v>32137.200000000001</v>
      </c>
      <c r="T7" s="34">
        <v>2372569</v>
      </c>
      <c r="U7" s="23">
        <v>3134.3</v>
      </c>
      <c r="V7" s="24">
        <v>1738516.9344884744</v>
      </c>
      <c r="W7" s="23">
        <v>1716</v>
      </c>
      <c r="X7" s="34">
        <v>377841</v>
      </c>
      <c r="Y7" s="31">
        <f t="shared" si="0"/>
        <v>79169.399999999994</v>
      </c>
      <c r="Z7" s="24">
        <f>+X7+V7+T7+R7+P7+N7+L7+J7+H7+F7</f>
        <v>14438185.184488475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+'(令和6年4月)'!I20+'(令和6年5月)'!I20+'(令和6年6月)'!I20+'(令和6年7月)'!I20+'(令和6年8月)'!I20+'(令和6年9月)'!I20+'(令和6年10月)'!I20+'(令和6年11月)'!I20+'(令和6年12月)'!I20+'(令和7年1月)'!I20+'(令和7年2月)'!I20+'10品目別管理表 (令和8年5月)'!I20</f>
        <v>25306.700000000004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+'(令和6年4月)'!I21+'(令和6年5月)'!I21+'(令和6年6月)'!I21+'(令和6年7月)'!I21+'(令和6年8月)'!I21+'(令和6年9月)'!I21+'(令和6年10月)'!I21+'(令和6年11月)'!I21+'(令和6年12月)'!I21+'(令和7年1月)'!I21+'(令和7年2月)'!I21+'10品目別管理表 (令和8年5月)'!I21</f>
        <v>25744.899999999998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+'(令和6年4月)'!J22+'(令和6年5月)'!J22+'(令和6年6月)'!J22+'(令和6年7月)'!J22+'(令和6年8月)'!J22+'(令和6年9月)'!J22+'(令和6年10月)'!J22+'(令和6年11月)'!J22+'(令和6年12月)'!J22+'(令和7年1月)'!J22+'(令和7年2月)'!J22+'10品目別管理表 (令和8年5月)'!J22</f>
        <v>35243407.310319409</v>
      </c>
      <c r="AH7" s="155">
        <f t="shared" si="1"/>
        <v>2936950.6091932841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95.930999999999997</v>
      </c>
      <c r="H8" s="16">
        <v>59400</v>
      </c>
      <c r="I8" s="13">
        <v>4502.1000000000004</v>
      </c>
      <c r="J8" s="14">
        <v>296717.44594594592</v>
      </c>
      <c r="K8" s="17">
        <v>0</v>
      </c>
      <c r="L8" s="18">
        <v>0</v>
      </c>
      <c r="M8" s="13">
        <v>3256</v>
      </c>
      <c r="N8" s="75">
        <v>898345.3</v>
      </c>
      <c r="O8" s="19">
        <v>72</v>
      </c>
      <c r="P8" s="18">
        <v>8539.2000000000007</v>
      </c>
      <c r="Q8" s="13">
        <v>4410.7999999999993</v>
      </c>
      <c r="R8" s="14">
        <v>526848.89999999991</v>
      </c>
      <c r="S8" s="19">
        <v>12070.2</v>
      </c>
      <c r="T8" s="18">
        <v>2332697.2000000002</v>
      </c>
      <c r="U8" s="13">
        <v>827.4</v>
      </c>
      <c r="V8" s="14">
        <v>49928.407692307694</v>
      </c>
      <c r="W8" s="13">
        <v>3</v>
      </c>
      <c r="X8" s="18">
        <v>600</v>
      </c>
      <c r="Y8" s="13">
        <f t="shared" si="0"/>
        <v>25367.431</v>
      </c>
      <c r="Z8" s="14">
        <f t="shared" si="0"/>
        <v>4192076.4536382542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+'(令和6年4月)'!K20+'(令和6年5月)'!K20+'(令和6年6月)'!K20+'(令和6年7月)'!K20+'(令和6年8月)'!K20+'(令和6年9月)'!K20+'(令和6年10月)'!K20+'(令和6年11月)'!K20+'(令和6年12月)'!K20+'(令和7年1月)'!K20+'(令和7年2月)'!K20+'10品目別管理表 (令和8年5月)'!K20</f>
        <v>25780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+'(令和6年4月)'!K21+'(令和6年5月)'!K21+'(令和6年6月)'!K21+'(令和6年7月)'!K21+'(令和6年8月)'!K21+'(令和6年9月)'!K21+'(令和6年10月)'!K21+'(令和6年11月)'!K21+'(令和6年12月)'!K21+'(令和7年1月)'!K21+'(令和7年2月)'!K21+'10品目別管理表 (令和8年5月)'!K21</f>
        <v>23694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+'(令和6年4月)'!L22+'(令和6年5月)'!L22+'(令和6年6月)'!L22+'(令和6年7月)'!L22+'(令和6年8月)'!L22+'(令和6年9月)'!L22+'(令和6年10月)'!L22+'(令和6年11月)'!L22+'(令和6年12月)'!L22+'(令和7年1月)'!L22+'(令和7年2月)'!L22+'10品目別管理表 (令和8年5月)'!L22</f>
        <v>73225124</v>
      </c>
      <c r="AH8" s="155">
        <f t="shared" si="1"/>
        <v>6102093.666666667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166</v>
      </c>
      <c r="F9" s="24">
        <v>27100</v>
      </c>
      <c r="G9" s="25">
        <v>111.42100000000001</v>
      </c>
      <c r="H9" s="26">
        <v>64000</v>
      </c>
      <c r="I9" s="27">
        <v>4954.7</v>
      </c>
      <c r="J9" s="21">
        <v>329800.46216216218</v>
      </c>
      <c r="K9" s="25">
        <v>0</v>
      </c>
      <c r="L9" s="26">
        <v>0</v>
      </c>
      <c r="M9" s="27">
        <v>3983.2</v>
      </c>
      <c r="N9" s="76">
        <v>1054936.2</v>
      </c>
      <c r="O9" s="25">
        <v>41</v>
      </c>
      <c r="P9" s="26">
        <v>4833.8999999999996</v>
      </c>
      <c r="Q9" s="27">
        <v>4479.5</v>
      </c>
      <c r="R9" s="21">
        <v>476316.2</v>
      </c>
      <c r="S9" s="25">
        <v>11913</v>
      </c>
      <c r="T9" s="26">
        <v>2318901.2000000002</v>
      </c>
      <c r="U9" s="27">
        <v>774.4</v>
      </c>
      <c r="V9" s="21">
        <v>50791.738461538458</v>
      </c>
      <c r="W9" s="27">
        <v>3</v>
      </c>
      <c r="X9" s="26">
        <v>600</v>
      </c>
      <c r="Y9" s="20">
        <f t="shared" si="0"/>
        <v>26426.221000000001</v>
      </c>
      <c r="Z9" s="21">
        <f t="shared" si="0"/>
        <v>4327279.7006237013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+'(令和6年4月)'!M20+'(令和6年5月)'!M20+'(令和6年6月)'!M20+'(令和6年7月)'!M20+'(令和6年8月)'!M20+'(令和6年9月)'!M20+'(令和6年10月)'!M20+'(令和6年11月)'!M20+'(令和6年12月)'!M20+'(令和7年1月)'!M20+'(令和7年2月)'!M20+'10品目別管理表 (令和8年5月)'!M20</f>
        <v>80437.975999999981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+'(令和6年4月)'!M21+'(令和6年5月)'!M21+'(令和6年6月)'!M21+'(令和6年7月)'!M21+'(令和6年8月)'!M21+'(令和6年9月)'!M21+'(令和6年10月)'!M21+'(令和6年11月)'!M21+'(令和6年12月)'!M21+'(令和7年1月)'!M21+'(令和7年2月)'!M21+'10品目別管理表 (令和8年5月)'!M21</f>
        <v>81398.706999999995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+'(令和6年4月)'!N22+'(令和6年5月)'!N22+'(令和6年6月)'!N22+'(令和6年7月)'!N22+'(令和6年8月)'!N22+'(令和6年9月)'!N22+'(令和6年10月)'!N22+'(令和6年11月)'!N22+'(令和6年12月)'!N22+'(令和7年1月)'!N22+'(令和7年2月)'!N22+'10品目別管理表 (令和8年5月)'!N22</f>
        <v>35526762.136</v>
      </c>
      <c r="AH9" s="155">
        <f t="shared" si="1"/>
        <v>2960563.5113333333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230</v>
      </c>
      <c r="F10" s="36">
        <v>39864.000000000015</v>
      </c>
      <c r="G10" s="29">
        <v>233.15299999999979</v>
      </c>
      <c r="H10" s="30">
        <v>132400</v>
      </c>
      <c r="I10" s="37">
        <v>3144.300000000002</v>
      </c>
      <c r="J10" s="38">
        <v>644807.86486486474</v>
      </c>
      <c r="K10" s="77">
        <v>0</v>
      </c>
      <c r="L10" s="30">
        <v>0</v>
      </c>
      <c r="M10" s="35">
        <v>6864.4000000000005</v>
      </c>
      <c r="N10" s="36">
        <v>1594349.1030000001</v>
      </c>
      <c r="O10" s="29">
        <v>82</v>
      </c>
      <c r="P10" s="30">
        <v>9814.5000000000018</v>
      </c>
      <c r="Q10" s="35">
        <v>11960.1</v>
      </c>
      <c r="R10" s="36">
        <v>1544363.8756000001</v>
      </c>
      <c r="S10" s="29">
        <v>1037.3999999999996</v>
      </c>
      <c r="T10" s="30">
        <v>159763.10000000003</v>
      </c>
      <c r="U10" s="35">
        <v>3290.5000000000018</v>
      </c>
      <c r="V10" s="36">
        <v>385004.5692307693</v>
      </c>
      <c r="W10" s="35">
        <v>0</v>
      </c>
      <c r="X10" s="30">
        <v>0</v>
      </c>
      <c r="Y10" s="37">
        <f t="shared" si="0"/>
        <v>26841.853000000003</v>
      </c>
      <c r="Z10" s="36">
        <f t="shared" si="0"/>
        <v>4510367.0126956347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+'(令和6年4月)'!O20+'(令和6年5月)'!O20+'(令和6年6月)'!O20+'(令和6年7月)'!O20+'(令和6年8月)'!O20+'(令和6年9月)'!O20+'(令和6年10月)'!O20+'(令和6年11月)'!O20+'(令和6年12月)'!O20+'(令和7年1月)'!O20+'(令和7年2月)'!O20+'10品目別管理表 (令和8年5月)'!O20</f>
        <v>47420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+'(令和6年4月)'!O21+'(令和6年5月)'!O21+'(令和6年6月)'!O21+'(令和6年7月)'!O21+'(令和6年8月)'!O21+'(令和6年9月)'!O21+'(令和6年10月)'!O21+'(令和6年11月)'!O21+'(令和6年12月)'!O21+'(令和7年1月)'!O21+'(令和7年2月)'!O21+'10品目別管理表 (令和8年5月)'!O21</f>
        <v>47658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+'(令和6年4月)'!P22+'(令和6年5月)'!P22+'(令和6年6月)'!P22+'(令和6年7月)'!P22+'(令和6年8月)'!P22+'(令和6年9月)'!P22+'(令和6年10月)'!P22+'(令和6年11月)'!P22+'(令和6年12月)'!P22+'(令和7年1月)'!P22+'(令和7年2月)'!P22+'10品目別管理表 (令和8年5月)'!P22</f>
        <v>16643232.699999999</v>
      </c>
      <c r="AH10" s="155">
        <f t="shared" si="1"/>
        <v>1386936.0583333333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80</v>
      </c>
      <c r="F11" s="14">
        <v>24000</v>
      </c>
      <c r="G11" s="15">
        <v>75</v>
      </c>
      <c r="H11" s="16">
        <v>75000</v>
      </c>
      <c r="I11" s="13">
        <v>1</v>
      </c>
      <c r="J11" s="14">
        <v>1351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2084</v>
      </c>
      <c r="R11" s="14">
        <v>594570</v>
      </c>
      <c r="S11" s="19">
        <v>0</v>
      </c>
      <c r="T11" s="18">
        <v>0</v>
      </c>
      <c r="U11" s="13">
        <v>134</v>
      </c>
      <c r="V11" s="14">
        <v>5920</v>
      </c>
      <c r="W11" s="13">
        <v>1</v>
      </c>
      <c r="X11" s="18">
        <v>2027</v>
      </c>
      <c r="Y11" s="13">
        <f>+W11+U11+S11+Q11+O11+M11+K11+I11+G11+E11</f>
        <v>2390</v>
      </c>
      <c r="Z11" s="14">
        <f t="shared" si="0"/>
        <v>717868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+'(令和6年4月)'!Q20+'(令和6年5月)'!Q20+'(令和6年6月)'!Q20+'(令和6年7月)'!Q20+'(令和6年8月)'!Q20+'(令和6年9月)'!Q20+'(令和6年10月)'!Q20+'(令和6年11月)'!Q20+'(令和6年12月)'!Q20+'(令和7年1月)'!Q20+'(令和7年2月)'!Q20+'10品目別管理表 (令和8年5月)'!Q20</f>
        <v>310038.3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+'(令和6年4月)'!Q21+'(令和6年5月)'!Q21+'(令和6年6月)'!Q21+'(令和6年7月)'!Q21+'(令和6年8月)'!Q21+'(令和6年9月)'!Q21+'(令和6年10月)'!Q21+'(令和6年11月)'!Q21+'(令和6年12月)'!Q21+'(令和7年1月)'!Q21+'(令和7年2月)'!Q21+'10品目別管理表 (令和8年5月)'!Q21</f>
        <v>310484.5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+'(令和6年4月)'!R22+'(令和6年5月)'!R22+'(令和6年6月)'!R22+'(令和6年7月)'!R22+'(令和6年8月)'!R22+'(令和6年9月)'!R22+'(令和6年10月)'!R22+'(令和6年11月)'!R22+'(令和6年12月)'!R22+'(令和7年1月)'!R22+'(令和7年2月)'!R22+'10品目別管理表 (令和8年5月)'!R22</f>
        <v>133759738.3892</v>
      </c>
      <c r="AH11" s="155">
        <f t="shared" si="1"/>
        <v>11146644.865766667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53</v>
      </c>
      <c r="F12" s="21">
        <v>15900</v>
      </c>
      <c r="G12" s="25">
        <v>75</v>
      </c>
      <c r="H12" s="26">
        <v>75000</v>
      </c>
      <c r="I12" s="27">
        <v>2</v>
      </c>
      <c r="J12" s="21">
        <v>2702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2290</v>
      </c>
      <c r="R12" s="21">
        <v>590779</v>
      </c>
      <c r="S12" s="25">
        <v>0</v>
      </c>
      <c r="T12" s="26">
        <v>0</v>
      </c>
      <c r="U12" s="27">
        <v>257</v>
      </c>
      <c r="V12" s="21">
        <v>11480</v>
      </c>
      <c r="W12" s="27">
        <v>1</v>
      </c>
      <c r="X12" s="26">
        <v>0</v>
      </c>
      <c r="Y12" s="20">
        <f t="shared" ref="Y12:Y18" si="2">+W12+U12+S12+Q12+O12+M12+K12+I12+G12+E12</f>
        <v>2693</v>
      </c>
      <c r="Z12" s="21">
        <f t="shared" si="0"/>
        <v>710861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+'(令和6年4月)'!S20+'(令和6年5月)'!S20+'(令和6年6月)'!S20+'(令和6年7月)'!S20+'(令和6年8月)'!S20+'(令和6年9月)'!S20+'(令和6年10月)'!S20+'(令和6年11月)'!S20+'(令和6年12月)'!S20+'(令和7年1月)'!S20+'(令和7年2月)'!S20+'10品目別管理表 (令和8年5月)'!S20</f>
        <v>476948.8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+'(令和6年4月)'!S21+'(令和6年5月)'!S21+'(令和6年6月)'!S21+'(令和6年7月)'!S21+'(令和6年8月)'!S21+'(令和6年9月)'!S21+'(令和6年10月)'!S21+'(令和6年11月)'!S21+'(令和6年12月)'!S21+'(令和7年1月)'!S21+'(令和7年2月)'!S21+'10品目別管理表 (令和8年5月)'!S21</f>
        <v>473575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+'(令和6年4月)'!T22+'(令和6年5月)'!T22+'(令和6年6月)'!T22+'(令和6年7月)'!T22+'(令和6年8月)'!T22+'(令和6年9月)'!T22+'(令和6年10月)'!T22+'(令和6年11月)'!T22+'(令和6年12月)'!T22+'(令和7年1月)'!T22+'(令和7年2月)'!T22+'10品目別管理表 (令和8年5月)'!T22</f>
        <v>38437411.399999999</v>
      </c>
      <c r="AH12" s="155">
        <f t="shared" si="1"/>
        <v>3203117.6166666667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80</v>
      </c>
      <c r="F13" s="24">
        <v>24000</v>
      </c>
      <c r="G13" s="29">
        <v>195</v>
      </c>
      <c r="H13" s="30">
        <v>195000</v>
      </c>
      <c r="I13" s="37">
        <v>1</v>
      </c>
      <c r="J13" s="38">
        <v>1352.200000000008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6302.8</v>
      </c>
      <c r="R13" s="36">
        <v>2074364.8</v>
      </c>
      <c r="S13" s="29">
        <v>0</v>
      </c>
      <c r="T13" s="30">
        <v>0</v>
      </c>
      <c r="U13" s="35">
        <v>104.30000000000001</v>
      </c>
      <c r="V13" s="36">
        <v>9218.7999999999993</v>
      </c>
      <c r="W13" s="35">
        <v>22</v>
      </c>
      <c r="X13" s="30">
        <v>65743</v>
      </c>
      <c r="Y13" s="37">
        <f t="shared" si="2"/>
        <v>6724.1</v>
      </c>
      <c r="Z13" s="36">
        <f t="shared" si="0"/>
        <v>2388678.8000000003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+'(令和6年4月)'!U20+'(令和6年5月)'!U20+'(令和6年6月)'!U20+'(令和6年7月)'!U20+'(令和6年8月)'!U20+'(令和6年9月)'!U20+'(令和6年10月)'!U20+'(令和6年11月)'!U20+'(令和6年12月)'!U20+'(令和7年1月)'!U20+'(令和7年2月)'!U20+'10品目別管理表 (令和8年5月)'!U20</f>
        <v>39197.4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+'(令和6年4月)'!U21+'(令和6年5月)'!U21+'(令和6年6月)'!U21+'(令和6年7月)'!U21+'(令和6年8月)'!U21+'(令和6年9月)'!U21+'(令和6年10月)'!U21+'(令和6年11月)'!U21+'(令和6年12月)'!U21+'(令和7年1月)'!U21+'(令和7年2月)'!U21+'10品目別管理表 (令和8年5月)'!U21</f>
        <v>40599.1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+'(令和6年4月)'!V22+'(令和6年5月)'!V22+'(令和6年6月)'!V22+'(令和6年7月)'!V22+'(令和6年8月)'!V22+'(令和6年9月)'!V22+'(令和6年10月)'!V22+'(令和6年11月)'!V22+'(令和6年12月)'!V22+'(令和7年1月)'!V22+'(令和7年2月)'!V22+'10品目別管理表 (令和8年5月)'!V22</f>
        <v>23594344.864184357</v>
      </c>
      <c r="AH13" s="88">
        <f t="shared" si="1"/>
        <v>1966195.4053486965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80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1696</v>
      </c>
      <c r="N14" s="75">
        <v>195380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1776</v>
      </c>
      <c r="Z14" s="14">
        <f t="shared" si="0"/>
        <v>195380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+'(令和6年4月)'!W20+'(令和6年5月)'!W20+'(令和6年6月)'!W20+'(令和6年7月)'!W20+'(令和6年8月)'!W20+'(令和6年9月)'!W20+'(令和6年10月)'!W20+'(令和6年11月)'!W20+'(令和6年12月)'!W20+'(令和7年1月)'!W20+'(令和7年2月)'!W20+'10品目別管理表 (令和8年5月)'!W20</f>
        <v>51477.816000000006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+'(令和6年4月)'!W21+'(令和6年5月)'!W21+'(令和6年6月)'!W21+'(令和6年7月)'!W21+'(令和6年8月)'!W21+'(令和6年9月)'!W21+'(令和6年10月)'!W21+'(令和6年11月)'!W21+'(令和6年12月)'!W21+'(令和7年1月)'!W21+'(令和7年2月)'!W21+'10品目別管理表 (令和8年5月)'!W21</f>
        <v>51315.90600000001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+'(令和6年4月)'!X22+'(令和6年5月)'!X22+'(令和6年6月)'!X22+'(令和6年7月)'!X22+'(令和6年8月)'!X22+'(令和6年9月)'!X22+'(令和6年10月)'!X22+'(令和6年11月)'!X22+'(令和6年12月)'!X22+'(令和7年1月)'!X22+'(令和7年2月)'!X22+'10品目別管理表 (令和8年5月)'!X22</f>
        <v>13931853</v>
      </c>
      <c r="AH14" s="155">
        <f t="shared" si="1"/>
        <v>1160987.75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629.43200000000002</v>
      </c>
      <c r="N15" s="76">
        <v>77186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629.43200000000002</v>
      </c>
      <c r="Z15" s="24">
        <f t="shared" si="0"/>
        <v>77186</v>
      </c>
      <c r="AD15" s="3">
        <f>SUM(AD5:AD14)</f>
        <v>1080642.906</v>
      </c>
      <c r="AE15" s="3">
        <f>SUM(AE5:AE14)</f>
        <v>1078703.6310000001</v>
      </c>
      <c r="AG15" s="3">
        <f>SUM(AG5:AG14)</f>
        <v>382848587.39970374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4155.29</v>
      </c>
      <c r="N16" s="36">
        <v>510641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4155.29</v>
      </c>
      <c r="Z16" s="36">
        <f t="shared" si="0"/>
        <v>510641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658</v>
      </c>
      <c r="H17" s="18">
        <v>195927</v>
      </c>
      <c r="I17" s="13">
        <v>114</v>
      </c>
      <c r="J17" s="14">
        <v>107313</v>
      </c>
      <c r="K17" s="19">
        <v>92</v>
      </c>
      <c r="L17" s="18">
        <v>71005</v>
      </c>
      <c r="M17" s="13">
        <v>720.048</v>
      </c>
      <c r="N17" s="75">
        <v>169475</v>
      </c>
      <c r="O17" s="19">
        <v>2542</v>
      </c>
      <c r="P17" s="18">
        <v>982640</v>
      </c>
      <c r="Q17" s="13">
        <v>3713</v>
      </c>
      <c r="R17" s="14">
        <v>1169984</v>
      </c>
      <c r="S17" s="19">
        <v>113</v>
      </c>
      <c r="T17" s="18">
        <v>4438</v>
      </c>
      <c r="U17" s="13">
        <v>1</v>
      </c>
      <c r="V17" s="14">
        <v>3000</v>
      </c>
      <c r="W17" s="13">
        <v>5157.3359999999993</v>
      </c>
      <c r="X17" s="18">
        <v>536504</v>
      </c>
      <c r="Y17" s="41">
        <f t="shared" si="2"/>
        <v>13110.384</v>
      </c>
      <c r="Z17" s="42">
        <f t="shared" si="0"/>
        <v>3240286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+'(令和6年4月)'!Y20+'(令和6年5月)'!Y20+'(令和6年6月)'!Y20+'(令和6年7月)'!Y20+'(令和6年8月)'!Y20+'(令和6年9月)'!Y20+'(令和6年10月)'!Y20+'(令和6年11月)'!Y20+'(令和6年12月)'!Y20+'(令和7年1月)'!Y20+'(令和7年2月)'!Y20+'10品目別管理表 (令和8年5月)'!Y20</f>
        <v>1080642.906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+'(令和6年4月)'!Y21+'(令和6年5月)'!Y21+'(令和6年6月)'!Y21+'(令和6年7月)'!Y21+'(令和6年8月)'!Y21+'(令和6年9月)'!Y21+'(令和6年10月)'!Y21+'(令和6年11月)'!Y21+'(令和6年12月)'!Y21+'(令和7年1月)'!Y21+'(令和7年2月)'!Y21+'10品目別管理表 (令和8年5月)'!Y21</f>
        <v>1078703.6310000001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+'(令和6年4月)'!Y22+'(令和6年5月)'!Y22+'(令和6年6月)'!Y22+'(令和6年7月)'!Y22+'(令和6年8月)'!Y22+'(令和6年9月)'!Y22+'(令和6年10月)'!Y22+'(令和6年11月)'!Y22+'(令和6年12月)'!Y22+'(令和7年1月)'!Y22+'(令和7年2月)'!Y22+'10品目別管理表 (令和8年5月)'!Y22</f>
        <v>1593887.6208999995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+'(令和6年4月)'!Z22+'(令和6年5月)'!Z22+'(令和6年6月)'!Z22+'(令和6年7月)'!Z22+'(令和6年8月)'!Z22+'(令和6年9月)'!Z22+'(令和6年10月)'!Z22+'(令和6年11月)'!Z22+'(令和6年12月)'!Z22+'(令和7年1月)'!Z22+'(令和7年2月)'!Z22+'10品目別管理表 (令和8年5月)'!Z22</f>
        <v>382848587.3997038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704</v>
      </c>
      <c r="H18" s="26">
        <v>200924</v>
      </c>
      <c r="I18" s="27">
        <v>179</v>
      </c>
      <c r="J18" s="21">
        <v>95910</v>
      </c>
      <c r="K18" s="25">
        <v>42</v>
      </c>
      <c r="L18" s="26">
        <v>30760</v>
      </c>
      <c r="M18" s="27">
        <v>796.04</v>
      </c>
      <c r="N18" s="21">
        <v>206891</v>
      </c>
      <c r="O18" s="25">
        <v>2521</v>
      </c>
      <c r="P18" s="26">
        <v>977404</v>
      </c>
      <c r="Q18" s="27">
        <v>3683</v>
      </c>
      <c r="R18" s="21">
        <v>1219538</v>
      </c>
      <c r="S18" s="25">
        <v>88</v>
      </c>
      <c r="T18" s="26">
        <v>3769</v>
      </c>
      <c r="U18" s="27">
        <v>2</v>
      </c>
      <c r="V18" s="21">
        <v>3220</v>
      </c>
      <c r="W18" s="27">
        <v>5125.2160000000003</v>
      </c>
      <c r="X18" s="26">
        <v>527614</v>
      </c>
      <c r="Y18" s="23">
        <f t="shared" si="2"/>
        <v>13140.256000000001</v>
      </c>
      <c r="Z18" s="24">
        <f t="shared" si="0"/>
        <v>3266030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1180</v>
      </c>
      <c r="H19" s="34">
        <v>379280</v>
      </c>
      <c r="I19" s="23">
        <v>387</v>
      </c>
      <c r="J19" s="24">
        <v>269835</v>
      </c>
      <c r="K19" s="78">
        <v>109</v>
      </c>
      <c r="L19" s="34">
        <v>89285</v>
      </c>
      <c r="M19" s="23">
        <v>1699.0519999999999</v>
      </c>
      <c r="N19" s="24">
        <v>445311</v>
      </c>
      <c r="O19" s="33">
        <v>1615</v>
      </c>
      <c r="P19" s="34">
        <v>606425.5</v>
      </c>
      <c r="Q19" s="23">
        <v>6906</v>
      </c>
      <c r="R19" s="24">
        <v>2916423</v>
      </c>
      <c r="S19" s="33">
        <v>81</v>
      </c>
      <c r="T19" s="34">
        <v>4675</v>
      </c>
      <c r="U19" s="23">
        <v>60</v>
      </c>
      <c r="V19" s="24">
        <v>13200</v>
      </c>
      <c r="W19" s="23">
        <v>5124.1731999999993</v>
      </c>
      <c r="X19" s="34">
        <v>677804</v>
      </c>
      <c r="Y19" s="35">
        <f>+W19+U19+S19+Q19+O19+M19+K19+I19+G19+E19</f>
        <v>17161.225200000001</v>
      </c>
      <c r="Z19" s="36">
        <f>+X19+V19+T19+R19+P19+N19+L19+J19+H19+F19</f>
        <v>5402238.5</v>
      </c>
      <c r="AF19" s="156">
        <f>+AF17/12</f>
        <v>132823.96840833328</v>
      </c>
      <c r="AG19" s="156">
        <f>+AG17/12</f>
        <v>31904048.949975315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918</v>
      </c>
      <c r="F20" s="14">
        <v>91209</v>
      </c>
      <c r="G20" s="19">
        <v>858.93100000000004</v>
      </c>
      <c r="H20" s="18">
        <v>335767</v>
      </c>
      <c r="I20" s="13">
        <v>5652.1</v>
      </c>
      <c r="J20" s="14">
        <v>1312972.445945946</v>
      </c>
      <c r="K20" s="19">
        <v>1929</v>
      </c>
      <c r="L20" s="18">
        <v>3745005</v>
      </c>
      <c r="M20" s="13">
        <v>6431.0479999999998</v>
      </c>
      <c r="N20" s="14">
        <v>1516018.3</v>
      </c>
      <c r="O20" s="19">
        <v>2830</v>
      </c>
      <c r="P20" s="18">
        <v>1026255.2</v>
      </c>
      <c r="Q20" s="13">
        <v>22316.799999999999</v>
      </c>
      <c r="R20" s="14">
        <v>4378280.9000000004</v>
      </c>
      <c r="S20" s="19">
        <v>29269.200000000001</v>
      </c>
      <c r="T20" s="18">
        <v>7363308.2000000002</v>
      </c>
      <c r="U20" s="13">
        <v>2631.4</v>
      </c>
      <c r="V20" s="14">
        <v>728464.40769230772</v>
      </c>
      <c r="W20" s="13">
        <v>5547.3359999999993</v>
      </c>
      <c r="X20" s="18">
        <v>620203</v>
      </c>
      <c r="Y20" s="31">
        <f>+Y17+Y14+Y11+Y8+Y5</f>
        <v>78383.815000000002</v>
      </c>
      <c r="Z20" s="32">
        <f t="shared" ref="Y20:Z21" si="3">+Z17+Z14+Z11+Z8+Z5</f>
        <v>21117483.453638256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954</v>
      </c>
      <c r="F21" s="21">
        <v>100257</v>
      </c>
      <c r="G21" s="25">
        <v>920.42100000000005</v>
      </c>
      <c r="H21" s="26">
        <v>345364</v>
      </c>
      <c r="I21" s="27">
        <v>6092.7</v>
      </c>
      <c r="J21" s="21">
        <v>1305563.4621621622</v>
      </c>
      <c r="K21" s="25">
        <v>1855</v>
      </c>
      <c r="L21" s="26">
        <v>3629617</v>
      </c>
      <c r="M21" s="27">
        <v>6028.6719999999996</v>
      </c>
      <c r="N21" s="21">
        <v>1536172.2</v>
      </c>
      <c r="O21" s="25">
        <v>2689</v>
      </c>
      <c r="P21" s="26">
        <v>998806.9</v>
      </c>
      <c r="Q21" s="27">
        <v>22470.5</v>
      </c>
      <c r="R21" s="21">
        <v>4240117.2</v>
      </c>
      <c r="S21" s="25">
        <v>29798</v>
      </c>
      <c r="T21" s="26">
        <v>7600308.2000000002</v>
      </c>
      <c r="U21" s="27">
        <v>2818.4</v>
      </c>
      <c r="V21" s="21">
        <v>642041.73846153845</v>
      </c>
      <c r="W21" s="27">
        <v>5525.2160000000003</v>
      </c>
      <c r="X21" s="26">
        <v>614265</v>
      </c>
      <c r="Y21" s="23">
        <f t="shared" si="3"/>
        <v>79151.909</v>
      </c>
      <c r="Z21" s="24">
        <f t="shared" si="3"/>
        <v>21012512.700623702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1730.9</v>
      </c>
      <c r="F22" s="24">
        <v>346506</v>
      </c>
      <c r="G22" s="33">
        <v>1759.1529999999998</v>
      </c>
      <c r="H22" s="34">
        <v>780858</v>
      </c>
      <c r="I22" s="23">
        <v>4738.300000000002</v>
      </c>
      <c r="J22" s="24">
        <v>1853135.0648648648</v>
      </c>
      <c r="K22" s="33">
        <v>4951</v>
      </c>
      <c r="L22" s="34">
        <v>3010555</v>
      </c>
      <c r="M22" s="23">
        <v>14510.042000000001</v>
      </c>
      <c r="N22" s="24">
        <v>2905720.3530000001</v>
      </c>
      <c r="O22" s="33">
        <v>4470</v>
      </c>
      <c r="P22" s="34">
        <v>1149745</v>
      </c>
      <c r="Q22" s="23">
        <v>55185.599999999999</v>
      </c>
      <c r="R22" s="24">
        <v>11399255.6756</v>
      </c>
      <c r="S22" s="33">
        <v>33255.599999999999</v>
      </c>
      <c r="T22" s="34">
        <v>2537007.1</v>
      </c>
      <c r="U22" s="23">
        <v>6589.1000000000022</v>
      </c>
      <c r="V22" s="24">
        <v>2145940.3037192435</v>
      </c>
      <c r="W22" s="23">
        <v>6862.1731999999993</v>
      </c>
      <c r="X22" s="34">
        <v>1121388</v>
      </c>
      <c r="Y22" s="23">
        <f>+Y19+Y16+Y13+Y10+Y7</f>
        <v>134051.8682</v>
      </c>
      <c r="Z22" s="24">
        <f>+Z19+Z16+Z13+Z10+Z7</f>
        <v>27250110.497184113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52.322656381016266</v>
      </c>
      <c r="F23" s="178"/>
      <c r="G23" s="177">
        <f>(G20+G21)/(G22+G41)*100</f>
        <v>49.705402207276627</v>
      </c>
      <c r="H23" s="178"/>
      <c r="I23" s="177">
        <f>(I20+I21)/(I22+I41)*100</f>
        <v>118.42858871455645</v>
      </c>
      <c r="J23" s="178"/>
      <c r="K23" s="177">
        <f>(K20+K21)/(K22+K41)*100</f>
        <v>38.502238502238498</v>
      </c>
      <c r="L23" s="178"/>
      <c r="M23" s="177">
        <f>(M20+M21)/(M22+M41)*100</f>
        <v>43.538497212984353</v>
      </c>
      <c r="N23" s="178"/>
      <c r="O23" s="177">
        <f>(O20+O21)/(O22+O41)*100</f>
        <v>62.723036708716897</v>
      </c>
      <c r="P23" s="178"/>
      <c r="Q23" s="177">
        <f>(Q20+Q21)/(Q22+Q41)*100</f>
        <v>40.522361929302811</v>
      </c>
      <c r="R23" s="178"/>
      <c r="S23" s="177">
        <f>(S20+S21)/(S22+S41)*100</f>
        <v>88.107398568019093</v>
      </c>
      <c r="T23" s="178"/>
      <c r="U23" s="177">
        <f>(U20+W20)/(U22+U41)*100</f>
        <v>61.194265704965098</v>
      </c>
      <c r="V23" s="178"/>
      <c r="W23" s="177">
        <f>(W20+W21)/(W22+W41)*100</f>
        <v>80.808415193022938</v>
      </c>
      <c r="X23" s="178"/>
      <c r="Y23" s="177">
        <f>(Y20+Y21)/(Y22+Y41)*100</f>
        <v>58.573954959036413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200188.34132532208</v>
      </c>
      <c r="F24" s="180"/>
      <c r="G24" s="181">
        <f>H22/G22*1000</f>
        <v>443882.93684517499</v>
      </c>
      <c r="H24" s="182"/>
      <c r="I24" s="183">
        <f>J22/I22*1000</f>
        <v>391097.03160729882</v>
      </c>
      <c r="J24" s="184"/>
      <c r="K24" s="181">
        <f>L22/K22*1000</f>
        <v>608070.08685114118</v>
      </c>
      <c r="L24" s="182"/>
      <c r="M24" s="183">
        <f>N22/M22*1000</f>
        <v>200255.81959032235</v>
      </c>
      <c r="N24" s="184"/>
      <c r="O24" s="181">
        <f>P22/O22*1000</f>
        <v>257213.64653243846</v>
      </c>
      <c r="P24" s="182"/>
      <c r="Q24" s="183">
        <f>R22/Q22*1000</f>
        <v>206562.1407686063</v>
      </c>
      <c r="R24" s="184"/>
      <c r="S24" s="181">
        <f>T22/S22*1000</f>
        <v>76288.116888584191</v>
      </c>
      <c r="T24" s="182"/>
      <c r="U24" s="183">
        <f>V22/U22*1000</f>
        <v>325680.33627039246</v>
      </c>
      <c r="V24" s="184"/>
      <c r="W24" s="181">
        <f>X22/W22*1000</f>
        <v>163415.86947994845</v>
      </c>
      <c r="X24" s="182"/>
      <c r="Y24" s="183">
        <f>Z22/Y22*1000</f>
        <v>203280.34859259136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1.2912166187923371</v>
      </c>
      <c r="F25" s="49"/>
      <c r="G25" s="50">
        <f>G22/Y22*100</f>
        <v>1.3122927890683433</v>
      </c>
      <c r="H25" s="51"/>
      <c r="I25" s="48">
        <f>I22/Y22*100</f>
        <v>3.5346765872226777</v>
      </c>
      <c r="J25" s="49"/>
      <c r="K25" s="50">
        <f>K22/Y22*100</f>
        <v>3.6933465131670578</v>
      </c>
      <c r="L25" s="51"/>
      <c r="M25" s="48">
        <f>M22/Y22*100</f>
        <v>10.824199762998903</v>
      </c>
      <c r="N25" s="49"/>
      <c r="O25" s="50">
        <f>O22/Y22*100</f>
        <v>3.3345301785208545</v>
      </c>
      <c r="P25" s="51"/>
      <c r="Q25" s="48">
        <f>Q22/Y22*100</f>
        <v>41.167348684514643</v>
      </c>
      <c r="R25" s="49"/>
      <c r="S25" s="50">
        <f>S22/Y22*100</f>
        <v>24.808009352308304</v>
      </c>
      <c r="T25" s="51"/>
      <c r="U25" s="48">
        <f>U22/Y22*100</f>
        <v>4.9153361967095677</v>
      </c>
      <c r="V25" s="49"/>
      <c r="W25" s="50">
        <f>W22/Y22*100</f>
        <v>5.1190433166973195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+'(令和7年5月)'!E20</f>
        <v>836</v>
      </c>
      <c r="F27" s="131">
        <f>+'(令和7年5月)'!F20</f>
        <v>75243</v>
      </c>
      <c r="G27" s="131">
        <f>+'(令和7年5月)'!G20</f>
        <v>1066.0319999999999</v>
      </c>
      <c r="H27" s="131">
        <f>+'(令和7年5月)'!H20</f>
        <v>451582</v>
      </c>
      <c r="I27" s="131">
        <f>+'(令和7年5月)'!I20</f>
        <v>1837.7950000000001</v>
      </c>
      <c r="J27" s="131">
        <f>+'(令和7年5月)'!J20</f>
        <v>1294635.7727272727</v>
      </c>
      <c r="K27" s="131">
        <f>+'(令和7年5月)'!K20</f>
        <v>1234</v>
      </c>
      <c r="L27" s="131">
        <f>+'(令和7年5月)'!L20</f>
        <v>3004002</v>
      </c>
      <c r="M27" s="131">
        <f>+'(令和7年5月)'!M20</f>
        <v>7334.0159999999996</v>
      </c>
      <c r="N27" s="131">
        <f>+'(令和7年5月)'!N20</f>
        <v>1442429.7</v>
      </c>
      <c r="O27" s="131">
        <f>+'(令和7年5月)'!O20</f>
        <v>3705</v>
      </c>
      <c r="P27" s="131">
        <f>+'(令和7年5月)'!P20</f>
        <v>1160447.8999999999</v>
      </c>
      <c r="Q27" s="131">
        <f>+'(令和7年5月)'!Q20</f>
        <v>24882.7</v>
      </c>
      <c r="R27" s="131">
        <f>+'(令和7年5月)'!R20</f>
        <v>4565561.2</v>
      </c>
      <c r="S27" s="131">
        <f>+'(令和7年5月)'!S20</f>
        <v>41286</v>
      </c>
      <c r="T27" s="131">
        <f>+'(令和7年5月)'!T20</f>
        <v>7767883</v>
      </c>
      <c r="U27" s="131">
        <f>+'(令和7年5月)'!U20</f>
        <v>3697.6039999999998</v>
      </c>
      <c r="V27" s="131">
        <f>+'(令和7年5月)'!V20</f>
        <v>1196152.8928541227</v>
      </c>
      <c r="W27" s="131">
        <f>+'(令和7年5月)'!W20</f>
        <v>5366.2759999999998</v>
      </c>
      <c r="X27" s="131">
        <f>+'(令和7年5月)'!X20</f>
        <v>592378</v>
      </c>
      <c r="Y27" s="131">
        <f>+'(令和7年5月)'!Y20</f>
        <v>91245.42300000001</v>
      </c>
      <c r="Z27" s="131">
        <f>+'(令和7年5月)'!Z20</f>
        <v>21550315.465581395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+'(令和7年5月)'!E21</f>
        <v>892</v>
      </c>
      <c r="F28" s="131">
        <f>+'(令和7年5月)'!F21</f>
        <v>81091.399999999994</v>
      </c>
      <c r="G28" s="131">
        <f>+'(令和7年5月)'!G21</f>
        <v>1005.263</v>
      </c>
      <c r="H28" s="131">
        <f>+'(令和7年5月)'!H21</f>
        <v>429261</v>
      </c>
      <c r="I28" s="131">
        <f>+'(令和7年5月)'!I21</f>
        <v>1981.3119999999999</v>
      </c>
      <c r="J28" s="131">
        <f>+'(令和7年5月)'!J21</f>
        <v>1420930.0818181818</v>
      </c>
      <c r="K28" s="131">
        <f>+'(令和7年5月)'!K21</f>
        <v>1534</v>
      </c>
      <c r="L28" s="131">
        <f>+'(令和7年5月)'!L21</f>
        <v>3681512</v>
      </c>
      <c r="M28" s="131">
        <f>+'(令和7年5月)'!M21</f>
        <v>7029.076</v>
      </c>
      <c r="N28" s="131">
        <f>+'(令和7年5月)'!N21</f>
        <v>1581023.2</v>
      </c>
      <c r="O28" s="131">
        <f>+'(令和7年5月)'!O21</f>
        <v>3498.0000000003001</v>
      </c>
      <c r="P28" s="131">
        <f>+'(令和7年5月)'!P21</f>
        <v>1124073.8</v>
      </c>
      <c r="Q28" s="131">
        <f>+'(令和7年5月)'!Q21</f>
        <v>22947.599999999999</v>
      </c>
      <c r="R28" s="131">
        <f>+'(令和7年5月)'!R21</f>
        <v>4294351</v>
      </c>
      <c r="S28" s="131">
        <f>+'(令和7年5月)'!S21</f>
        <v>40097</v>
      </c>
      <c r="T28" s="131">
        <f>+'(令和7年5月)'!T21</f>
        <v>7871138.5</v>
      </c>
      <c r="U28" s="131">
        <f>+'(令和7年5月)'!U21</f>
        <v>3375.9389999999999</v>
      </c>
      <c r="V28" s="131">
        <f>+'(令和7年5月)'!V21</f>
        <v>938858.13106765319</v>
      </c>
      <c r="W28" s="131">
        <f>+'(令和7年5月)'!W21</f>
        <v>5508.4560000000001</v>
      </c>
      <c r="X28" s="131">
        <f>+'(令和7年5月)'!X21</f>
        <v>596553</v>
      </c>
      <c r="Y28" s="131">
        <f>+'(令和7年5月)'!Y21</f>
        <v>87868.646000000299</v>
      </c>
      <c r="Z28" s="131">
        <f>+'(令和7年5月)'!Z21</f>
        <v>22018792.112885837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+'(令和7年5月)'!E22</f>
        <v>1562.9</v>
      </c>
      <c r="F29" s="131">
        <f>+'(令和7年5月)'!F22</f>
        <v>291177</v>
      </c>
      <c r="G29" s="131">
        <f>+'(令和7年5月)'!G22</f>
        <v>1706.134</v>
      </c>
      <c r="H29" s="131">
        <f>+'(令和7年5月)'!H22</f>
        <v>734203</v>
      </c>
      <c r="I29" s="131">
        <f>+'(令和7年5月)'!I22</f>
        <v>2557.3919999999998</v>
      </c>
      <c r="J29" s="131">
        <f>+'(令和7年5月)'!J22</f>
        <v>1771340.3</v>
      </c>
      <c r="K29" s="131">
        <f>+'(令和7年5月)'!K22</f>
        <v>5911</v>
      </c>
      <c r="L29" s="131">
        <f>+'(令和7年5月)'!L22</f>
        <v>5640080</v>
      </c>
      <c r="M29" s="131">
        <f>+'(令和7年5月)'!M22</f>
        <v>13096.371999999999</v>
      </c>
      <c r="N29" s="131">
        <f>+'(令和7年5月)'!N22</f>
        <v>2634009.253</v>
      </c>
      <c r="O29" s="131">
        <f>+'(令和7年5月)'!O22</f>
        <v>4548.9999999996999</v>
      </c>
      <c r="P29" s="131">
        <f>+'(令和7年5月)'!P22</f>
        <v>1134214</v>
      </c>
      <c r="Q29" s="131">
        <f>+'(令和7年5月)'!Q22</f>
        <v>59871.8</v>
      </c>
      <c r="R29" s="131">
        <f>+'(令和7年5月)'!R22</f>
        <v>11706942.637600001</v>
      </c>
      <c r="S29" s="131">
        <f>+'(令和7年5月)'!S22</f>
        <v>35249.800000000003</v>
      </c>
      <c r="T29" s="131">
        <f>+'(令和7年5月)'!T22</f>
        <v>3365911.8</v>
      </c>
      <c r="U29" s="131">
        <f>+'(令和7年5月)'!U22</f>
        <v>4708.8649999999998</v>
      </c>
      <c r="V29" s="131">
        <f>+'(令和7年5月)'!V22</f>
        <v>2105666.1152748414</v>
      </c>
      <c r="W29" s="131">
        <f>+'(令和7年5月)'!W22</f>
        <v>7447.3766999999998</v>
      </c>
      <c r="X29" s="131">
        <f>+'(令和7年5月)'!X22</f>
        <v>1263109</v>
      </c>
      <c r="Y29" s="131">
        <f>+'(令和7年5月)'!Y22</f>
        <v>136660.63969999971</v>
      </c>
      <c r="Z29" s="131">
        <f>+'(令和7年5月)'!Z22</f>
        <v>30646653.105874844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+'(令和7年5月)'!E23</f>
        <v>54.308881765038649</v>
      </c>
      <c r="F30" s="186">
        <f>+'(令和5年1月)'!F23</f>
        <v>0</v>
      </c>
      <c r="G30" s="185">
        <f>+'(令和7年5月)'!G23</f>
        <v>61.802047382380245</v>
      </c>
      <c r="H30" s="186">
        <f>+'(令和5年1月)'!H23</f>
        <v>0</v>
      </c>
      <c r="I30" s="185">
        <f>+'(令和7年5月)'!I23</f>
        <v>72.630056742662703</v>
      </c>
      <c r="J30" s="186">
        <f>+'(令和5年1月)'!J23</f>
        <v>0</v>
      </c>
      <c r="K30" s="185">
        <f>+'(令和7年5月)'!K23</f>
        <v>22.834515756475827</v>
      </c>
      <c r="L30" s="186">
        <f>+'(令和5年1月)'!L23</f>
        <v>0</v>
      </c>
      <c r="M30" s="185">
        <f>+'(令和7年5月)'!M23</f>
        <v>55.482079515126124</v>
      </c>
      <c r="N30" s="186">
        <f>+'(令和5年1月)'!N23</f>
        <v>0</v>
      </c>
      <c r="O30" s="185">
        <f>+'(令和7年5月)'!O23</f>
        <v>81.014509054105758</v>
      </c>
      <c r="P30" s="186">
        <f>+'(令和5年1月)'!P23</f>
        <v>0</v>
      </c>
      <c r="Q30" s="185">
        <f>+'(令和7年5月)'!Q23</f>
        <v>40.600041592924114</v>
      </c>
      <c r="R30" s="186">
        <f>+'(令和5年1月)'!R23</f>
        <v>0</v>
      </c>
      <c r="S30" s="185">
        <f>+'(令和7年5月)'!S23</f>
        <v>117.41782642193257</v>
      </c>
      <c r="T30" s="186">
        <f>+'(令和5年1月)'!T23</f>
        <v>0</v>
      </c>
      <c r="U30" s="185">
        <f>+'(令和7年5月)'!U23</f>
        <v>99.646165677136196</v>
      </c>
      <c r="V30" s="186">
        <f>+'(令和5年1月)'!V23</f>
        <v>0</v>
      </c>
      <c r="W30" s="185">
        <f>+'(令和7年5月)'!W23</f>
        <v>72.320144744406463</v>
      </c>
      <c r="X30" s="186">
        <f>+'(令和5年1月)'!X23</f>
        <v>0</v>
      </c>
      <c r="Y30" s="185">
        <f>+'(令和7年5月)'!Y23</f>
        <v>66.352182544022241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82</v>
      </c>
      <c r="F31" s="91">
        <f t="shared" ref="F31:Z33" si="4">F20-F27</f>
        <v>15966</v>
      </c>
      <c r="G31" s="92">
        <f t="shared" si="4"/>
        <v>-207.10099999999989</v>
      </c>
      <c r="H31" s="93">
        <f t="shared" si="4"/>
        <v>-115815</v>
      </c>
      <c r="I31" s="90">
        <f t="shared" si="4"/>
        <v>3814.3050000000003</v>
      </c>
      <c r="J31" s="91">
        <f t="shared" si="4"/>
        <v>18336.673218673328</v>
      </c>
      <c r="K31" s="92">
        <f t="shared" si="4"/>
        <v>695</v>
      </c>
      <c r="L31" s="93">
        <f t="shared" si="4"/>
        <v>741003</v>
      </c>
      <c r="M31" s="90">
        <f t="shared" si="4"/>
        <v>-902.96799999999985</v>
      </c>
      <c r="N31" s="91">
        <f t="shared" si="4"/>
        <v>73588.600000000093</v>
      </c>
      <c r="O31" s="92">
        <f t="shared" si="4"/>
        <v>-875</v>
      </c>
      <c r="P31" s="93">
        <f t="shared" si="4"/>
        <v>-134192.69999999995</v>
      </c>
      <c r="Q31" s="90">
        <f t="shared" si="4"/>
        <v>-2565.9000000000015</v>
      </c>
      <c r="R31" s="91">
        <f t="shared" si="4"/>
        <v>-187280.29999999981</v>
      </c>
      <c r="S31" s="92">
        <f t="shared" si="4"/>
        <v>-12016.8</v>
      </c>
      <c r="T31" s="93">
        <f t="shared" si="4"/>
        <v>-404574.79999999981</v>
      </c>
      <c r="U31" s="90">
        <f t="shared" si="4"/>
        <v>-1066.2039999999997</v>
      </c>
      <c r="V31" s="91">
        <f t="shared" si="4"/>
        <v>-467688.48516181496</v>
      </c>
      <c r="W31" s="92">
        <f t="shared" si="4"/>
        <v>181.05999999999949</v>
      </c>
      <c r="X31" s="93">
        <f t="shared" si="4"/>
        <v>27825</v>
      </c>
      <c r="Y31" s="90">
        <f t="shared" si="4"/>
        <v>-12861.608000000007</v>
      </c>
      <c r="Z31" s="91">
        <f t="shared" si="4"/>
        <v>-432832.01194313914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62</v>
      </c>
      <c r="F32" s="95">
        <f t="shared" si="5"/>
        <v>19165.600000000006</v>
      </c>
      <c r="G32" s="96">
        <f t="shared" si="5"/>
        <v>-84.841999999999985</v>
      </c>
      <c r="H32" s="97">
        <f t="shared" si="5"/>
        <v>-83897</v>
      </c>
      <c r="I32" s="94">
        <f t="shared" si="5"/>
        <v>4111.3879999999999</v>
      </c>
      <c r="J32" s="95">
        <f t="shared" si="5"/>
        <v>-115366.61965601961</v>
      </c>
      <c r="K32" s="96">
        <f t="shared" si="5"/>
        <v>321</v>
      </c>
      <c r="L32" s="97">
        <f t="shared" si="5"/>
        <v>-51895</v>
      </c>
      <c r="M32" s="94">
        <f t="shared" si="5"/>
        <v>-1000.4040000000005</v>
      </c>
      <c r="N32" s="95">
        <f t="shared" si="5"/>
        <v>-44851</v>
      </c>
      <c r="O32" s="96">
        <f t="shared" si="5"/>
        <v>-809.00000000030013</v>
      </c>
      <c r="P32" s="97">
        <f t="shared" si="5"/>
        <v>-125266.90000000002</v>
      </c>
      <c r="Q32" s="94">
        <f t="shared" si="5"/>
        <v>-477.09999999999854</v>
      </c>
      <c r="R32" s="95">
        <f t="shared" si="5"/>
        <v>-54233.799999999814</v>
      </c>
      <c r="S32" s="96">
        <f t="shared" si="5"/>
        <v>-10299</v>
      </c>
      <c r="T32" s="97">
        <f t="shared" si="5"/>
        <v>-270830.29999999981</v>
      </c>
      <c r="U32" s="94">
        <f>W20-U28</f>
        <v>2171.3969999999995</v>
      </c>
      <c r="V32" s="95">
        <f t="shared" si="4"/>
        <v>-296816.39260611474</v>
      </c>
      <c r="W32" s="96">
        <f t="shared" si="4"/>
        <v>16.760000000000218</v>
      </c>
      <c r="X32" s="97">
        <f t="shared" si="4"/>
        <v>17712</v>
      </c>
      <c r="Y32" s="94">
        <f t="shared" si="4"/>
        <v>-8716.7370000002993</v>
      </c>
      <c r="Z32" s="95">
        <f t="shared" si="4"/>
        <v>-1006279.4122621343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168</v>
      </c>
      <c r="F33" s="95">
        <f t="shared" si="4"/>
        <v>55329</v>
      </c>
      <c r="G33" s="96">
        <f t="shared" si="4"/>
        <v>53.018999999999778</v>
      </c>
      <c r="H33" s="97">
        <f t="shared" si="4"/>
        <v>46655</v>
      </c>
      <c r="I33" s="94">
        <f t="shared" si="4"/>
        <v>2180.9080000000022</v>
      </c>
      <c r="J33" s="95">
        <f t="shared" si="4"/>
        <v>81794.764864864759</v>
      </c>
      <c r="K33" s="96">
        <f t="shared" si="4"/>
        <v>-960</v>
      </c>
      <c r="L33" s="97">
        <f t="shared" si="4"/>
        <v>-2629525</v>
      </c>
      <c r="M33" s="94">
        <f t="shared" si="4"/>
        <v>1413.6700000000019</v>
      </c>
      <c r="N33" s="95">
        <f t="shared" si="4"/>
        <v>271711.10000000009</v>
      </c>
      <c r="O33" s="96">
        <f t="shared" si="4"/>
        <v>-78.999999999699867</v>
      </c>
      <c r="P33" s="97">
        <f t="shared" si="4"/>
        <v>15531</v>
      </c>
      <c r="Q33" s="94">
        <f t="shared" si="4"/>
        <v>-4686.2000000000044</v>
      </c>
      <c r="R33" s="95">
        <f t="shared" si="4"/>
        <v>-307686.96200000122</v>
      </c>
      <c r="S33" s="96">
        <f t="shared" si="4"/>
        <v>-1994.2000000000044</v>
      </c>
      <c r="T33" s="97">
        <f t="shared" si="4"/>
        <v>-828904.69999999972</v>
      </c>
      <c r="U33" s="94">
        <f t="shared" si="4"/>
        <v>1880.2350000000024</v>
      </c>
      <c r="V33" s="95">
        <f t="shared" si="4"/>
        <v>40274.188444402069</v>
      </c>
      <c r="W33" s="96">
        <f t="shared" si="4"/>
        <v>-585.20350000000053</v>
      </c>
      <c r="X33" s="97">
        <f t="shared" si="4"/>
        <v>-141721</v>
      </c>
      <c r="Y33" s="94">
        <f t="shared" si="4"/>
        <v>-2608.7714999997115</v>
      </c>
      <c r="Z33" s="95">
        <f t="shared" si="4"/>
        <v>-3396542.6086907312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-1.9862253840223829</v>
      </c>
      <c r="F34" s="188"/>
      <c r="G34" s="187">
        <f t="shared" ref="G34" si="6">+G23-G30</f>
        <v>-12.096645175103617</v>
      </c>
      <c r="H34" s="188"/>
      <c r="I34" s="187">
        <f t="shared" ref="I34" si="7">+I23-I30</f>
        <v>45.798531971893752</v>
      </c>
      <c r="J34" s="188"/>
      <c r="K34" s="187">
        <f t="shared" ref="K34" si="8">+K23-K30</f>
        <v>15.667722745762671</v>
      </c>
      <c r="L34" s="188"/>
      <c r="M34" s="187">
        <f t="shared" ref="M34" si="9">+M23-M30</f>
        <v>-11.94358230214177</v>
      </c>
      <c r="N34" s="188"/>
      <c r="O34" s="187">
        <f t="shared" ref="O34" si="10">+O23-O30</f>
        <v>-18.291472345388861</v>
      </c>
      <c r="P34" s="188"/>
      <c r="Q34" s="187">
        <f t="shared" ref="Q34" si="11">+Q23-Q30</f>
        <v>-7.7679663621303519E-2</v>
      </c>
      <c r="R34" s="188"/>
      <c r="S34" s="187">
        <f t="shared" ref="S34" si="12">+S23-S30</f>
        <v>-29.310427853913481</v>
      </c>
      <c r="T34" s="188"/>
      <c r="U34" s="187">
        <f t="shared" ref="U34" si="13">+U23-U30</f>
        <v>-38.451899972171098</v>
      </c>
      <c r="V34" s="188"/>
      <c r="W34" s="187">
        <f t="shared" ref="W34" si="14">+W23-W30</f>
        <v>8.4882704486164755</v>
      </c>
      <c r="X34" s="188"/>
      <c r="Y34" s="187">
        <f t="shared" ref="Y34" si="15">+Y23-Y30</f>
        <v>-7.778227584985828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109.80861244019138</v>
      </c>
      <c r="F35" s="60">
        <f t="shared" si="16"/>
        <v>121.21924963119493</v>
      </c>
      <c r="G35" s="61">
        <f t="shared" si="16"/>
        <v>80.57272201960167</v>
      </c>
      <c r="H35" s="62">
        <f t="shared" si="16"/>
        <v>74.353495046303891</v>
      </c>
      <c r="I35" s="59">
        <f t="shared" si="16"/>
        <v>307.54790387393587</v>
      </c>
      <c r="J35" s="60">
        <f t="shared" si="16"/>
        <v>101.41635768182471</v>
      </c>
      <c r="K35" s="61">
        <f t="shared" si="16"/>
        <v>156.32090761750405</v>
      </c>
      <c r="L35" s="62">
        <f t="shared" si="16"/>
        <v>124.66719396325303</v>
      </c>
      <c r="M35" s="59">
        <f t="shared" si="16"/>
        <v>87.68794614028657</v>
      </c>
      <c r="N35" s="60">
        <f t="shared" si="16"/>
        <v>105.10171136936519</v>
      </c>
      <c r="O35" s="61">
        <f t="shared" si="16"/>
        <v>76.383265856950061</v>
      </c>
      <c r="P35" s="62">
        <f t="shared" si="16"/>
        <v>88.436128843009669</v>
      </c>
      <c r="Q35" s="59">
        <f t="shared" si="16"/>
        <v>89.688016171878445</v>
      </c>
      <c r="R35" s="60">
        <f t="shared" si="16"/>
        <v>95.897978544236793</v>
      </c>
      <c r="S35" s="61">
        <f t="shared" si="16"/>
        <v>70.893765441069618</v>
      </c>
      <c r="T35" s="62">
        <f t="shared" si="16"/>
        <v>94.791698072692398</v>
      </c>
      <c r="U35" s="59">
        <f t="shared" si="16"/>
        <v>71.165003066850858</v>
      </c>
      <c r="V35" s="60">
        <f t="shared" si="16"/>
        <v>60.900609950800657</v>
      </c>
      <c r="W35" s="61">
        <f t="shared" si="16"/>
        <v>103.3740344328171</v>
      </c>
      <c r="X35" s="62">
        <f t="shared" si="16"/>
        <v>104.69716971258217</v>
      </c>
      <c r="Y35" s="59">
        <f t="shared" si="16"/>
        <v>85.904380102440854</v>
      </c>
      <c r="Z35" s="60">
        <f t="shared" si="16"/>
        <v>97.991528186051724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106.95067264573991</v>
      </c>
      <c r="F36" s="64">
        <f t="shared" si="16"/>
        <v>123.63456544097156</v>
      </c>
      <c r="G36" s="65">
        <f t="shared" si="16"/>
        <v>91.560218569667839</v>
      </c>
      <c r="H36" s="66">
        <f t="shared" si="16"/>
        <v>80.455480465264714</v>
      </c>
      <c r="I36" s="63">
        <f t="shared" si="16"/>
        <v>307.50835809806836</v>
      </c>
      <c r="J36" s="64">
        <f t="shared" si="16"/>
        <v>91.880908066327947</v>
      </c>
      <c r="K36" s="65">
        <f t="shared" si="16"/>
        <v>120.92568448500651</v>
      </c>
      <c r="L36" s="66">
        <f t="shared" si="16"/>
        <v>98.590388948888403</v>
      </c>
      <c r="M36" s="63">
        <f t="shared" si="16"/>
        <v>85.767631478162983</v>
      </c>
      <c r="N36" s="64">
        <f t="shared" si="16"/>
        <v>97.163166233107773</v>
      </c>
      <c r="O36" s="65">
        <f t="shared" si="16"/>
        <v>76.872498570605188</v>
      </c>
      <c r="P36" s="66">
        <f t="shared" si="16"/>
        <v>88.85598970459057</v>
      </c>
      <c r="Q36" s="63">
        <f t="shared" si="16"/>
        <v>97.920915476999781</v>
      </c>
      <c r="R36" s="64">
        <f t="shared" si="16"/>
        <v>98.737089725548756</v>
      </c>
      <c r="S36" s="65">
        <f t="shared" si="16"/>
        <v>74.314786642392193</v>
      </c>
      <c r="T36" s="66">
        <f t="shared" si="16"/>
        <v>96.559197884778683</v>
      </c>
      <c r="U36" s="63">
        <f>W20/U28*100</f>
        <v>164.31979369295476</v>
      </c>
      <c r="V36" s="64">
        <f t="shared" si="16"/>
        <v>68.385384033626011</v>
      </c>
      <c r="W36" s="65">
        <f t="shared" si="16"/>
        <v>100.30425948759508</v>
      </c>
      <c r="X36" s="66">
        <f t="shared" si="16"/>
        <v>102.96905723380823</v>
      </c>
      <c r="Y36" s="63">
        <f t="shared" si="16"/>
        <v>90.07980958304482</v>
      </c>
      <c r="Z36" s="64">
        <f t="shared" si="16"/>
        <v>95.429906385858288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110.74924819246273</v>
      </c>
      <c r="F37" s="68">
        <f t="shared" si="16"/>
        <v>119.00184423907108</v>
      </c>
      <c r="G37" s="69">
        <f t="shared" si="16"/>
        <v>103.1075519273398</v>
      </c>
      <c r="H37" s="70">
        <f t="shared" si="16"/>
        <v>106.35450958386168</v>
      </c>
      <c r="I37" s="67">
        <f t="shared" si="16"/>
        <v>185.2785963200011</v>
      </c>
      <c r="J37" s="68">
        <f t="shared" si="16"/>
        <v>104.61767650546115</v>
      </c>
      <c r="K37" s="69">
        <f t="shared" si="16"/>
        <v>83.759093216037897</v>
      </c>
      <c r="L37" s="70">
        <f t="shared" si="16"/>
        <v>53.377877618757182</v>
      </c>
      <c r="M37" s="67">
        <f t="shared" si="16"/>
        <v>110.79436350769511</v>
      </c>
      <c r="N37" s="68">
        <f t="shared" si="16"/>
        <v>110.31549527362272</v>
      </c>
      <c r="O37" s="69">
        <f t="shared" si="16"/>
        <v>98.263354583431422</v>
      </c>
      <c r="P37" s="70">
        <f t="shared" si="16"/>
        <v>101.36931831206456</v>
      </c>
      <c r="Q37" s="67">
        <f t="shared" si="16"/>
        <v>92.172942854565918</v>
      </c>
      <c r="R37" s="68">
        <f t="shared" si="16"/>
        <v>97.371756473703215</v>
      </c>
      <c r="S37" s="69">
        <f t="shared" si="16"/>
        <v>94.342662937094673</v>
      </c>
      <c r="T37" s="70">
        <f t="shared" si="16"/>
        <v>75.373546627098193</v>
      </c>
      <c r="U37" s="67">
        <f t="shared" si="16"/>
        <v>139.9296858160088</v>
      </c>
      <c r="V37" s="68">
        <f t="shared" si="16"/>
        <v>101.91265785929909</v>
      </c>
      <c r="W37" s="69">
        <f t="shared" si="16"/>
        <v>92.14215255151521</v>
      </c>
      <c r="X37" s="70">
        <f t="shared" si="16"/>
        <v>88.779986525311756</v>
      </c>
      <c r="Y37" s="67">
        <f t="shared" si="16"/>
        <v>98.091058621029035</v>
      </c>
      <c r="Z37" s="68">
        <f t="shared" si="16"/>
        <v>88.917084691249286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+'(令和8年4月)'!E20</f>
        <v>937</v>
      </c>
      <c r="F39" s="143">
        <f>+'(令和8年4月)'!F20</f>
        <v>100594</v>
      </c>
      <c r="G39" s="142">
        <f>+'(令和8年4月)'!G20</f>
        <v>1101.287</v>
      </c>
      <c r="H39" s="143">
        <f>+'(令和8年4月)'!H20</f>
        <v>401488</v>
      </c>
      <c r="I39" s="142">
        <f>+'(令和8年4月)'!I20</f>
        <v>6934.3</v>
      </c>
      <c r="J39" s="143">
        <f>+'(令和8年4月)'!J20</f>
        <v>1603112.5405405406</v>
      </c>
      <c r="K39" s="142">
        <f>+'(令和8年4月)'!K20</f>
        <v>2268</v>
      </c>
      <c r="L39" s="143">
        <f>+'(令和8年4月)'!L20</f>
        <v>4430942</v>
      </c>
      <c r="M39" s="142">
        <f>+'(令和8年4月)'!M20</f>
        <v>7241.8159999999989</v>
      </c>
      <c r="N39" s="143">
        <f>+'(令和8年4月)'!N20</f>
        <v>1787648.7</v>
      </c>
      <c r="O39" s="142">
        <f>+'(令和8年4月)'!O20</f>
        <v>3409</v>
      </c>
      <c r="P39" s="143">
        <f>+'(令和8年4月)'!P20</f>
        <v>1273462.3</v>
      </c>
      <c r="Q39" s="142">
        <f>+'(令和8年4月)'!Q20</f>
        <v>27446.799999999999</v>
      </c>
      <c r="R39" s="143">
        <f>+'(令和8年4月)'!R20</f>
        <v>5049251.7</v>
      </c>
      <c r="S39" s="144">
        <f>+'(令和8年4月)'!S20</f>
        <v>23021.1</v>
      </c>
      <c r="T39" s="145">
        <f>+'(令和8年4月)'!T20</f>
        <v>5946586.5</v>
      </c>
      <c r="U39" s="142">
        <f>+'(令和8年4月)'!U20</f>
        <v>2841.9</v>
      </c>
      <c r="V39" s="143">
        <f>+'(令和8年4月)'!V20</f>
        <v>1260466.4538461538</v>
      </c>
      <c r="W39" s="142">
        <f>+'(令和8年4月)'!W20</f>
        <v>6506.4359999999997</v>
      </c>
      <c r="X39" s="143">
        <f>+'(令和8年4月)'!X20</f>
        <v>743629</v>
      </c>
      <c r="Y39" s="146">
        <f>+'(令和8年4月)'!Y20</f>
        <v>81707.638999999996</v>
      </c>
      <c r="Z39" s="147">
        <f>+'(令和8年4月)'!Z20</f>
        <v>22597181.194386695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+'(令和8年4月)'!E21</f>
        <v>938</v>
      </c>
      <c r="F40" s="149">
        <f>+'(令和8年4月)'!F21</f>
        <v>101864</v>
      </c>
      <c r="G40" s="148">
        <f>+'(令和8年4月)'!G21</f>
        <v>1085.171</v>
      </c>
      <c r="H40" s="149">
        <f>+'(令和8年4月)'!H21</f>
        <v>393801</v>
      </c>
      <c r="I40" s="148">
        <f>+'(令和8年4月)'!I21</f>
        <v>6679.7</v>
      </c>
      <c r="J40" s="149">
        <f>+'(令和8年4月)'!J21</f>
        <v>1526846.6162162162</v>
      </c>
      <c r="K40" s="148">
        <f>+'(令和8年4月)'!K21</f>
        <v>2402</v>
      </c>
      <c r="L40" s="149">
        <f>+'(令和8年4月)'!L21</f>
        <v>4700759</v>
      </c>
      <c r="M40" s="148">
        <f>+'(令和8年4月)'!M21</f>
        <v>6190.08</v>
      </c>
      <c r="N40" s="149">
        <f>+'(令和8年4月)'!N21</f>
        <v>1595121.6</v>
      </c>
      <c r="O40" s="148">
        <f>+'(令和8年4月)'!O21</f>
        <v>3177</v>
      </c>
      <c r="P40" s="149">
        <f>+'(令和8年4月)'!P21</f>
        <v>1174832.5</v>
      </c>
      <c r="Q40" s="148">
        <f>+'(令和8年4月)'!Q21</f>
        <v>26089.8</v>
      </c>
      <c r="R40" s="149">
        <f>+'(令和8年4月)'!R21</f>
        <v>4863751.9000000004</v>
      </c>
      <c r="S40" s="144">
        <f>+'(令和8年4月)'!S21</f>
        <v>23615.1</v>
      </c>
      <c r="T40" s="145">
        <f>+'(令和8年4月)'!T21</f>
        <v>5489927.4000000004</v>
      </c>
      <c r="U40" s="148">
        <f>+'(令和8年4月)'!U21</f>
        <v>3291.1</v>
      </c>
      <c r="V40" s="149">
        <f>+'(令和8年4月)'!V21</f>
        <v>1111936.9153846153</v>
      </c>
      <c r="W40" s="148">
        <f>+'(令和8年4月)'!W21</f>
        <v>6644.4759999999997</v>
      </c>
      <c r="X40" s="149">
        <f>+'(令和8年4月)'!X21</f>
        <v>778458</v>
      </c>
      <c r="Y40" s="150">
        <f>+'(令和8年4月)'!Y21</f>
        <v>80112.426999999996</v>
      </c>
      <c r="Z40" s="151">
        <f>+'(令和8年4月)'!Z21</f>
        <v>21737298.931600831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+'(令和8年4月)'!E22</f>
        <v>1846.9</v>
      </c>
      <c r="F41" s="149">
        <f>+'(令和8年4月)'!F22</f>
        <v>355554</v>
      </c>
      <c r="G41" s="148">
        <f>+'(令和8年4月)'!G22</f>
        <v>1820.6429999999998</v>
      </c>
      <c r="H41" s="149">
        <f>+'(令和8年4月)'!H22</f>
        <v>790455</v>
      </c>
      <c r="I41" s="148">
        <f>+'(令和8年4月)'!I22</f>
        <v>5178.9000000000024</v>
      </c>
      <c r="J41" s="149">
        <f>+'(令和8年4月)'!J22</f>
        <v>1845726.0810810809</v>
      </c>
      <c r="K41" s="148">
        <f>+'(令和8年4月)'!K22</f>
        <v>4877</v>
      </c>
      <c r="L41" s="149">
        <f>+'(令和8年4月)'!L22</f>
        <v>2895167</v>
      </c>
      <c r="M41" s="148">
        <f>+'(令和8年4月)'!M22</f>
        <v>14107.665999999999</v>
      </c>
      <c r="N41" s="149">
        <f>+'(令和8年4月)'!N22</f>
        <v>2925874.253</v>
      </c>
      <c r="O41" s="148">
        <f>+'(令和8年4月)'!O22</f>
        <v>4329</v>
      </c>
      <c r="P41" s="149">
        <f>+'(令和8年4月)'!P22</f>
        <v>1122296.7</v>
      </c>
      <c r="Q41" s="148">
        <f>+'(令和8年4月)'!Q22</f>
        <v>55339.3</v>
      </c>
      <c r="R41" s="149">
        <f>+'(令和8年4月)'!R22</f>
        <v>11261091.9756</v>
      </c>
      <c r="S41" s="144">
        <f>+'(令和8年4月)'!S22</f>
        <v>33784.399999999994</v>
      </c>
      <c r="T41" s="145">
        <f>+'(令和8年4月)'!T22</f>
        <v>2774007.1</v>
      </c>
      <c r="U41" s="148">
        <f>+'(令和8年4月)'!U22</f>
        <v>6776.1000000000022</v>
      </c>
      <c r="V41" s="149">
        <f>+'(令和8年4月)'!V22</f>
        <v>2059517.6344884746</v>
      </c>
      <c r="W41" s="148">
        <f>+'(令和8年4月)'!W22</f>
        <v>6840.0532000000003</v>
      </c>
      <c r="X41" s="149">
        <f>+'(令和8年4月)'!X22</f>
        <v>1115450</v>
      </c>
      <c r="Y41" s="150">
        <f>+'(令和8年4月)'!Y22</f>
        <v>134899.96220000001</v>
      </c>
      <c r="Z41" s="151">
        <f>+'(令和8年4月)'!Z22</f>
        <v>27145139.744169556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+'(令和8年4月)'!E23</f>
        <v>50.746995777849946</v>
      </c>
      <c r="F42" s="193">
        <f>+'(令和5年12月)'!F23</f>
        <v>0</v>
      </c>
      <c r="G42" s="192">
        <f>+'(令和8年4月)'!G23</f>
        <v>60.313254274971939</v>
      </c>
      <c r="H42" s="193">
        <f>+'(令和5年12月)'!H23</f>
        <v>0</v>
      </c>
      <c r="I42" s="192">
        <f>+'(令和8年4月)'!I23</f>
        <v>134.74938633304293</v>
      </c>
      <c r="J42" s="193">
        <f>+'(令和5年12月)'!J23</f>
        <v>0</v>
      </c>
      <c r="K42" s="192">
        <f>+'(令和8年4月)'!K23</f>
        <v>47.228964401294498</v>
      </c>
      <c r="L42" s="193">
        <f>+'(令和5年12月)'!L23</f>
        <v>0</v>
      </c>
      <c r="M42" s="192">
        <f>+'(令和8年4月)'!M23</f>
        <v>49.448151121081317</v>
      </c>
      <c r="N42" s="193">
        <f>+'(令和5年12月)'!N23</f>
        <v>0</v>
      </c>
      <c r="O42" s="192">
        <f>+'(令和8年4月)'!O23</f>
        <v>78.162829337764066</v>
      </c>
      <c r="P42" s="193">
        <f>+'(令和5年12月)'!P23</f>
        <v>0</v>
      </c>
      <c r="Q42" s="192">
        <f>+'(令和8年4月)'!Q23</f>
        <v>48.971657934022183</v>
      </c>
      <c r="R42" s="193">
        <f>+'(令和5年12月)'!R23</f>
        <v>0</v>
      </c>
      <c r="S42" s="192">
        <f>+'(令和8年4月)'!S23</f>
        <v>68.418844296302396</v>
      </c>
      <c r="T42" s="193">
        <f>+'(令和5年12月)'!T23</f>
        <v>0</v>
      </c>
      <c r="U42" s="192">
        <f>+'(令和8年4月)'!U23</f>
        <v>66.767151856242918</v>
      </c>
      <c r="V42" s="193">
        <f>+'(令和5年12月)'!V23</f>
        <v>0</v>
      </c>
      <c r="W42" s="192">
        <f>+'(令和8年4月)'!W23</f>
        <v>95.17131762332464</v>
      </c>
      <c r="X42" s="193">
        <f>+'(令和5年12月)'!X23</f>
        <v>0</v>
      </c>
      <c r="Y42" s="192">
        <f>+'(令和8年4月)'!Y23</f>
        <v>60.334534972175227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-19</v>
      </c>
      <c r="F43" s="93">
        <f t="shared" si="17"/>
        <v>-9385</v>
      </c>
      <c r="G43" s="90">
        <f t="shared" si="17"/>
        <v>-242.35599999999999</v>
      </c>
      <c r="H43" s="91">
        <f t="shared" si="17"/>
        <v>-65721</v>
      </c>
      <c r="I43" s="92">
        <f t="shared" si="17"/>
        <v>-1282.1999999999998</v>
      </c>
      <c r="J43" s="93">
        <f t="shared" si="17"/>
        <v>-290140.09459459456</v>
      </c>
      <c r="K43" s="90">
        <f t="shared" si="17"/>
        <v>-339</v>
      </c>
      <c r="L43" s="91">
        <f t="shared" si="17"/>
        <v>-685937</v>
      </c>
      <c r="M43" s="92">
        <f t="shared" si="17"/>
        <v>-810.76799999999912</v>
      </c>
      <c r="N43" s="93">
        <f t="shared" si="17"/>
        <v>-271630.39999999991</v>
      </c>
      <c r="O43" s="90">
        <f t="shared" si="17"/>
        <v>-579</v>
      </c>
      <c r="P43" s="91">
        <f t="shared" si="17"/>
        <v>-247207.10000000009</v>
      </c>
      <c r="Q43" s="92">
        <f t="shared" si="17"/>
        <v>-5130</v>
      </c>
      <c r="R43" s="93">
        <f t="shared" si="17"/>
        <v>-670970.79999999981</v>
      </c>
      <c r="S43" s="90">
        <f t="shared" si="17"/>
        <v>6248.1000000000022</v>
      </c>
      <c r="T43" s="91">
        <f t="shared" si="17"/>
        <v>1416721.7000000002</v>
      </c>
      <c r="U43" s="92">
        <f t="shared" si="17"/>
        <v>-210.5</v>
      </c>
      <c r="V43" s="93">
        <f t="shared" si="17"/>
        <v>-532002.04615384608</v>
      </c>
      <c r="W43" s="90">
        <f t="shared" si="17"/>
        <v>-959.10000000000036</v>
      </c>
      <c r="X43" s="91">
        <f t="shared" si="17"/>
        <v>-123426</v>
      </c>
      <c r="Y43" s="90">
        <f t="shared" si="17"/>
        <v>-3323.8239999999932</v>
      </c>
      <c r="Z43" s="91">
        <f t="shared" si="17"/>
        <v>-1479697.740748439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16</v>
      </c>
      <c r="F44" s="97">
        <f t="shared" si="17"/>
        <v>-1607</v>
      </c>
      <c r="G44" s="94">
        <f t="shared" si="17"/>
        <v>-164.75</v>
      </c>
      <c r="H44" s="95">
        <f t="shared" si="17"/>
        <v>-48437</v>
      </c>
      <c r="I44" s="96">
        <f t="shared" si="17"/>
        <v>-587</v>
      </c>
      <c r="J44" s="97">
        <f t="shared" si="17"/>
        <v>-221283.15405405406</v>
      </c>
      <c r="K44" s="94">
        <f t="shared" si="17"/>
        <v>-547</v>
      </c>
      <c r="L44" s="95">
        <f t="shared" si="17"/>
        <v>-1071142</v>
      </c>
      <c r="M44" s="96">
        <f t="shared" si="17"/>
        <v>-161.40800000000036</v>
      </c>
      <c r="N44" s="97">
        <f t="shared" si="17"/>
        <v>-58949.40000000014</v>
      </c>
      <c r="O44" s="94">
        <f t="shared" si="17"/>
        <v>-488</v>
      </c>
      <c r="P44" s="95">
        <f t="shared" si="17"/>
        <v>-176025.59999999998</v>
      </c>
      <c r="Q44" s="96">
        <f t="shared" si="17"/>
        <v>-3619.2999999999993</v>
      </c>
      <c r="R44" s="97">
        <f t="shared" si="17"/>
        <v>-623634.70000000019</v>
      </c>
      <c r="S44" s="94">
        <f t="shared" si="17"/>
        <v>6182.9000000000015</v>
      </c>
      <c r="T44" s="95">
        <f t="shared" si="17"/>
        <v>2110380.7999999998</v>
      </c>
      <c r="U44" s="96">
        <f>W20-U40</f>
        <v>2256.2359999999994</v>
      </c>
      <c r="V44" s="97">
        <f t="shared" si="17"/>
        <v>-469895.17692307686</v>
      </c>
      <c r="W44" s="94">
        <f t="shared" si="17"/>
        <v>-1119.2599999999993</v>
      </c>
      <c r="X44" s="95">
        <f t="shared" si="17"/>
        <v>-164193</v>
      </c>
      <c r="Y44" s="94">
        <f t="shared" si="17"/>
        <v>-960.51799999999639</v>
      </c>
      <c r="Z44" s="95">
        <f t="shared" si="17"/>
        <v>-724786.23097712919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-116</v>
      </c>
      <c r="F45" s="97">
        <f t="shared" si="17"/>
        <v>-9048</v>
      </c>
      <c r="G45" s="94">
        <f t="shared" si="17"/>
        <v>-61.490000000000009</v>
      </c>
      <c r="H45" s="95">
        <f t="shared" si="17"/>
        <v>-9597</v>
      </c>
      <c r="I45" s="96">
        <f t="shared" si="17"/>
        <v>-440.60000000000036</v>
      </c>
      <c r="J45" s="97">
        <f t="shared" si="17"/>
        <v>7408.9837837838568</v>
      </c>
      <c r="K45" s="94">
        <f t="shared" si="17"/>
        <v>74</v>
      </c>
      <c r="L45" s="95">
        <f t="shared" si="17"/>
        <v>115388</v>
      </c>
      <c r="M45" s="96">
        <f t="shared" si="17"/>
        <v>402.37600000000202</v>
      </c>
      <c r="N45" s="97">
        <f t="shared" si="17"/>
        <v>-20153.899999999907</v>
      </c>
      <c r="O45" s="94">
        <f t="shared" si="17"/>
        <v>141</v>
      </c>
      <c r="P45" s="95">
        <f t="shared" si="17"/>
        <v>27448.300000000047</v>
      </c>
      <c r="Q45" s="96">
        <f t="shared" si="17"/>
        <v>-153.70000000000437</v>
      </c>
      <c r="R45" s="97">
        <f t="shared" si="17"/>
        <v>138163.69999999925</v>
      </c>
      <c r="S45" s="94">
        <f t="shared" si="17"/>
        <v>-528.79999999999563</v>
      </c>
      <c r="T45" s="95">
        <f t="shared" si="17"/>
        <v>-237000</v>
      </c>
      <c r="U45" s="96">
        <f t="shared" si="17"/>
        <v>-187</v>
      </c>
      <c r="V45" s="97">
        <f t="shared" si="17"/>
        <v>86422.669230768923</v>
      </c>
      <c r="W45" s="94">
        <f t="shared" si="17"/>
        <v>22.119999999998981</v>
      </c>
      <c r="X45" s="95">
        <f t="shared" si="17"/>
        <v>5938</v>
      </c>
      <c r="Y45" s="94">
        <f t="shared" si="17"/>
        <v>-848.09400000001187</v>
      </c>
      <c r="Z45" s="95">
        <f t="shared" si="17"/>
        <v>104970.75301455706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1.5756606031663196</v>
      </c>
      <c r="F46" s="193"/>
      <c r="G46" s="192">
        <f>G23-G42</f>
        <v>-10.607852067695312</v>
      </c>
      <c r="H46" s="193"/>
      <c r="I46" s="192">
        <f>I23-I42</f>
        <v>-16.32079761848648</v>
      </c>
      <c r="J46" s="193"/>
      <c r="K46" s="192">
        <f>K23-K42</f>
        <v>-8.7267258990559995</v>
      </c>
      <c r="L46" s="193"/>
      <c r="M46" s="192">
        <f>M23-M42</f>
        <v>-5.9096539080969634</v>
      </c>
      <c r="N46" s="193"/>
      <c r="O46" s="192">
        <f t="shared" si="17"/>
        <v>-15.439792629047169</v>
      </c>
      <c r="P46" s="193"/>
      <c r="Q46" s="192">
        <f t="shared" si="17"/>
        <v>-8.4492960047193719</v>
      </c>
      <c r="R46" s="193"/>
      <c r="S46" s="192">
        <f t="shared" si="17"/>
        <v>19.688554271716697</v>
      </c>
      <c r="T46" s="193"/>
      <c r="U46" s="192">
        <f t="shared" si="17"/>
        <v>-5.5728861512778209</v>
      </c>
      <c r="V46" s="193"/>
      <c r="W46" s="192">
        <f t="shared" si="17"/>
        <v>-14.362902430301702</v>
      </c>
      <c r="X46" s="193"/>
      <c r="Y46" s="192">
        <f t="shared" si="17"/>
        <v>-1.7605800131388136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97.972251867662749</v>
      </c>
      <c r="F47" s="72">
        <f t="shared" si="18"/>
        <v>90.670417718750613</v>
      </c>
      <c r="G47" s="71">
        <f t="shared" si="18"/>
        <v>77.993384104234408</v>
      </c>
      <c r="H47" s="73">
        <f t="shared" si="18"/>
        <v>83.630644004303988</v>
      </c>
      <c r="I47" s="74">
        <f t="shared" si="18"/>
        <v>81.509308798292551</v>
      </c>
      <c r="J47" s="72">
        <f t="shared" si="18"/>
        <v>81.90145187830889</v>
      </c>
      <c r="K47" s="71">
        <f t="shared" si="18"/>
        <v>85.052910052910065</v>
      </c>
      <c r="L47" s="73">
        <f t="shared" si="18"/>
        <v>84.519386622528572</v>
      </c>
      <c r="M47" s="74">
        <f t="shared" si="18"/>
        <v>88.80435515069702</v>
      </c>
      <c r="N47" s="72">
        <f t="shared" si="18"/>
        <v>84.805157747156926</v>
      </c>
      <c r="O47" s="71">
        <f t="shared" si="18"/>
        <v>83.015547081255505</v>
      </c>
      <c r="P47" s="73">
        <f t="shared" si="18"/>
        <v>80.587795963806698</v>
      </c>
      <c r="Q47" s="74">
        <f t="shared" si="18"/>
        <v>81.309296530014436</v>
      </c>
      <c r="R47" s="72">
        <f t="shared" si="18"/>
        <v>86.711480435803992</v>
      </c>
      <c r="S47" s="71">
        <f t="shared" si="18"/>
        <v>127.1407534826746</v>
      </c>
      <c r="T47" s="73">
        <f t="shared" si="18"/>
        <v>123.82411657511415</v>
      </c>
      <c r="U47" s="74">
        <f t="shared" si="18"/>
        <v>92.592983567331714</v>
      </c>
      <c r="V47" s="72">
        <f t="shared" si="18"/>
        <v>57.793240388864845</v>
      </c>
      <c r="W47" s="71">
        <f t="shared" si="18"/>
        <v>85.259211033505906</v>
      </c>
      <c r="X47" s="73">
        <f t="shared" si="18"/>
        <v>83.402207283470659</v>
      </c>
      <c r="Y47" s="71">
        <f t="shared" si="18"/>
        <v>95.93205232622131</v>
      </c>
      <c r="Z47" s="73">
        <f t="shared" si="18"/>
        <v>93.451848139731666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101.70575692963753</v>
      </c>
      <c r="F48" s="66">
        <f t="shared" si="18"/>
        <v>98.422406345715856</v>
      </c>
      <c r="G48" s="63">
        <f t="shared" si="18"/>
        <v>84.81806093233233</v>
      </c>
      <c r="H48" s="64">
        <f t="shared" si="18"/>
        <v>87.700132808194994</v>
      </c>
      <c r="I48" s="65">
        <f t="shared" si="18"/>
        <v>91.212180187732983</v>
      </c>
      <c r="J48" s="66">
        <f t="shared" si="18"/>
        <v>85.507178540144977</v>
      </c>
      <c r="K48" s="63">
        <f t="shared" si="18"/>
        <v>77.22731057452124</v>
      </c>
      <c r="L48" s="64">
        <f t="shared" si="18"/>
        <v>77.213424470388716</v>
      </c>
      <c r="M48" s="65">
        <f t="shared" si="18"/>
        <v>97.392473118279568</v>
      </c>
      <c r="N48" s="66">
        <f t="shared" si="18"/>
        <v>96.304394599132749</v>
      </c>
      <c r="O48" s="63">
        <f t="shared" si="18"/>
        <v>84.639597104186336</v>
      </c>
      <c r="P48" s="64">
        <f t="shared" si="18"/>
        <v>85.016961992454242</v>
      </c>
      <c r="Q48" s="65">
        <f t="shared" si="18"/>
        <v>86.127528766031176</v>
      </c>
      <c r="R48" s="66">
        <f t="shared" si="18"/>
        <v>87.177908889637237</v>
      </c>
      <c r="S48" s="63">
        <f t="shared" si="18"/>
        <v>126.18197678603944</v>
      </c>
      <c r="T48" s="64">
        <f t="shared" si="18"/>
        <v>138.44096007535543</v>
      </c>
      <c r="U48" s="65">
        <f>W20/U40*100</f>
        <v>168.55568047157482</v>
      </c>
      <c r="V48" s="66">
        <f t="shared" si="18"/>
        <v>57.740842090799582</v>
      </c>
      <c r="W48" s="63">
        <f t="shared" si="18"/>
        <v>83.155029832299803</v>
      </c>
      <c r="X48" s="64">
        <f t="shared" si="18"/>
        <v>78.907917960891922</v>
      </c>
      <c r="Y48" s="63">
        <f t="shared" si="18"/>
        <v>98.801037447036776</v>
      </c>
      <c r="Z48" s="64">
        <f t="shared" si="18"/>
        <v>96.665702425780864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93.719205154583349</v>
      </c>
      <c r="F49" s="70">
        <f t="shared" si="18"/>
        <v>97.455238866670044</v>
      </c>
      <c r="G49" s="67">
        <f t="shared" si="18"/>
        <v>96.622621788016644</v>
      </c>
      <c r="H49" s="68">
        <f t="shared" si="18"/>
        <v>98.785889139799238</v>
      </c>
      <c r="I49" s="69">
        <f t="shared" si="18"/>
        <v>91.492401861399131</v>
      </c>
      <c r="J49" s="70">
        <f t="shared" si="18"/>
        <v>100.40141296477991</v>
      </c>
      <c r="K49" s="67">
        <f t="shared" si="18"/>
        <v>101.5173262251384</v>
      </c>
      <c r="L49" s="68">
        <f t="shared" si="18"/>
        <v>103.98553865804632</v>
      </c>
      <c r="M49" s="69">
        <f t="shared" si="18"/>
        <v>102.85217980068427</v>
      </c>
      <c r="N49" s="70">
        <f t="shared" si="18"/>
        <v>99.311183658035361</v>
      </c>
      <c r="O49" s="67">
        <f t="shared" si="18"/>
        <v>103.25710325710327</v>
      </c>
      <c r="P49" s="68">
        <f t="shared" si="18"/>
        <v>102.44572580494979</v>
      </c>
      <c r="Q49" s="69">
        <f t="shared" si="18"/>
        <v>99.722258864857338</v>
      </c>
      <c r="R49" s="70">
        <f t="shared" si="18"/>
        <v>101.22691209963799</v>
      </c>
      <c r="S49" s="67">
        <f t="shared" si="18"/>
        <v>98.434780549602792</v>
      </c>
      <c r="T49" s="68">
        <f t="shared" si="18"/>
        <v>91.45640254489615</v>
      </c>
      <c r="U49" s="69">
        <f t="shared" si="18"/>
        <v>97.240300467820731</v>
      </c>
      <c r="V49" s="70">
        <f t="shared" si="18"/>
        <v>104.19625779277359</v>
      </c>
      <c r="W49" s="67">
        <f t="shared" si="18"/>
        <v>100.32338929761539</v>
      </c>
      <c r="X49" s="68">
        <f t="shared" si="18"/>
        <v>100.53234120758438</v>
      </c>
      <c r="Y49" s="67">
        <f t="shared" si="18"/>
        <v>99.371316354601618</v>
      </c>
      <c r="Z49" s="68">
        <f t="shared" si="18"/>
        <v>100.38670183319687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2B56-B7CD-4421-9A32-D70680984800}">
  <dimension ref="A1:AO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I30" sqref="I30:J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120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660</v>
      </c>
      <c r="F5" s="14">
        <v>52009</v>
      </c>
      <c r="G5" s="15">
        <v>30</v>
      </c>
      <c r="H5" s="16">
        <v>5440</v>
      </c>
      <c r="I5" s="13">
        <v>1274</v>
      </c>
      <c r="J5" s="14">
        <v>897776</v>
      </c>
      <c r="K5" s="17">
        <v>995</v>
      </c>
      <c r="L5" s="18">
        <v>1962398</v>
      </c>
      <c r="M5" s="13">
        <v>810</v>
      </c>
      <c r="N5" s="75">
        <v>175775</v>
      </c>
      <c r="O5" s="19">
        <v>133</v>
      </c>
      <c r="P5" s="18">
        <v>19731</v>
      </c>
      <c r="Q5" s="13">
        <v>10140</v>
      </c>
      <c r="R5" s="14">
        <v>1640174</v>
      </c>
      <c r="S5" s="19">
        <v>17633</v>
      </c>
      <c r="T5" s="18">
        <v>5324775</v>
      </c>
      <c r="U5" s="13">
        <v>2247</v>
      </c>
      <c r="V5" s="14">
        <v>611122</v>
      </c>
      <c r="W5" s="13">
        <v>475</v>
      </c>
      <c r="X5" s="18">
        <v>85989</v>
      </c>
      <c r="Y5" s="20">
        <f t="shared" ref="Y5:Z18" si="0">+W5+U5+S5+Q5+O5+M5+K5+I5+G5+E5</f>
        <v>34397</v>
      </c>
      <c r="Z5" s="21">
        <f t="shared" si="0"/>
        <v>10775189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+'(令和6年4月)'!E20+'(令和6年5月)'!E20+'(令和6年6月)'!E20+'(令和6年7月)'!E20+'(令和6年8月)'!E20+'(令和6年9月)'!E20+'(令和6年10月)'!E20+'(令和6年11月)'!E20+'(令和6年12月)'!E20+'(令和7年1月)'!E20+'(令和7年2月)'!E20+'(令和7年8月)'!E20</f>
        <v>11699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+'(令和6年4月)'!E21+'(令和6年5月)'!E21+'(令和6年6月)'!E21+'(令和6年7月)'!E21+'(令和6年8月)'!E21+'(令和6年9月)'!E21+'(令和6年10月)'!E21+'(令和6年11月)'!E21+'(令和6年12月)'!E21+'(令和7年1月)'!E21+'(令和7年2月)'!E21+'(令和7年8月)'!E21</f>
        <v>11217.008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+'(令和6年4月)'!F22+'(令和6年5月)'!F22+'(令和6年6月)'!F22+'(令和6年7月)'!F22+'(令和6年8月)'!F22+'(令和6年9月)'!F22+'(令和6年10月)'!F22+'(令和6年11月)'!F22+'(令和6年12月)'!F22+'(令和7年1月)'!F22+'(令和7年2月)'!F22+'(令和7年8月)'!F22</f>
        <v>3890707.1999999997</v>
      </c>
      <c r="AH5" s="155">
        <f t="shared" ref="AH5:AH14" si="1">+AG5/12</f>
        <v>324225.59999999998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613</v>
      </c>
      <c r="F6" s="24">
        <v>49395</v>
      </c>
      <c r="G6" s="25">
        <v>30</v>
      </c>
      <c r="H6" s="26">
        <v>5440</v>
      </c>
      <c r="I6" s="27">
        <v>1239</v>
      </c>
      <c r="J6" s="21">
        <v>867895</v>
      </c>
      <c r="K6" s="25">
        <v>1223</v>
      </c>
      <c r="L6" s="26">
        <v>2413643</v>
      </c>
      <c r="M6" s="27">
        <v>789</v>
      </c>
      <c r="N6" s="76">
        <v>193940</v>
      </c>
      <c r="O6" s="25">
        <v>109</v>
      </c>
      <c r="P6" s="26">
        <v>14325</v>
      </c>
      <c r="Q6" s="27">
        <v>10893</v>
      </c>
      <c r="R6" s="21">
        <v>1786242</v>
      </c>
      <c r="S6" s="25">
        <v>19483</v>
      </c>
      <c r="T6" s="26">
        <v>5838867</v>
      </c>
      <c r="U6" s="27">
        <v>2301</v>
      </c>
      <c r="V6" s="21">
        <v>809289</v>
      </c>
      <c r="W6" s="27">
        <v>411</v>
      </c>
      <c r="X6" s="26">
        <v>109460</v>
      </c>
      <c r="Y6" s="20">
        <f t="shared" si="0"/>
        <v>37091</v>
      </c>
      <c r="Z6" s="21">
        <f t="shared" si="0"/>
        <v>12088496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+'(令和6年4月)'!G20+'(令和6年5月)'!G20+'(令和6年6月)'!G20+'(令和6年7月)'!G20+'(令和6年8月)'!G20+'(令和6年9月)'!G20+'(令和6年10月)'!G20+'(令和6年11月)'!G20+'(令和6年12月)'!G20+'(令和7年1月)'!G20+'(令和7年2月)'!G20+'(令和7年8月)'!G20</f>
        <v>12633.123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+'(令和6年4月)'!G21+'(令和6年5月)'!G21+'(令和6年6月)'!G21+'(令和6年7月)'!G21+'(令和6年8月)'!G21+'(令和6年9月)'!G21+'(令和6年10月)'!G21+'(令和6年11月)'!G21+'(令和6年12月)'!G21+'(令和7年1月)'!G21+'(令和7年2月)'!G21+'(令和7年8月)'!G21</f>
        <v>12643.912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+'(令和6年4月)'!H22+'(令和6年5月)'!H22+'(令和6年6月)'!H22+'(令和6年7月)'!H22+'(令和6年8月)'!H22+'(令和6年9月)'!H22+'(令和6年10月)'!H22+'(令和6年11月)'!H22+'(令和6年12月)'!H22+'(令和7年1月)'!H22+'(令和7年2月)'!H22+'(令和7年8月)'!H22</f>
        <v>8614260</v>
      </c>
      <c r="AH6" s="155">
        <f t="shared" si="1"/>
        <v>717855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1554.9</v>
      </c>
      <c r="F7" s="36">
        <v>273303</v>
      </c>
      <c r="G7" s="29">
        <v>151</v>
      </c>
      <c r="H7" s="30">
        <v>74178</v>
      </c>
      <c r="I7" s="31">
        <v>1423</v>
      </c>
      <c r="J7" s="32">
        <v>999860</v>
      </c>
      <c r="K7" s="77">
        <v>5076</v>
      </c>
      <c r="L7" s="30">
        <v>3875512</v>
      </c>
      <c r="M7" s="23">
        <v>1871.3</v>
      </c>
      <c r="N7" s="24">
        <v>360649.25</v>
      </c>
      <c r="O7" s="33">
        <v>2884</v>
      </c>
      <c r="P7" s="34">
        <v>496896</v>
      </c>
      <c r="Q7" s="23">
        <v>31762.400000000001</v>
      </c>
      <c r="R7" s="24">
        <v>4913794</v>
      </c>
      <c r="S7" s="33">
        <v>28774.2</v>
      </c>
      <c r="T7" s="34">
        <v>2252948</v>
      </c>
      <c r="U7" s="23">
        <v>3570.3</v>
      </c>
      <c r="V7" s="24">
        <v>1991016.458041958</v>
      </c>
      <c r="W7" s="23">
        <v>2158.1999999999998</v>
      </c>
      <c r="X7" s="34">
        <v>459333</v>
      </c>
      <c r="Y7" s="31">
        <f t="shared" si="0"/>
        <v>79225.3</v>
      </c>
      <c r="Z7" s="24">
        <f>+X7+V7+T7+R7+P7+N7+L7+J7+H7+F7</f>
        <v>15697489.708041959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+'(令和6年4月)'!I20+'(令和6年5月)'!I20+'(令和6年6月)'!I20+'(令和6年7月)'!I20+'(令和6年8月)'!I20+'(令和6年9月)'!I20+'(令和6年10月)'!I20+'(令和6年11月)'!I20+'(令和6年12月)'!I20+'(令和7年1月)'!I20+'(令和7年2月)'!I20+'(令和7年8月)'!I20</f>
        <v>67716.762000000002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+'(令和6年4月)'!I21+'(令和6年5月)'!I21+'(令和6年6月)'!I21+'(令和6年7月)'!I21+'(令和6年8月)'!I21+'(令和6年9月)'!I21+'(令和6年10月)'!I21+'(令和6年11月)'!I21+'(令和6年12月)'!I21+'(令和7年1月)'!I21+'(令和7年2月)'!I21+'(令和7年8月)'!I21</f>
        <v>65871.199999999997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+'(令和6年4月)'!J22+'(令和6年5月)'!J22+'(令和6年6月)'!J22+'(令和6年7月)'!J22+'(令和6年8月)'!J22+'(令和6年9月)'!J22+'(令和6年10月)'!J22+'(令和6年11月)'!J22+'(令和6年12月)'!J22+'(令和7年1月)'!J22+'(令和7年2月)'!J22+'(令和7年8月)'!J22</f>
        <v>35206960.18181818</v>
      </c>
      <c r="AH7" s="155">
        <f t="shared" si="1"/>
        <v>2933913.3484848482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190</v>
      </c>
      <c r="F8" s="14">
        <v>31073.599999999999</v>
      </c>
      <c r="G8" s="15">
        <v>114.14</v>
      </c>
      <c r="H8" s="16">
        <v>71200</v>
      </c>
      <c r="I8" s="13">
        <v>46606.161999999997</v>
      </c>
      <c r="J8" s="14">
        <v>139203.73363636364</v>
      </c>
      <c r="K8" s="17">
        <v>0</v>
      </c>
      <c r="L8" s="18">
        <v>0</v>
      </c>
      <c r="M8" s="13">
        <v>3235</v>
      </c>
      <c r="N8" s="75">
        <v>724783.12</v>
      </c>
      <c r="O8" s="19">
        <v>87</v>
      </c>
      <c r="P8" s="18">
        <v>10413.9</v>
      </c>
      <c r="Q8" s="13">
        <v>5962</v>
      </c>
      <c r="R8" s="14">
        <v>459218.46</v>
      </c>
      <c r="S8" s="19">
        <v>25148</v>
      </c>
      <c r="T8" s="18">
        <v>2350919.2599999998</v>
      </c>
      <c r="U8" s="13">
        <v>10998</v>
      </c>
      <c r="V8" s="14">
        <v>6332.8883720930226</v>
      </c>
      <c r="W8" s="13">
        <v>3</v>
      </c>
      <c r="X8" s="18">
        <v>600</v>
      </c>
      <c r="Y8" s="13">
        <f t="shared" si="0"/>
        <v>92343.301999999996</v>
      </c>
      <c r="Z8" s="14">
        <f t="shared" si="0"/>
        <v>3793744.9620084562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+'(令和6年4月)'!K20+'(令和6年5月)'!K20+'(令和6年6月)'!K20+'(令和6年7月)'!K20+'(令和6年8月)'!K20+'(令和6年9月)'!K20+'(令和6年10月)'!K20+'(令和6年11月)'!K20+'(令和6年12月)'!K20+'(令和7年1月)'!K20+'(令和7年2月)'!K20+'(令和7年8月)'!K20</f>
        <v>24902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+'(令和6年4月)'!K21+'(令和6年5月)'!K21+'(令和6年6月)'!K21+'(令和6年7月)'!K21+'(令和6年8月)'!K21+'(令和6年9月)'!K21+'(令和6年10月)'!K21+'(令和6年11月)'!K21+'(令和6年12月)'!K21+'(令和7年1月)'!K21+'(令和7年2月)'!K21+'(令和7年8月)'!K21</f>
        <v>23102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+'(令和6年4月)'!L22+'(令和6年5月)'!L22+'(令和6年6月)'!L22+'(令和6年7月)'!L22+'(令和6年8月)'!L22+'(令和6年9月)'!L22+'(令和6年10月)'!L22+'(令和6年11月)'!L22+'(令和6年12月)'!L22+'(令和7年1月)'!L22+'(令和7年2月)'!L22+'(令和7年8月)'!L22</f>
        <v>74164041</v>
      </c>
      <c r="AH8" s="155">
        <f t="shared" si="1"/>
        <v>6180336.75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106.82299999999999</v>
      </c>
      <c r="H9" s="26">
        <v>66600</v>
      </c>
      <c r="I9" s="27">
        <v>44788</v>
      </c>
      <c r="J9" s="21">
        <v>102783.45181818181</v>
      </c>
      <c r="K9" s="25">
        <v>0</v>
      </c>
      <c r="L9" s="26">
        <v>0</v>
      </c>
      <c r="M9" s="27">
        <v>3489</v>
      </c>
      <c r="N9" s="76">
        <v>874939.12</v>
      </c>
      <c r="O9" s="25">
        <v>43</v>
      </c>
      <c r="P9" s="26">
        <v>5076</v>
      </c>
      <c r="Q9" s="27">
        <v>5938.4</v>
      </c>
      <c r="R9" s="21">
        <v>678644.79</v>
      </c>
      <c r="S9" s="25">
        <v>25454.6</v>
      </c>
      <c r="T9" s="26">
        <v>2434286.35</v>
      </c>
      <c r="U9" s="27">
        <v>268.01517124346645</v>
      </c>
      <c r="V9" s="21">
        <v>98496.125581395303</v>
      </c>
      <c r="W9" s="27">
        <v>3</v>
      </c>
      <c r="X9" s="26">
        <v>600</v>
      </c>
      <c r="Y9" s="20">
        <f t="shared" si="0"/>
        <v>80220.838171243464</v>
      </c>
      <c r="Z9" s="21">
        <f t="shared" si="0"/>
        <v>4280425.8373995777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+'(令和6年4月)'!M20+'(令和6年5月)'!M20+'(令和6年6月)'!M20+'(令和6年7月)'!M20+'(令和6年8月)'!M20+'(令和6年9月)'!M20+'(令和6年10月)'!M20+'(令和6年11月)'!M20+'(令和6年12月)'!M20+'(令和7年1月)'!M20+'(令和7年2月)'!M20+'(令和7年8月)'!M20</f>
        <v>79818.959999999992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+'(令和6年4月)'!M21+'(令和6年5月)'!M21+'(令和6年6月)'!M21+'(令和6年7月)'!M21+'(令和6年8月)'!M21+'(令和6年9月)'!M21+'(令和6年10月)'!M21+'(令和6年11月)'!M21+'(令和6年12月)'!M21+'(令和7年1月)'!M21+'(令和7年2月)'!M21+'(令和7年8月)'!M21</f>
        <v>81325.126999999993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+'(令和6年4月)'!N22+'(令和6年5月)'!N22+'(令和6年6月)'!N22+'(令和6年7月)'!N22+'(令和6年8月)'!N22+'(令和6年9月)'!N22+'(令和6年10月)'!N22+'(令和6年11月)'!N22+'(令和6年12月)'!N22+'(令和7年1月)'!N22+'(令和7年2月)'!N22+'(令和7年8月)'!N22</f>
        <v>35252419.535999998</v>
      </c>
      <c r="AH9" s="155">
        <f t="shared" si="1"/>
        <v>2937701.628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177</v>
      </c>
      <c r="F10" s="36">
        <v>28573.599999999999</v>
      </c>
      <c r="G10" s="29">
        <v>161.846</v>
      </c>
      <c r="H10" s="30">
        <v>96000</v>
      </c>
      <c r="I10" s="37">
        <v>11848</v>
      </c>
      <c r="J10" s="38">
        <v>581574.53636363626</v>
      </c>
      <c r="K10" s="77">
        <v>0</v>
      </c>
      <c r="L10" s="30">
        <v>0</v>
      </c>
      <c r="M10" s="35">
        <v>7336</v>
      </c>
      <c r="N10" s="36">
        <v>1545917.503</v>
      </c>
      <c r="O10" s="29">
        <v>74</v>
      </c>
      <c r="P10" s="30">
        <v>8889.2999999999993</v>
      </c>
      <c r="Q10" s="35">
        <v>15110</v>
      </c>
      <c r="R10" s="36">
        <v>1559587.6456000002</v>
      </c>
      <c r="S10" s="29">
        <v>6946</v>
      </c>
      <c r="T10" s="30">
        <v>657368.30999999994</v>
      </c>
      <c r="U10" s="35">
        <v>12296</v>
      </c>
      <c r="V10" s="36">
        <v>45540.266279069765</v>
      </c>
      <c r="W10" s="35">
        <v>0</v>
      </c>
      <c r="X10" s="30">
        <v>0</v>
      </c>
      <c r="Y10" s="37">
        <f t="shared" si="0"/>
        <v>53948.845999999998</v>
      </c>
      <c r="Z10" s="36">
        <f t="shared" si="0"/>
        <v>4523451.1612427058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+'(令和6年4月)'!O20+'(令和6年5月)'!O20+'(令和6年6月)'!O20+'(令和6年7月)'!O20+'(令和6年8月)'!O20+'(令和6年9月)'!O20+'(令和6年10月)'!O20+'(令和6年11月)'!O20+'(令和6年12月)'!O20+'(令和7年1月)'!O20+'(令和7年2月)'!O20+'(令和7年8月)'!O20</f>
        <v>47434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+'(令和6年4月)'!O21+'(令和6年5月)'!O21+'(令和6年6月)'!O21+'(令和6年7月)'!O21+'(令和6年8月)'!O21+'(令和6年9月)'!O21+'(令和6年10月)'!O21+'(令和6年11月)'!O21+'(令和6年12月)'!O21+'(令和7年1月)'!O21+'(令和7年2月)'!O21+'(令和7年8月)'!O21</f>
        <v>47783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+'(令和6年4月)'!P22+'(令和6年5月)'!P22+'(令和6年6月)'!P22+'(令和6年7月)'!P22+'(令和6年8月)'!P22+'(令和6年9月)'!P22+'(令和6年10月)'!P22+'(令和6年11月)'!P22+'(令和6年12月)'!P22+'(令和7年1月)'!P22+'(令和7年2月)'!P22+'(令和7年8月)'!P22</f>
        <v>16542099.5</v>
      </c>
      <c r="AH10" s="155">
        <f t="shared" si="1"/>
        <v>1378508.2916666667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248</v>
      </c>
      <c r="F11" s="14">
        <v>74400</v>
      </c>
      <c r="G11" s="15">
        <v>75</v>
      </c>
      <c r="H11" s="16">
        <v>75000</v>
      </c>
      <c r="I11" s="13">
        <v>2</v>
      </c>
      <c r="J11" s="14">
        <v>2702.6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1854.6</v>
      </c>
      <c r="R11" s="14">
        <v>623964.4</v>
      </c>
      <c r="S11" s="19">
        <v>0</v>
      </c>
      <c r="T11" s="18">
        <v>0</v>
      </c>
      <c r="U11" s="13">
        <v>125</v>
      </c>
      <c r="V11" s="14">
        <v>5560</v>
      </c>
      <c r="W11" s="13">
        <v>3</v>
      </c>
      <c r="X11" s="18">
        <v>7980</v>
      </c>
      <c r="Y11" s="13">
        <f>+W11+U11+S11+Q11+O11+M11+K11+I11+G11+E11</f>
        <v>2322.6</v>
      </c>
      <c r="Z11" s="14">
        <f t="shared" si="0"/>
        <v>804607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+'(令和6年4月)'!Q20+'(令和6年5月)'!Q20+'(令和6年6月)'!Q20+'(令和6年7月)'!Q20+'(令和6年8月)'!Q20+'(令和6年9月)'!Q20+'(令和6年10月)'!Q20+'(令和6年11月)'!Q20+'(令和6年12月)'!Q20+'(令和7年1月)'!Q20+'(令和7年2月)'!Q20+'(令和7年8月)'!Q20</f>
        <v>309726.09999999998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+'(令和6年4月)'!Q21+'(令和6年5月)'!Q21+'(令和6年6月)'!Q21+'(令和6年7月)'!Q21+'(令和6年8月)'!Q21+'(令和6年9月)'!Q21+'(令和6年10月)'!Q21+'(令和6年11月)'!Q21+'(令和6年12月)'!Q21+'(令和7年1月)'!Q21+'(令和7年2月)'!Q21+'(令和7年8月)'!Q21</f>
        <v>310434.40000000002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+'(令和6年4月)'!R22+'(令和6年5月)'!R22+'(令和6年6月)'!R22+'(令和6年7月)'!R22+'(令和6年8月)'!R22+'(令和6年9月)'!R22+'(令和6年10月)'!R22+'(令和6年11月)'!R22+'(令和6年12月)'!R22+'(令和7年1月)'!R22+'(令和7年2月)'!R22+'(令和7年8月)'!R22</f>
        <v>133971255.95920001</v>
      </c>
      <c r="AH11" s="155">
        <f t="shared" si="1"/>
        <v>11164271.329933334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36</v>
      </c>
      <c r="J12" s="21">
        <v>4803.9000000000997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1931</v>
      </c>
      <c r="R12" s="21">
        <v>615509.19999999995</v>
      </c>
      <c r="S12" s="25">
        <v>0</v>
      </c>
      <c r="T12" s="26">
        <v>0</v>
      </c>
      <c r="U12" s="27">
        <v>236</v>
      </c>
      <c r="V12" s="21">
        <v>27741</v>
      </c>
      <c r="W12" s="27">
        <v>0</v>
      </c>
      <c r="X12" s="26">
        <v>0</v>
      </c>
      <c r="Y12" s="20">
        <f t="shared" ref="Y12:Y18" si="2">+W12+U12+S12+Q12+O12+M12+K12+I12+G12+E12</f>
        <v>2293</v>
      </c>
      <c r="Z12" s="21">
        <f t="shared" si="0"/>
        <v>738054.10000000009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+'(令和6年4月)'!S20+'(令和6年5月)'!S20+'(令和6年6月)'!S20+'(令和6年7月)'!S20+'(令和6年8月)'!S20+'(令和6年9月)'!S20+'(令和6年10月)'!S20+'(令和6年11月)'!S20+'(令和6年12月)'!S20+'(令和7年1月)'!S20+'(令和7年2月)'!S20+'(令和7年8月)'!S20</f>
        <v>490480.6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+'(令和6年4月)'!S21+'(令和6年5月)'!S21+'(令和6年6月)'!S21+'(令和6年7月)'!S21+'(令和6年8月)'!S21+'(令和6年9月)'!S21+'(令和6年10月)'!S21+'(令和6年11月)'!S21+'(令和6年12月)'!S21+'(令和7年1月)'!S21+'(令和7年2月)'!S21+'(令和7年8月)'!S21</f>
        <v>488725.6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+'(令和6年4月)'!T22+'(令和6年5月)'!T22+'(令和6年6月)'!T22+'(令和6年7月)'!T22+'(令和6年8月)'!T22+'(令和6年9月)'!T22+'(令和6年10月)'!T22+'(令和6年11月)'!T22+'(令和6年12月)'!T22+'(令和7年1月)'!T22+'(令和7年2月)'!T22+'(令和7年8月)'!T22</f>
        <v>38814320.609999999</v>
      </c>
      <c r="AH12" s="155">
        <f t="shared" si="1"/>
        <v>3234526.7174999998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249</v>
      </c>
      <c r="F13" s="24">
        <v>74700</v>
      </c>
      <c r="G13" s="29">
        <v>195</v>
      </c>
      <c r="H13" s="30">
        <v>195000</v>
      </c>
      <c r="I13" s="37">
        <v>2.5</v>
      </c>
      <c r="J13" s="38">
        <v>4388.4000000000106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7131.6</v>
      </c>
      <c r="R13" s="36">
        <v>2375903.5999999996</v>
      </c>
      <c r="S13" s="29">
        <v>0</v>
      </c>
      <c r="T13" s="30">
        <v>0</v>
      </c>
      <c r="U13" s="35">
        <v>334</v>
      </c>
      <c r="V13" s="36">
        <v>44275</v>
      </c>
      <c r="W13" s="35">
        <v>14</v>
      </c>
      <c r="X13" s="30">
        <v>40269</v>
      </c>
      <c r="Y13" s="37">
        <f t="shared" si="2"/>
        <v>7945.1</v>
      </c>
      <c r="Z13" s="36">
        <f t="shared" si="0"/>
        <v>2753535.9999999995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+'(令和6年4月)'!U20+'(令和6年5月)'!U20+'(令和6年6月)'!U20+'(令和6年7月)'!U20+'(令和6年8月)'!U20+'(令和6年9月)'!U20+'(令和6年10月)'!U20+'(令和6年11月)'!U20+'(令和6年12月)'!U20+'(令和7年1月)'!U20+'(令和7年2月)'!U20+'(令和7年8月)'!U20</f>
        <v>49936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+'(令和6年4月)'!U21+'(令和6年5月)'!U21+'(令和6年6月)'!U21+'(令和6年7月)'!U21+'(令和6年8月)'!U21+'(令和6年9月)'!U21+'(令和6年10月)'!U21+'(令和6年11月)'!U21+'(令和6年12月)'!U21+'(令和7年1月)'!U21+'(令和7年2月)'!U21+'(令和7年8月)'!U21</f>
        <v>40588.715171243464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+'(令和6年4月)'!V22+'(令和6年5月)'!V22+'(令和6年6月)'!V22+'(令和6年7月)'!V22+'(令和6年8月)'!V22+'(令和6年9月)'!V22+'(令和6年10月)'!V22+'(令和6年11月)'!V22+'(令和6年12月)'!V22+'(令和7年1月)'!V22+'(令和7年2月)'!V22+'(令和7年8月)'!V22</f>
        <v>23539796.284786139</v>
      </c>
      <c r="AH13" s="88">
        <f t="shared" si="1"/>
        <v>1961649.6903988449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248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1243</v>
      </c>
      <c r="N14" s="75">
        <v>99444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1491</v>
      </c>
      <c r="Z14" s="14">
        <f t="shared" si="0"/>
        <v>99444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+'(令和6年4月)'!W20+'(令和6年5月)'!W20+'(令和6年6月)'!W20+'(令和6年7月)'!W20+'(令和6年8月)'!W20+'(令和6年9月)'!W20+'(令和6年10月)'!W20+'(令和6年11月)'!W20+'(令和6年12月)'!W20+'(令和7年1月)'!W20+'(令和7年2月)'!W20+'(令和7年8月)'!W20</f>
        <v>50820.606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+'(令和6年4月)'!W21+'(令和6年5月)'!W21+'(令和6年6月)'!W21+'(令和6年7月)'!W21+'(令和6年8月)'!W21+'(令和6年9月)'!W21+'(令和6年10月)'!W21+'(令和6年11月)'!W21+'(令和6年12月)'!W21+'(令和7年1月)'!W21+'(令和7年2月)'!W21+'(令和7年8月)'!W21</f>
        <v>50829.846000000012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+'(令和6年4月)'!X22+'(令和6年5月)'!X22+'(令和6年6月)'!X22+'(令和6年7月)'!X22+'(令和6年8月)'!X22+'(令和6年9月)'!X22+'(令和6年10月)'!X22+'(令和6年11月)'!X22+'(令和6年12月)'!X22+'(令和7年1月)'!X22+'(令和7年2月)'!X22+'(令和7年8月)'!X22</f>
        <v>13956332</v>
      </c>
      <c r="AH14" s="155">
        <f t="shared" si="1"/>
        <v>1163027.6666666667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880</v>
      </c>
      <c r="N15" s="76">
        <v>77495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880</v>
      </c>
      <c r="Z15" s="24">
        <f t="shared" si="0"/>
        <v>77495</v>
      </c>
      <c r="AD15" s="3">
        <f>SUM(AD5:AD14)</f>
        <v>1145167.1509999998</v>
      </c>
      <c r="AE15" s="3">
        <f>SUM(AE5:AE14)</f>
        <v>1132520.8081712434</v>
      </c>
      <c r="AG15" s="3">
        <f>SUM(AG5:AG14)</f>
        <v>383952192.27180439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3510</v>
      </c>
      <c r="N16" s="36">
        <v>397518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3510</v>
      </c>
      <c r="Z16" s="36">
        <f t="shared" si="0"/>
        <v>397518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508</v>
      </c>
      <c r="H17" s="18">
        <v>136933</v>
      </c>
      <c r="I17" s="13">
        <v>180</v>
      </c>
      <c r="J17" s="14">
        <v>114463</v>
      </c>
      <c r="K17" s="19">
        <v>56</v>
      </c>
      <c r="L17" s="18">
        <v>36810</v>
      </c>
      <c r="M17" s="13">
        <v>509.03199999999998</v>
      </c>
      <c r="N17" s="75">
        <v>132528</v>
      </c>
      <c r="O17" s="19">
        <v>2624</v>
      </c>
      <c r="P17" s="18">
        <v>1031337</v>
      </c>
      <c r="Q17" s="13">
        <v>4048</v>
      </c>
      <c r="R17" s="14">
        <v>1266903</v>
      </c>
      <c r="S17" s="19">
        <v>20</v>
      </c>
      <c r="T17" s="18">
        <v>4000</v>
      </c>
      <c r="U17" s="13">
        <v>0</v>
      </c>
      <c r="V17" s="14">
        <v>0</v>
      </c>
      <c r="W17" s="13">
        <v>4409.1260000000002</v>
      </c>
      <c r="X17" s="18">
        <v>361677</v>
      </c>
      <c r="Y17" s="41">
        <f t="shared" si="2"/>
        <v>12354.157999999999</v>
      </c>
      <c r="Z17" s="42">
        <f t="shared" si="0"/>
        <v>3084651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+'(令和6年4月)'!Y20+'(令和6年5月)'!Y20+'(令和6年6月)'!Y20+'(令和6年7月)'!Y20+'(令和6年8月)'!Y20+'(令和6年9月)'!Y20+'(令和6年10月)'!Y20+'(令和6年11月)'!Y20+'(令和6年12月)'!Y20+'(令和7年1月)'!Y20+'(令和7年2月)'!Y20+'(令和7年8月)'!Y20</f>
        <v>1145167.1510000001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+'(令和6年4月)'!Y21+'(令和6年5月)'!Y21+'(令和6年6月)'!Y21+'(令和6年7月)'!Y21+'(令和6年8月)'!Y21+'(令和6年9月)'!Y21+'(令和6年10月)'!Y21+'(令和6年11月)'!Y21+'(令和6年12月)'!Y21+'(令和7年1月)'!Y21+'(令和7年2月)'!Y21+'(令和7年8月)'!Y21</f>
        <v>1132520.8081712434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+'(令和6年4月)'!Y22+'(令和6年5月)'!Y22+'(令和6年6月)'!Y22+'(令和6年7月)'!Y22+'(令和6年8月)'!Y22+'(令和6年9月)'!Y22+'(令和6年10月)'!Y22+'(令和6年11月)'!Y22+'(令和6年12月)'!Y22+'(令和7年1月)'!Y22+'(令和7年2月)'!Y22+'(令和7年8月)'!Y22</f>
        <v>1620788.9333999995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+'(令和6年4月)'!Z22+'(令和6年5月)'!Z22+'(令和6年6月)'!Z22+'(令和6年7月)'!Z22+'(令和6年8月)'!Z22+'(令和6年9月)'!Z22+'(令和6年10月)'!Z22+'(令和6年11月)'!Z22+'(令和6年12月)'!Z22+'(令和7年1月)'!Z22+'(令和7年2月)'!Z22+'(令和7年8月)'!Z22</f>
        <v>383952192.27180439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547</v>
      </c>
      <c r="H18" s="26">
        <v>154124</v>
      </c>
      <c r="I18" s="27">
        <v>156</v>
      </c>
      <c r="J18" s="21">
        <v>86893</v>
      </c>
      <c r="K18" s="25">
        <v>40</v>
      </c>
      <c r="L18" s="26">
        <v>27670</v>
      </c>
      <c r="M18" s="27">
        <v>782.09199999999998</v>
      </c>
      <c r="N18" s="21">
        <v>176767</v>
      </c>
      <c r="O18" s="25">
        <v>2662</v>
      </c>
      <c r="P18" s="26">
        <v>1050857</v>
      </c>
      <c r="Q18" s="27">
        <v>3658</v>
      </c>
      <c r="R18" s="21">
        <v>1140836</v>
      </c>
      <c r="S18" s="25">
        <v>11</v>
      </c>
      <c r="T18" s="26">
        <v>2200</v>
      </c>
      <c r="U18" s="27">
        <v>3</v>
      </c>
      <c r="V18" s="21">
        <v>660</v>
      </c>
      <c r="W18" s="27">
        <v>4625.1559999999999</v>
      </c>
      <c r="X18" s="26">
        <v>409859</v>
      </c>
      <c r="Y18" s="23">
        <f t="shared" si="2"/>
        <v>12484.248</v>
      </c>
      <c r="Z18" s="24">
        <f t="shared" si="0"/>
        <v>3049866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1258</v>
      </c>
      <c r="H19" s="34">
        <v>403863</v>
      </c>
      <c r="I19" s="23">
        <v>353</v>
      </c>
      <c r="J19" s="24">
        <v>230865</v>
      </c>
      <c r="K19" s="78">
        <v>99</v>
      </c>
      <c r="L19" s="34">
        <v>73960</v>
      </c>
      <c r="M19" s="23">
        <v>1107.088</v>
      </c>
      <c r="N19" s="24">
        <v>308293</v>
      </c>
      <c r="O19" s="33">
        <v>1420</v>
      </c>
      <c r="P19" s="34">
        <v>542826.5</v>
      </c>
      <c r="Q19" s="23">
        <v>7092</v>
      </c>
      <c r="R19" s="24">
        <v>2761488</v>
      </c>
      <c r="S19" s="33">
        <v>18</v>
      </c>
      <c r="T19" s="34">
        <v>3600</v>
      </c>
      <c r="U19" s="23">
        <v>48</v>
      </c>
      <c r="V19" s="24">
        <v>10560</v>
      </c>
      <c r="W19" s="23">
        <v>4928.846700000001</v>
      </c>
      <c r="X19" s="34">
        <v>646265</v>
      </c>
      <c r="Y19" s="35">
        <f>+W19+U19+S19+Q19+O19+M19+K19+I19+G19+E19</f>
        <v>16323.934700000002</v>
      </c>
      <c r="Z19" s="36">
        <f>+X19+V19+T19+R19+P19+N19+L19+J19+H19+F19</f>
        <v>4981720.5</v>
      </c>
      <c r="AF19" s="156">
        <f>+AF17/12</f>
        <v>135065.74444999997</v>
      </c>
      <c r="AG19" s="156">
        <f>+AG17/12</f>
        <v>31996016.022650365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1346</v>
      </c>
      <c r="F20" s="14">
        <f t="shared" ref="F20:X22" si="3">F5+F8+F11+F14+F17</f>
        <v>157482.6</v>
      </c>
      <c r="G20" s="19">
        <f>G5+G8+G11+G14+G17</f>
        <v>727.14</v>
      </c>
      <c r="H20" s="18">
        <f t="shared" si="3"/>
        <v>288573</v>
      </c>
      <c r="I20" s="13">
        <f t="shared" si="3"/>
        <v>48062.161999999997</v>
      </c>
      <c r="J20" s="14">
        <f t="shared" si="3"/>
        <v>1154145.3336363635</v>
      </c>
      <c r="K20" s="19">
        <f t="shared" si="3"/>
        <v>1051</v>
      </c>
      <c r="L20" s="18">
        <f t="shared" si="3"/>
        <v>1999208</v>
      </c>
      <c r="M20" s="13">
        <f t="shared" si="3"/>
        <v>5812.0320000000002</v>
      </c>
      <c r="N20" s="14">
        <f t="shared" si="3"/>
        <v>1147530.1200000001</v>
      </c>
      <c r="O20" s="19">
        <f t="shared" si="3"/>
        <v>2844</v>
      </c>
      <c r="P20" s="18">
        <f t="shared" si="3"/>
        <v>1061481.8999999999</v>
      </c>
      <c r="Q20" s="13">
        <f t="shared" si="3"/>
        <v>22004.6</v>
      </c>
      <c r="R20" s="14">
        <f t="shared" si="3"/>
        <v>3990259.86</v>
      </c>
      <c r="S20" s="19">
        <f t="shared" si="3"/>
        <v>42801</v>
      </c>
      <c r="T20" s="18">
        <f t="shared" si="3"/>
        <v>7679694.2599999998</v>
      </c>
      <c r="U20" s="13">
        <f t="shared" si="3"/>
        <v>13370</v>
      </c>
      <c r="V20" s="14">
        <f t="shared" si="3"/>
        <v>623014.88837209297</v>
      </c>
      <c r="W20" s="13">
        <f t="shared" si="3"/>
        <v>4890.1260000000002</v>
      </c>
      <c r="X20" s="18">
        <f t="shared" si="3"/>
        <v>456246</v>
      </c>
      <c r="Y20" s="31">
        <f t="shared" ref="Y20:Z21" si="4">+Y17+Y14+Y11+Y8+Y5</f>
        <v>142908.06</v>
      </c>
      <c r="Z20" s="32">
        <f t="shared" si="4"/>
        <v>18557635.962008454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743</v>
      </c>
      <c r="F21" s="21">
        <f t="shared" si="5"/>
        <v>68395</v>
      </c>
      <c r="G21" s="25">
        <f t="shared" si="5"/>
        <v>758.82299999999998</v>
      </c>
      <c r="H21" s="26">
        <f t="shared" si="5"/>
        <v>301164</v>
      </c>
      <c r="I21" s="27">
        <f t="shared" si="5"/>
        <v>46219</v>
      </c>
      <c r="J21" s="21">
        <f t="shared" si="5"/>
        <v>1062375.351818182</v>
      </c>
      <c r="K21" s="25">
        <f t="shared" si="5"/>
        <v>1263</v>
      </c>
      <c r="L21" s="26">
        <f t="shared" si="5"/>
        <v>2441313</v>
      </c>
      <c r="M21" s="27">
        <f t="shared" si="5"/>
        <v>5955.0919999999996</v>
      </c>
      <c r="N21" s="21">
        <f t="shared" si="5"/>
        <v>1338141.1200000001</v>
      </c>
      <c r="O21" s="25">
        <f t="shared" si="5"/>
        <v>2814</v>
      </c>
      <c r="P21" s="26">
        <f t="shared" si="5"/>
        <v>1070258</v>
      </c>
      <c r="Q21" s="27">
        <f t="shared" si="5"/>
        <v>22420.400000000001</v>
      </c>
      <c r="R21" s="21">
        <f t="shared" si="5"/>
        <v>4221231.99</v>
      </c>
      <c r="S21" s="25">
        <f t="shared" si="5"/>
        <v>44948.6</v>
      </c>
      <c r="T21" s="26">
        <f t="shared" si="5"/>
        <v>8275353.3499999996</v>
      </c>
      <c r="U21" s="27">
        <f t="shared" si="3"/>
        <v>2808.0151712434663</v>
      </c>
      <c r="V21" s="21">
        <f t="shared" si="3"/>
        <v>936186.12558139535</v>
      </c>
      <c r="W21" s="27">
        <f t="shared" si="3"/>
        <v>5039.1559999999999</v>
      </c>
      <c r="X21" s="26">
        <f t="shared" si="3"/>
        <v>519919</v>
      </c>
      <c r="Y21" s="23">
        <f t="shared" si="4"/>
        <v>132969.08617124346</v>
      </c>
      <c r="Z21" s="24">
        <f t="shared" si="4"/>
        <v>20234336.937399577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1980.9</v>
      </c>
      <c r="F22" s="24">
        <f>F7+F10+F13+F16+F19</f>
        <v>376576.6</v>
      </c>
      <c r="G22" s="33">
        <f t="shared" si="3"/>
        <v>1765.846</v>
      </c>
      <c r="H22" s="34">
        <f t="shared" si="3"/>
        <v>769041</v>
      </c>
      <c r="I22" s="23">
        <f t="shared" si="3"/>
        <v>13626.5</v>
      </c>
      <c r="J22" s="24">
        <f t="shared" si="3"/>
        <v>1816687.9363636361</v>
      </c>
      <c r="K22" s="33">
        <f t="shared" si="3"/>
        <v>5175</v>
      </c>
      <c r="L22" s="34">
        <f t="shared" si="3"/>
        <v>3949472</v>
      </c>
      <c r="M22" s="23">
        <f t="shared" si="3"/>
        <v>13843.387999999999</v>
      </c>
      <c r="N22" s="24">
        <f t="shared" si="3"/>
        <v>2631377.753</v>
      </c>
      <c r="O22" s="33">
        <f t="shared" si="3"/>
        <v>4378</v>
      </c>
      <c r="P22" s="34">
        <f t="shared" si="3"/>
        <v>1048611.8</v>
      </c>
      <c r="Q22" s="23">
        <f t="shared" si="3"/>
        <v>61096</v>
      </c>
      <c r="R22" s="24">
        <f t="shared" si="3"/>
        <v>11610773.2456</v>
      </c>
      <c r="S22" s="33">
        <f t="shared" si="3"/>
        <v>35738.199999999997</v>
      </c>
      <c r="T22" s="34">
        <f t="shared" si="3"/>
        <v>2913916.31</v>
      </c>
      <c r="U22" s="23">
        <f t="shared" si="3"/>
        <v>16248.3</v>
      </c>
      <c r="V22" s="24">
        <f t="shared" si="3"/>
        <v>2091391.7243210278</v>
      </c>
      <c r="W22" s="23">
        <f t="shared" si="3"/>
        <v>7101.0467000000008</v>
      </c>
      <c r="X22" s="34">
        <f t="shared" si="3"/>
        <v>1145867</v>
      </c>
      <c r="Y22" s="23">
        <f>+Y19+Y16+Y13+Y10+Y7</f>
        <v>160953.18070000003</v>
      </c>
      <c r="Z22" s="24">
        <f>+Z19+Z16+Z13+Z10+Z7</f>
        <v>28353715.369284663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57.918376400133077</v>
      </c>
      <c r="F23" s="178"/>
      <c r="G23" s="177">
        <f>(G20+G21)/(G22+G41)*100</f>
        <v>41.700999754446279</v>
      </c>
      <c r="H23" s="178"/>
      <c r="I23" s="177">
        <f>(I20+I21)/(I22+I41)*100</f>
        <v>371.04196414003104</v>
      </c>
      <c r="J23" s="178"/>
      <c r="K23" s="177">
        <f>(K20+K21)/(K22+K41)*100</f>
        <v>21.90872940730922</v>
      </c>
      <c r="L23" s="178"/>
      <c r="M23" s="177">
        <f>(M20+M21)/(M22+M41)*100</f>
        <v>42.282405113706027</v>
      </c>
      <c r="N23" s="178"/>
      <c r="O23" s="177">
        <f>(O20+O21)/(O22+O41)*100</f>
        <v>64.840705936282376</v>
      </c>
      <c r="P23" s="178"/>
      <c r="Q23" s="177">
        <f>(Q20+Q21)/(Q22+Q41)*100</f>
        <v>36.233420712222227</v>
      </c>
      <c r="R23" s="178"/>
      <c r="S23" s="177">
        <f>(S20+S21)/(S22+S41)*100</f>
        <v>119.18613495599261</v>
      </c>
      <c r="T23" s="178"/>
      <c r="U23" s="177">
        <f>(U20+W20)/(U22+U41)*100</f>
        <v>83.247988886256991</v>
      </c>
      <c r="V23" s="178"/>
      <c r="W23" s="177">
        <f>(W20+W21)/(W22+W41)*100</f>
        <v>69.188186340868612</v>
      </c>
      <c r="X23" s="178"/>
      <c r="Y23" s="177">
        <f>(Y20+Y21)/(Y22+Y41)*100</f>
        <v>88.361162567072981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190103.79120601743</v>
      </c>
      <c r="F24" s="180"/>
      <c r="G24" s="181">
        <f>H22/G22*1000</f>
        <v>435508.53245413245</v>
      </c>
      <c r="H24" s="182"/>
      <c r="I24" s="183">
        <f>J22/I22*1000</f>
        <v>133320.21695693218</v>
      </c>
      <c r="J24" s="184"/>
      <c r="K24" s="181">
        <f>L22/K22*1000</f>
        <v>763182.99516908207</v>
      </c>
      <c r="L24" s="182"/>
      <c r="M24" s="183">
        <f>N22/M22*1000</f>
        <v>190081.9187470582</v>
      </c>
      <c r="N24" s="184"/>
      <c r="O24" s="181">
        <f>P22/O22*1000</f>
        <v>239518.45591594337</v>
      </c>
      <c r="P24" s="182"/>
      <c r="Q24" s="183">
        <f>R22/Q22*1000</f>
        <v>190041.46336257693</v>
      </c>
      <c r="R24" s="184"/>
      <c r="S24" s="181">
        <f>T22/S22*1000</f>
        <v>81535.060803286135</v>
      </c>
      <c r="T24" s="182"/>
      <c r="U24" s="183">
        <f>V22/U22*1000</f>
        <v>128714.49470535549</v>
      </c>
      <c r="V24" s="184"/>
      <c r="W24" s="181">
        <f>X22/W22*1000</f>
        <v>161365.92933545978</v>
      </c>
      <c r="X24" s="182"/>
      <c r="Y24" s="183">
        <f>Z22/Y22*1000</f>
        <v>176161.26159154964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1.2307305710796679</v>
      </c>
      <c r="F25" s="49"/>
      <c r="G25" s="50">
        <f>G22/Y22*100</f>
        <v>1.0971178030282938</v>
      </c>
      <c r="H25" s="51"/>
      <c r="I25" s="48">
        <f>I22/Y22*100</f>
        <v>8.4661265721727972</v>
      </c>
      <c r="J25" s="49"/>
      <c r="K25" s="50">
        <f>K22/Y22*100</f>
        <v>3.2152207104534711</v>
      </c>
      <c r="L25" s="51"/>
      <c r="M25" s="48">
        <f>M22/Y22*100</f>
        <v>8.6008788020179825</v>
      </c>
      <c r="N25" s="49"/>
      <c r="O25" s="50">
        <f>O22/Y22*100</f>
        <v>2.7200456561092361</v>
      </c>
      <c r="P25" s="51"/>
      <c r="Q25" s="48">
        <f>Q22/Y22*100</f>
        <v>37.958864642679281</v>
      </c>
      <c r="R25" s="49"/>
      <c r="S25" s="50">
        <f>S22/Y22*100</f>
        <v>22.204096771850864</v>
      </c>
      <c r="T25" s="51"/>
      <c r="U25" s="48">
        <f>U22/Y22*100</f>
        <v>10.095047472398285</v>
      </c>
      <c r="V25" s="49"/>
      <c r="W25" s="50">
        <f>W22/Y22*100</f>
        <v>4.4118709982101025</v>
      </c>
      <c r="X25" s="51"/>
      <c r="Y25" s="48">
        <f>E25+G25+I25+K25+M25+O25+Q25+S25+U25+W25</f>
        <v>99.999999999999972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+'(令和6年8月)'!E20</f>
        <v>767</v>
      </c>
      <c r="F27" s="131">
        <f>+'(令和6年8月)'!F20</f>
        <v>71472</v>
      </c>
      <c r="G27" s="131">
        <f>+'(令和6年8月)'!G20</f>
        <v>1059.376</v>
      </c>
      <c r="H27" s="131">
        <f>+'(令和6年8月)'!H20</f>
        <v>465695</v>
      </c>
      <c r="I27" s="131">
        <f>+'(令和6年8月)'!I20</f>
        <v>1778</v>
      </c>
      <c r="J27" s="131">
        <f>+'(令和6年8月)'!J20</f>
        <v>1394108.8454545455</v>
      </c>
      <c r="K27" s="131">
        <f>+'(令和6年8月)'!K20</f>
        <v>1488</v>
      </c>
      <c r="L27" s="131">
        <f>+'(令和6年8月)'!L20</f>
        <v>3460219</v>
      </c>
      <c r="M27" s="131">
        <f>+'(令和6年8月)'!M20</f>
        <v>5134.0959999999995</v>
      </c>
      <c r="N27" s="131">
        <f>+'(令和6年8月)'!N20</f>
        <v>1053507.1000000001</v>
      </c>
      <c r="O27" s="131">
        <f>+'(令和6年8月)'!O20</f>
        <v>3930</v>
      </c>
      <c r="P27" s="131">
        <f>+'(令和6年8月)'!P20</f>
        <v>1281902.3</v>
      </c>
      <c r="Q27" s="131">
        <f>+'(令和6年8月)'!Q20</f>
        <v>25475</v>
      </c>
      <c r="R27" s="131">
        <f>+'(令和6年8月)'!R20</f>
        <v>5057341.7</v>
      </c>
      <c r="S27" s="131">
        <f>+'(令和6年8月)'!S20</f>
        <v>46969</v>
      </c>
      <c r="T27" s="131">
        <f>+'(令和6年8月)'!T20</f>
        <v>9380655.4000000004</v>
      </c>
      <c r="U27" s="131">
        <f>+'(令和6年8月)'!U20</f>
        <v>2639</v>
      </c>
      <c r="V27" s="131">
        <f>+'(令和6年8月)'!V20</f>
        <v>782350.95348837215</v>
      </c>
      <c r="W27" s="131">
        <f>+'(令和6年8月)'!W20</f>
        <v>3092.096</v>
      </c>
      <c r="X27" s="131">
        <f>+'(令和6年8月)'!X20</f>
        <v>454791</v>
      </c>
      <c r="Y27" s="131">
        <f>+'(令和6年8月)'!Y20</f>
        <v>92331.567999999999</v>
      </c>
      <c r="Z27" s="131">
        <f>+'(令和6年8月)'!Z20</f>
        <v>23402043.298942916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+'(令和6年8月)'!E21</f>
        <v>840</v>
      </c>
      <c r="F28" s="131">
        <f>+'(令和6年8月)'!F21</f>
        <v>76168</v>
      </c>
      <c r="G28" s="131">
        <f>+'(令和6年8月)'!G21</f>
        <v>930.93000000000006</v>
      </c>
      <c r="H28" s="131">
        <f>+'(令和6年8月)'!H21</f>
        <v>389342</v>
      </c>
      <c r="I28" s="131">
        <f>+'(令和6年8月)'!I21</f>
        <v>1705</v>
      </c>
      <c r="J28" s="131">
        <f>+'(令和6年8月)'!J21</f>
        <v>1318386.9363636363</v>
      </c>
      <c r="K28" s="131">
        <f>+'(令和6年8月)'!K21</f>
        <v>4377</v>
      </c>
      <c r="L28" s="131">
        <f>+'(令和6年8月)'!L21</f>
        <v>9306578</v>
      </c>
      <c r="M28" s="131">
        <f>+'(令和6年8月)'!M21</f>
        <v>5578.0720000000001</v>
      </c>
      <c r="N28" s="131">
        <f>+'(令和6年8月)'!N21</f>
        <v>1181884.3</v>
      </c>
      <c r="O28" s="131">
        <f>+'(令和6年8月)'!O21</f>
        <v>4030</v>
      </c>
      <c r="P28" s="131">
        <f>+'(令和6年8月)'!P21</f>
        <v>1325120.6000000001</v>
      </c>
      <c r="Q28" s="131">
        <f>+'(令和6年8月)'!Q21</f>
        <v>24388</v>
      </c>
      <c r="R28" s="131">
        <f>+'(令和6年8月)'!R21</f>
        <v>4745035.7</v>
      </c>
      <c r="S28" s="131">
        <f>+'(令和6年8月)'!S21</f>
        <v>47444</v>
      </c>
      <c r="T28" s="131">
        <f>+'(令和6年8月)'!T21</f>
        <v>9567174</v>
      </c>
      <c r="U28" s="131">
        <f>+'(令和6年8月)'!U21</f>
        <v>1886</v>
      </c>
      <c r="V28" s="131">
        <f>+'(令和6年8月)'!V21</f>
        <v>309680.32558139536</v>
      </c>
      <c r="W28" s="131">
        <f>+'(令和6年8月)'!W21</f>
        <v>3047.096</v>
      </c>
      <c r="X28" s="131">
        <f>+'(令和6年8月)'!X21</f>
        <v>481175</v>
      </c>
      <c r="Y28" s="131">
        <f>+'(令和6年8月)'!Y21</f>
        <v>94226.097999999998</v>
      </c>
      <c r="Z28" s="131">
        <f>+'(令和6年8月)'!Z21</f>
        <v>28700544.861945033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+'(令和6年8月)'!E22</f>
        <v>1633.9</v>
      </c>
      <c r="F29" s="131">
        <f>+'(令和6年8月)'!F22</f>
        <v>289088</v>
      </c>
      <c r="G29" s="131">
        <f>+'(令和6年8月)'!G22</f>
        <v>1553.1570000000002</v>
      </c>
      <c r="H29" s="131">
        <f>+'(令和6年8月)'!H22</f>
        <v>733972</v>
      </c>
      <c r="I29" s="131">
        <f>+'(令和6年8月)'!I22</f>
        <v>3210</v>
      </c>
      <c r="J29" s="131">
        <f>+'(令和6年8月)'!J22</f>
        <v>3063689.9727272727</v>
      </c>
      <c r="K29" s="131">
        <f>+'(令和6年8月)'!K22</f>
        <v>1202</v>
      </c>
      <c r="L29" s="131">
        <f>+'(令和6年8月)'!L22</f>
        <v>2156357</v>
      </c>
      <c r="M29" s="131">
        <f>+'(令和6年8月)'!M22</f>
        <v>12929.925999999999</v>
      </c>
      <c r="N29" s="131">
        <f>+'(令和6年8月)'!N22</f>
        <v>2766596.3530000001</v>
      </c>
      <c r="O29" s="131">
        <f>+'(令和6年8月)'!O22</f>
        <v>4460</v>
      </c>
      <c r="P29" s="131">
        <f>+'(令和6年8月)'!P22</f>
        <v>1347851.2000000002</v>
      </c>
      <c r="Q29" s="131">
        <f>+'(令和6年8月)'!Q22</f>
        <v>58287.9</v>
      </c>
      <c r="R29" s="131">
        <f>+'(令和6年8月)'!R22</f>
        <v>11076796.637600001</v>
      </c>
      <c r="S29" s="131">
        <f>+'(令和6年8月)'!S22</f>
        <v>34080.199999999997</v>
      </c>
      <c r="T29" s="131">
        <f>+'(令和6年8月)'!T22</f>
        <v>3351504.2</v>
      </c>
      <c r="U29" s="131">
        <f>+'(令和6年8月)'!U22</f>
        <v>6466.5</v>
      </c>
      <c r="V29" s="131">
        <f>+'(令和6年8月)'!V22</f>
        <v>3015944.1697674417</v>
      </c>
      <c r="W29" s="131">
        <f>+'(令和6年8月)'!W22</f>
        <v>6773.2567000000008</v>
      </c>
      <c r="X29" s="131">
        <f>+'(令和6年8月)'!X22</f>
        <v>1048805</v>
      </c>
      <c r="Y29" s="131">
        <f>+'(令和6年8月)'!Y22</f>
        <v>130596.8397</v>
      </c>
      <c r="Z29" s="131">
        <f>+'(令和6年8月)'!Z22</f>
        <v>28850604.533094715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+'(令和6年8月)'!E23</f>
        <v>48.102250957854402</v>
      </c>
      <c r="F30" s="186">
        <f>+'(令和5年1月)'!F23</f>
        <v>0</v>
      </c>
      <c r="G30" s="185">
        <f>+'(令和6年8月)'!G23</f>
        <v>66.836609278853189</v>
      </c>
      <c r="H30" s="186">
        <f>+'(令和5年1月)'!H23</f>
        <v>0</v>
      </c>
      <c r="I30" s="185">
        <f>+'(令和6年8月)'!I23</f>
        <v>54.876319521033558</v>
      </c>
      <c r="J30" s="186">
        <f>+'(令和5年1月)'!J23</f>
        <v>0</v>
      </c>
      <c r="K30" s="185">
        <f>+'(令和6年8月)'!K23</f>
        <v>110.80672586434915</v>
      </c>
      <c r="L30" s="186">
        <f>+'(令和5年1月)'!L23</f>
        <v>0</v>
      </c>
      <c r="M30" s="185">
        <f>+'(令和6年8月)'!M23</f>
        <v>40.724749264631747</v>
      </c>
      <c r="N30" s="186">
        <f>+'(令和5年1月)'!N23</f>
        <v>0</v>
      </c>
      <c r="O30" s="185">
        <f>+'(令和6年8月)'!O23</f>
        <v>88.248337028824835</v>
      </c>
      <c r="P30" s="186">
        <f>+'(令和5年1月)'!P23</f>
        <v>0</v>
      </c>
      <c r="Q30" s="185">
        <f>+'(令和6年8月)'!Q23</f>
        <v>43.175615297760473</v>
      </c>
      <c r="R30" s="186">
        <f>+'(令和5年1月)'!R23</f>
        <v>0</v>
      </c>
      <c r="S30" s="185">
        <f>+'(令和6年8月)'!S23</f>
        <v>137.55729550640049</v>
      </c>
      <c r="T30" s="186">
        <f>+'(令和5年1月)'!T23</f>
        <v>0</v>
      </c>
      <c r="U30" s="185">
        <f>+'(令和6年8月)'!U23</f>
        <v>37.151067323481115</v>
      </c>
      <c r="V30" s="186">
        <f>+'(令和5年1月)'!V23</f>
        <v>0</v>
      </c>
      <c r="W30" s="185">
        <f>+'(令和6年8月)'!W23</f>
        <v>45.470398896171147</v>
      </c>
      <c r="X30" s="186">
        <f>+'(令和5年1月)'!X23</f>
        <v>0</v>
      </c>
      <c r="Y30" s="185">
        <f>+'(令和6年8月)'!Y23</f>
        <v>70.910690534351247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579</v>
      </c>
      <c r="F31" s="91">
        <f t="shared" ref="F31:Z33" si="6">F20-F27</f>
        <v>86010.6</v>
      </c>
      <c r="G31" s="92">
        <f t="shared" si="6"/>
        <v>-332.23599999999999</v>
      </c>
      <c r="H31" s="93">
        <f t="shared" si="6"/>
        <v>-177122</v>
      </c>
      <c r="I31" s="90">
        <f t="shared" si="6"/>
        <v>46284.161999999997</v>
      </c>
      <c r="J31" s="91">
        <f t="shared" si="6"/>
        <v>-239963.51181818196</v>
      </c>
      <c r="K31" s="92">
        <f t="shared" si="6"/>
        <v>-437</v>
      </c>
      <c r="L31" s="93">
        <f t="shared" si="6"/>
        <v>-1461011</v>
      </c>
      <c r="M31" s="90">
        <f t="shared" si="6"/>
        <v>677.9360000000006</v>
      </c>
      <c r="N31" s="91">
        <f t="shared" si="6"/>
        <v>94023.020000000019</v>
      </c>
      <c r="O31" s="92">
        <f t="shared" si="6"/>
        <v>-1086</v>
      </c>
      <c r="P31" s="93">
        <f t="shared" si="6"/>
        <v>-220420.40000000014</v>
      </c>
      <c r="Q31" s="90">
        <f t="shared" si="6"/>
        <v>-3470.4000000000015</v>
      </c>
      <c r="R31" s="91">
        <f t="shared" si="6"/>
        <v>-1067081.8400000003</v>
      </c>
      <c r="S31" s="92">
        <f t="shared" si="6"/>
        <v>-4168</v>
      </c>
      <c r="T31" s="93">
        <f t="shared" si="6"/>
        <v>-1700961.1400000006</v>
      </c>
      <c r="U31" s="90">
        <f t="shared" si="6"/>
        <v>10731</v>
      </c>
      <c r="V31" s="91">
        <f t="shared" si="6"/>
        <v>-159336.06511627918</v>
      </c>
      <c r="W31" s="92">
        <f t="shared" si="6"/>
        <v>1798.0300000000002</v>
      </c>
      <c r="X31" s="93">
        <f t="shared" si="6"/>
        <v>1455</v>
      </c>
      <c r="Y31" s="90">
        <f t="shared" si="6"/>
        <v>50576.491999999998</v>
      </c>
      <c r="Z31" s="91">
        <f t="shared" si="6"/>
        <v>-4844407.3369344622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-97</v>
      </c>
      <c r="F32" s="95">
        <f t="shared" si="7"/>
        <v>-7773</v>
      </c>
      <c r="G32" s="96">
        <f t="shared" si="7"/>
        <v>-172.10700000000008</v>
      </c>
      <c r="H32" s="97">
        <f t="shared" si="7"/>
        <v>-88178</v>
      </c>
      <c r="I32" s="94">
        <f t="shared" si="7"/>
        <v>44514</v>
      </c>
      <c r="J32" s="95">
        <f t="shared" si="7"/>
        <v>-256011.58454545424</v>
      </c>
      <c r="K32" s="96">
        <f t="shared" si="7"/>
        <v>-3114</v>
      </c>
      <c r="L32" s="97">
        <f t="shared" si="7"/>
        <v>-6865265</v>
      </c>
      <c r="M32" s="94">
        <f t="shared" si="7"/>
        <v>377.01999999999953</v>
      </c>
      <c r="N32" s="95">
        <f t="shared" si="7"/>
        <v>156256.82000000007</v>
      </c>
      <c r="O32" s="96">
        <f t="shared" si="7"/>
        <v>-1216</v>
      </c>
      <c r="P32" s="97">
        <f t="shared" si="7"/>
        <v>-254862.60000000009</v>
      </c>
      <c r="Q32" s="94">
        <f t="shared" si="7"/>
        <v>-1967.5999999999985</v>
      </c>
      <c r="R32" s="95">
        <f t="shared" si="7"/>
        <v>-523803.70999999996</v>
      </c>
      <c r="S32" s="96">
        <f t="shared" si="7"/>
        <v>-2495.4000000000015</v>
      </c>
      <c r="T32" s="97">
        <f t="shared" si="7"/>
        <v>-1291820.6500000004</v>
      </c>
      <c r="U32" s="94">
        <f>W20-U28</f>
        <v>3004.1260000000002</v>
      </c>
      <c r="V32" s="95">
        <f t="shared" si="6"/>
        <v>626505.80000000005</v>
      </c>
      <c r="W32" s="96">
        <f t="shared" si="6"/>
        <v>1992.06</v>
      </c>
      <c r="X32" s="97">
        <f t="shared" si="6"/>
        <v>38744</v>
      </c>
      <c r="Y32" s="94">
        <f t="shared" si="6"/>
        <v>38742.988171243458</v>
      </c>
      <c r="Z32" s="95">
        <f t="shared" si="6"/>
        <v>-8466207.9245454557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347</v>
      </c>
      <c r="F33" s="95">
        <f t="shared" si="6"/>
        <v>87488.599999999977</v>
      </c>
      <c r="G33" s="96">
        <f t="shared" si="6"/>
        <v>212.68899999999985</v>
      </c>
      <c r="H33" s="97">
        <f t="shared" si="6"/>
        <v>35069</v>
      </c>
      <c r="I33" s="94">
        <f t="shared" si="6"/>
        <v>10416.5</v>
      </c>
      <c r="J33" s="95">
        <f t="shared" si="6"/>
        <v>-1247002.0363636366</v>
      </c>
      <c r="K33" s="96">
        <f t="shared" si="6"/>
        <v>3973</v>
      </c>
      <c r="L33" s="97">
        <f t="shared" si="6"/>
        <v>1793115</v>
      </c>
      <c r="M33" s="94">
        <f t="shared" si="6"/>
        <v>913.46199999999953</v>
      </c>
      <c r="N33" s="95">
        <f t="shared" si="6"/>
        <v>-135218.60000000009</v>
      </c>
      <c r="O33" s="96">
        <f t="shared" si="6"/>
        <v>-82</v>
      </c>
      <c r="P33" s="97">
        <f t="shared" si="6"/>
        <v>-299239.40000000014</v>
      </c>
      <c r="Q33" s="94">
        <f t="shared" si="6"/>
        <v>2808.0999999999985</v>
      </c>
      <c r="R33" s="95">
        <f t="shared" si="6"/>
        <v>533976.60799999908</v>
      </c>
      <c r="S33" s="96">
        <f t="shared" si="6"/>
        <v>1658</v>
      </c>
      <c r="T33" s="97">
        <f t="shared" si="6"/>
        <v>-437587.89000000013</v>
      </c>
      <c r="U33" s="94">
        <f t="shared" si="6"/>
        <v>9781.7999999999993</v>
      </c>
      <c r="V33" s="95">
        <f t="shared" si="6"/>
        <v>-924552.44544641394</v>
      </c>
      <c r="W33" s="96">
        <f t="shared" si="6"/>
        <v>327.78999999999996</v>
      </c>
      <c r="X33" s="97">
        <f t="shared" si="6"/>
        <v>97062</v>
      </c>
      <c r="Y33" s="94">
        <f t="shared" si="6"/>
        <v>30356.341000000029</v>
      </c>
      <c r="Z33" s="95">
        <f t="shared" si="6"/>
        <v>-496889.16381005198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9.8161254422786755</v>
      </c>
      <c r="F34" s="188"/>
      <c r="G34" s="187">
        <f t="shared" ref="G34" si="8">+G23-G30</f>
        <v>-25.13560952440691</v>
      </c>
      <c r="H34" s="188"/>
      <c r="I34" s="187">
        <f t="shared" ref="I34" si="9">+I23-I30</f>
        <v>316.16564461899748</v>
      </c>
      <c r="J34" s="188"/>
      <c r="K34" s="187">
        <f t="shared" ref="K34" si="10">+K23-K30</f>
        <v>-88.897996457039923</v>
      </c>
      <c r="L34" s="188"/>
      <c r="M34" s="187">
        <f t="shared" ref="M34" si="11">+M23-M30</f>
        <v>1.5576558490742798</v>
      </c>
      <c r="N34" s="188"/>
      <c r="O34" s="187">
        <f t="shared" ref="O34" si="12">+O23-O30</f>
        <v>-23.407631092542459</v>
      </c>
      <c r="P34" s="188"/>
      <c r="Q34" s="187">
        <f t="shared" ref="Q34" si="13">+Q23-Q30</f>
        <v>-6.9421945855382461</v>
      </c>
      <c r="R34" s="188"/>
      <c r="S34" s="187">
        <f t="shared" ref="S34" si="14">+S23-S30</f>
        <v>-18.371160550407879</v>
      </c>
      <c r="T34" s="188"/>
      <c r="U34" s="187">
        <f t="shared" ref="U34" si="15">+U23-U30</f>
        <v>46.096921562775876</v>
      </c>
      <c r="V34" s="188"/>
      <c r="W34" s="187">
        <f t="shared" ref="W34" si="16">+W23-W30</f>
        <v>23.717787444697464</v>
      </c>
      <c r="X34" s="188"/>
      <c r="Y34" s="187">
        <f t="shared" ref="Y34" si="17">+Y23-Y30</f>
        <v>17.450472032721734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175.48891786179922</v>
      </c>
      <c r="F35" s="60">
        <f t="shared" si="18"/>
        <v>220.34167226326394</v>
      </c>
      <c r="G35" s="61">
        <f t="shared" si="18"/>
        <v>68.638519279273837</v>
      </c>
      <c r="H35" s="62">
        <f t="shared" si="18"/>
        <v>61.96609368792879</v>
      </c>
      <c r="I35" s="59">
        <f t="shared" si="18"/>
        <v>2703.158717660292</v>
      </c>
      <c r="J35" s="60">
        <f t="shared" si="18"/>
        <v>82.787318752005874</v>
      </c>
      <c r="K35" s="61">
        <f t="shared" si="18"/>
        <v>70.631720430107521</v>
      </c>
      <c r="L35" s="62">
        <f t="shared" si="18"/>
        <v>57.776921056152808</v>
      </c>
      <c r="M35" s="59">
        <f t="shared" si="18"/>
        <v>113.20458363069177</v>
      </c>
      <c r="N35" s="60">
        <f t="shared" si="18"/>
        <v>108.92476377235616</v>
      </c>
      <c r="O35" s="61">
        <f t="shared" si="18"/>
        <v>72.36641221374046</v>
      </c>
      <c r="P35" s="62">
        <f t="shared" si="18"/>
        <v>82.805210662310216</v>
      </c>
      <c r="Q35" s="59">
        <f t="shared" si="18"/>
        <v>86.377232580961731</v>
      </c>
      <c r="R35" s="60">
        <f t="shared" si="18"/>
        <v>78.900341260310725</v>
      </c>
      <c r="S35" s="61">
        <f t="shared" si="18"/>
        <v>91.126061870595493</v>
      </c>
      <c r="T35" s="62">
        <f t="shared" si="18"/>
        <v>81.867352893061167</v>
      </c>
      <c r="U35" s="59">
        <f t="shared" si="18"/>
        <v>506.63129973474798</v>
      </c>
      <c r="V35" s="60">
        <f t="shared" si="18"/>
        <v>79.633684294008162</v>
      </c>
      <c r="W35" s="61">
        <f t="shared" si="18"/>
        <v>158.14922951939397</v>
      </c>
      <c r="X35" s="62">
        <f t="shared" si="18"/>
        <v>100.31992717533988</v>
      </c>
      <c r="Y35" s="59">
        <f t="shared" si="18"/>
        <v>154.77703140490368</v>
      </c>
      <c r="Z35" s="60">
        <f t="shared" si="18"/>
        <v>79.299212145491211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88.452380952380949</v>
      </c>
      <c r="F36" s="64">
        <f t="shared" si="18"/>
        <v>89.794927003466015</v>
      </c>
      <c r="G36" s="65">
        <f t="shared" si="18"/>
        <v>81.512358609132789</v>
      </c>
      <c r="H36" s="66">
        <f t="shared" si="18"/>
        <v>77.352045245568164</v>
      </c>
      <c r="I36" s="63">
        <f t="shared" si="18"/>
        <v>2710.7917888563052</v>
      </c>
      <c r="J36" s="64">
        <f t="shared" si="18"/>
        <v>80.581453177048061</v>
      </c>
      <c r="K36" s="65">
        <f t="shared" si="18"/>
        <v>28.855380397532553</v>
      </c>
      <c r="L36" s="66">
        <f t="shared" si="18"/>
        <v>26.232123128393702</v>
      </c>
      <c r="M36" s="63">
        <f t="shared" si="18"/>
        <v>106.75896618042935</v>
      </c>
      <c r="N36" s="64">
        <f t="shared" si="18"/>
        <v>113.22099125946592</v>
      </c>
      <c r="O36" s="65">
        <f t="shared" si="18"/>
        <v>69.826302729528535</v>
      </c>
      <c r="P36" s="66">
        <f t="shared" si="18"/>
        <v>80.766837373141726</v>
      </c>
      <c r="Q36" s="63">
        <f t="shared" si="18"/>
        <v>91.932097752993286</v>
      </c>
      <c r="R36" s="64">
        <f t="shared" si="18"/>
        <v>88.961016457684394</v>
      </c>
      <c r="S36" s="65">
        <f t="shared" si="18"/>
        <v>94.740325436303849</v>
      </c>
      <c r="T36" s="66">
        <f t="shared" si="18"/>
        <v>86.497364320958297</v>
      </c>
      <c r="U36" s="63">
        <f>W20/U28*100</f>
        <v>259.28557794273598</v>
      </c>
      <c r="V36" s="64">
        <f t="shared" si="18"/>
        <v>302.30726599237295</v>
      </c>
      <c r="W36" s="65">
        <f t="shared" si="18"/>
        <v>165.37568885259932</v>
      </c>
      <c r="X36" s="66">
        <f t="shared" si="18"/>
        <v>108.05195614901024</v>
      </c>
      <c r="Y36" s="63">
        <f t="shared" si="18"/>
        <v>141.11704611947687</v>
      </c>
      <c r="Z36" s="64">
        <f t="shared" si="18"/>
        <v>70.501577704292757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121.23752983658731</v>
      </c>
      <c r="F37" s="68">
        <f t="shared" si="18"/>
        <v>130.2636567411999</v>
      </c>
      <c r="G37" s="69">
        <f t="shared" si="18"/>
        <v>113.69397942384445</v>
      </c>
      <c r="H37" s="70">
        <f t="shared" si="18"/>
        <v>104.77797518161455</v>
      </c>
      <c r="I37" s="67">
        <f t="shared" si="18"/>
        <v>424.50155763239871</v>
      </c>
      <c r="J37" s="68">
        <f t="shared" si="18"/>
        <v>59.297381671632877</v>
      </c>
      <c r="K37" s="69">
        <f t="shared" si="18"/>
        <v>430.5324459234609</v>
      </c>
      <c r="L37" s="70">
        <f t="shared" si="18"/>
        <v>183.15483011393755</v>
      </c>
      <c r="M37" s="67">
        <f t="shared" si="18"/>
        <v>107.06471173926285</v>
      </c>
      <c r="N37" s="68">
        <f t="shared" si="18"/>
        <v>95.112456508034725</v>
      </c>
      <c r="O37" s="69">
        <f t="shared" si="18"/>
        <v>98.16143497757848</v>
      </c>
      <c r="P37" s="70">
        <f t="shared" si="18"/>
        <v>77.798780755620484</v>
      </c>
      <c r="Q37" s="67">
        <f t="shared" si="18"/>
        <v>104.81763796602725</v>
      </c>
      <c r="R37" s="68">
        <f t="shared" si="18"/>
        <v>104.82067718195192</v>
      </c>
      <c r="S37" s="69">
        <f t="shared" si="18"/>
        <v>104.86499492373871</v>
      </c>
      <c r="T37" s="70">
        <f t="shared" si="18"/>
        <v>86.94353747192082</v>
      </c>
      <c r="U37" s="67">
        <f t="shared" si="18"/>
        <v>251.26884713523543</v>
      </c>
      <c r="V37" s="68">
        <f t="shared" si="18"/>
        <v>69.3445105942493</v>
      </c>
      <c r="W37" s="69">
        <f t="shared" si="18"/>
        <v>104.8394740450336</v>
      </c>
      <c r="X37" s="70">
        <f t="shared" si="18"/>
        <v>109.2545325394139</v>
      </c>
      <c r="Y37" s="67">
        <f t="shared" si="18"/>
        <v>123.24431515320966</v>
      </c>
      <c r="Z37" s="68">
        <f t="shared" si="18"/>
        <v>98.277716630720619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+'(令和7年7月)'!E20</f>
        <v>1057</v>
      </c>
      <c r="F39" s="143">
        <f>+'(令和7年7月)'!F20</f>
        <v>88240</v>
      </c>
      <c r="G39" s="142">
        <f>+'(令和7年7月)'!G20</f>
        <v>1126.5059999999999</v>
      </c>
      <c r="H39" s="143">
        <f>+'(令和7年7月)'!H20</f>
        <v>455124</v>
      </c>
      <c r="I39" s="142">
        <f>+'(令和7年7月)'!I20</f>
        <v>80772</v>
      </c>
      <c r="J39" s="143">
        <f>+'(令和7年7月)'!J20</f>
        <v>1743316.1727272728</v>
      </c>
      <c r="K39" s="142">
        <f>+'(令和7年7月)'!K20</f>
        <v>1832</v>
      </c>
      <c r="L39" s="143">
        <f>+'(令和7年7月)'!L20</f>
        <v>3558085</v>
      </c>
      <c r="M39" s="142">
        <f>+'(令和7年7月)'!M20</f>
        <v>5795.1279999999997</v>
      </c>
      <c r="N39" s="143">
        <f>+'(令和7年7月)'!N20</f>
        <v>1441709.2</v>
      </c>
      <c r="O39" s="142">
        <f>+'(令和7年7月)'!O20</f>
        <v>3249</v>
      </c>
      <c r="P39" s="143">
        <f>+'(令和7年7月)'!P20</f>
        <v>1191222.6000000001</v>
      </c>
      <c r="Q39" s="142">
        <f>+'(令和7年7月)'!Q20</f>
        <v>27290</v>
      </c>
      <c r="R39" s="143">
        <f>+'(令和7年7月)'!R20</f>
        <v>4753914.8</v>
      </c>
      <c r="S39" s="144">
        <f>+'(令和7年7月)'!S20</f>
        <v>48343</v>
      </c>
      <c r="T39" s="145">
        <f>+'(令和7年7月)'!T20</f>
        <v>9455147.8000000007</v>
      </c>
      <c r="U39" s="142">
        <f>+'(令和7年7月)'!U20</f>
        <v>6020.9249598467686</v>
      </c>
      <c r="V39" s="143">
        <f>+'(令和7年7月)'!V20</f>
        <v>1331441.8784802407</v>
      </c>
      <c r="W39" s="142">
        <f>+'(令和7年7月)'!W20</f>
        <v>5855.6660000000002</v>
      </c>
      <c r="X39" s="143">
        <f>+'(令和7年7月)'!X20</f>
        <v>605022</v>
      </c>
      <c r="Y39" s="146">
        <f>+'(令和7年7月)'!Y20</f>
        <v>181341.22495984676</v>
      </c>
      <c r="Z39" s="147">
        <f>+'(令和7年7月)'!Z20</f>
        <v>24623223.451207511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+'(令和7年7月)'!E21</f>
        <v>961</v>
      </c>
      <c r="F40" s="149">
        <f>+'(令和7年7月)'!F21</f>
        <v>84561</v>
      </c>
      <c r="G40" s="148">
        <f>+'(令和7年7月)'!G21</f>
        <v>1028.5230000000001</v>
      </c>
      <c r="H40" s="149">
        <f>+'(令和7年7月)'!H21</f>
        <v>402414</v>
      </c>
      <c r="I40" s="148">
        <f>+'(令和7年7月)'!I21</f>
        <v>71383</v>
      </c>
      <c r="J40" s="149">
        <f>+'(令和7年7月)'!J21</f>
        <v>1661965.6</v>
      </c>
      <c r="K40" s="148">
        <f>+'(令和7年7月)'!K21</f>
        <v>2098</v>
      </c>
      <c r="L40" s="149">
        <f>+'(令和7年7月)'!L21</f>
        <v>4115709</v>
      </c>
      <c r="M40" s="148">
        <f>+'(令和7年7月)'!M21</f>
        <v>6156.08</v>
      </c>
      <c r="N40" s="149">
        <f>+'(令和7年7月)'!N21</f>
        <v>1429989.6</v>
      </c>
      <c r="O40" s="148">
        <f>+'(令和7年7月)'!O21</f>
        <v>3264</v>
      </c>
      <c r="P40" s="149">
        <f>+'(令和7年7月)'!P21</f>
        <v>1223987.2</v>
      </c>
      <c r="Q40" s="148">
        <f>+'(令和7年7月)'!Q21</f>
        <v>25518</v>
      </c>
      <c r="R40" s="149">
        <f>+'(令和7年7月)'!R21</f>
        <v>4602941.5999999996</v>
      </c>
      <c r="S40" s="144">
        <f>+'(令和7年7月)'!S21</f>
        <v>47121</v>
      </c>
      <c r="T40" s="145">
        <f>+'(令和7年7月)'!T21</f>
        <v>9490740.4000000004</v>
      </c>
      <c r="U40" s="148">
        <f>+'(令和7年7月)'!U21</f>
        <v>5320.0447886033016</v>
      </c>
      <c r="V40" s="149">
        <f>+'(令和7年7月)'!V21</f>
        <v>1299761.3008294031</v>
      </c>
      <c r="W40" s="148">
        <f>+'(令和7年7月)'!W21</f>
        <v>6252.2759999999998</v>
      </c>
      <c r="X40" s="149">
        <f>+'(令和7年7月)'!X21</f>
        <v>657014</v>
      </c>
      <c r="Y40" s="150">
        <f>+'(令和7年7月)'!Y21</f>
        <v>169101.92378860328</v>
      </c>
      <c r="Z40" s="151">
        <f>+'(令和7年7月)'!Z21</f>
        <v>24969083.700829402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+'(令和7年7月)'!E22</f>
        <v>1625.9</v>
      </c>
      <c r="F41" s="149">
        <f>+'(令和7年7月)'!F22</f>
        <v>287489</v>
      </c>
      <c r="G41" s="148">
        <f>+'(令和7年7月)'!G22</f>
        <v>1797.529</v>
      </c>
      <c r="H41" s="149">
        <f>+'(令和7年7月)'!H22</f>
        <v>781632</v>
      </c>
      <c r="I41" s="148">
        <f>+'(令和7年7月)'!I22</f>
        <v>11783.338000000003</v>
      </c>
      <c r="J41" s="149">
        <f>+'(令和7年7月)'!J22</f>
        <v>1724917.9545454546</v>
      </c>
      <c r="K41" s="148">
        <f>+'(令和7年7月)'!K22</f>
        <v>5387</v>
      </c>
      <c r="L41" s="149">
        <f>+'(令和7年7月)'!L22</f>
        <v>4391577</v>
      </c>
      <c r="M41" s="148">
        <f>+'(令和7年7月)'!M22</f>
        <v>13986.447999999999</v>
      </c>
      <c r="N41" s="149">
        <f>+'(令和7年7月)'!N22</f>
        <v>2821988.753</v>
      </c>
      <c r="O41" s="148">
        <f>+'(令和7年7月)'!O22</f>
        <v>4348</v>
      </c>
      <c r="P41" s="149">
        <f>+'(令和7年7月)'!P22</f>
        <v>1057387.8999999999</v>
      </c>
      <c r="Q41" s="148">
        <f>+'(令和7年7月)'!Q22</f>
        <v>61511.8</v>
      </c>
      <c r="R41" s="149">
        <f>+'(令和7年7月)'!R22</f>
        <v>11841745.375600001</v>
      </c>
      <c r="S41" s="144">
        <f>+'(令和7年7月)'!S22</f>
        <v>37885.800000000003</v>
      </c>
      <c r="T41" s="145">
        <f>+'(令和7年7月)'!T22</f>
        <v>3509575.4</v>
      </c>
      <c r="U41" s="148">
        <f>+'(令和7年7月)'!U22</f>
        <v>5686.3151712434665</v>
      </c>
      <c r="V41" s="149">
        <f>+'(令和7年7月)'!V22</f>
        <v>2404562.9615303301</v>
      </c>
      <c r="W41" s="148">
        <f>+'(令和7年7月)'!W22</f>
        <v>7250.0767000000005</v>
      </c>
      <c r="X41" s="149">
        <f>+'(令和7年7月)'!X22</f>
        <v>1209540</v>
      </c>
      <c r="Y41" s="150">
        <f>+'(令和7年7月)'!Y22</f>
        <v>151262.20687124348</v>
      </c>
      <c r="Z41" s="151">
        <f>+'(令和7年7月)'!Z22</f>
        <v>30030416.344675787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+'(令和7年7月)'!E23</f>
        <v>63.945750681285254</v>
      </c>
      <c r="F42" s="193">
        <f>+'(令和5年12月)'!F23</f>
        <v>0</v>
      </c>
      <c r="G42" s="192">
        <f>+'(令和7年7月)'!G23</f>
        <v>61.623756996918857</v>
      </c>
      <c r="H42" s="193">
        <f>+'(令和5年12月)'!H23</f>
        <v>0</v>
      </c>
      <c r="I42" s="192">
        <f>+'(令和7年7月)'!I23</f>
        <v>1073.2012778398939</v>
      </c>
      <c r="J42" s="193">
        <f>+'(令和5年12月)'!J23</f>
        <v>0</v>
      </c>
      <c r="K42" s="192">
        <f>+'(令和7年7月)'!K23</f>
        <v>35.597826086956523</v>
      </c>
      <c r="L42" s="193">
        <f>+'(令和5年12月)'!L23</f>
        <v>0</v>
      </c>
      <c r="M42" s="192">
        <f>+'(令和7年7月)'!M23</f>
        <v>42.179967930935462</v>
      </c>
      <c r="N42" s="193">
        <f>+'(令和5年12月)'!N23</f>
        <v>0</v>
      </c>
      <c r="O42" s="192">
        <f>+'(令和7年7月)'!O23</f>
        <v>74.767535300195149</v>
      </c>
      <c r="P42" s="193">
        <f>+'(令和5年12月)'!P23</f>
        <v>0</v>
      </c>
      <c r="Q42" s="192">
        <f>+'(令和7年7月)'!Q23</f>
        <v>43.552414978441519</v>
      </c>
      <c r="R42" s="193">
        <f>+'(令和5年12月)'!R23</f>
        <v>0</v>
      </c>
      <c r="S42" s="192">
        <f>+'(令和7年7月)'!S23</f>
        <v>128.05434234388915</v>
      </c>
      <c r="T42" s="193">
        <f>+'(令和5年12月)'!T23</f>
        <v>0</v>
      </c>
      <c r="U42" s="192">
        <f>+'(令和7年7月)'!U23</f>
        <v>111.29000182041288</v>
      </c>
      <c r="V42" s="193">
        <f>+'(令和5年12月)'!V23</f>
        <v>0</v>
      </c>
      <c r="W42" s="192">
        <f>+'(令和7年7月)'!W23</f>
        <v>81.279011251531315</v>
      </c>
      <c r="X42" s="193">
        <f>+'(令和5年12月)'!X23</f>
        <v>0</v>
      </c>
      <c r="Y42" s="192">
        <f>+'(令和7年7月)'!Y23</f>
        <v>120.72377589203518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289</v>
      </c>
      <c r="F43" s="93">
        <f t="shared" si="19"/>
        <v>69242.600000000006</v>
      </c>
      <c r="G43" s="90">
        <f t="shared" si="19"/>
        <v>-399.36599999999987</v>
      </c>
      <c r="H43" s="91">
        <f t="shared" si="19"/>
        <v>-166551</v>
      </c>
      <c r="I43" s="92">
        <f t="shared" si="19"/>
        <v>-32709.838000000003</v>
      </c>
      <c r="J43" s="93">
        <f t="shared" si="19"/>
        <v>-589170.83909090934</v>
      </c>
      <c r="K43" s="90">
        <f t="shared" si="19"/>
        <v>-781</v>
      </c>
      <c r="L43" s="91">
        <f t="shared" si="19"/>
        <v>-1558877</v>
      </c>
      <c r="M43" s="92">
        <f t="shared" si="19"/>
        <v>16.904000000000451</v>
      </c>
      <c r="N43" s="93">
        <f t="shared" si="19"/>
        <v>-294179.07999999984</v>
      </c>
      <c r="O43" s="90">
        <f t="shared" si="19"/>
        <v>-405</v>
      </c>
      <c r="P43" s="91">
        <f t="shared" si="19"/>
        <v>-129740.70000000019</v>
      </c>
      <c r="Q43" s="92">
        <f t="shared" si="19"/>
        <v>-5285.4000000000015</v>
      </c>
      <c r="R43" s="93">
        <f t="shared" si="19"/>
        <v>-763654.94</v>
      </c>
      <c r="S43" s="90">
        <f t="shared" si="19"/>
        <v>-5542</v>
      </c>
      <c r="T43" s="91">
        <f t="shared" si="19"/>
        <v>-1775453.540000001</v>
      </c>
      <c r="U43" s="92">
        <f t="shared" si="19"/>
        <v>7349.0750401532314</v>
      </c>
      <c r="V43" s="93">
        <f t="shared" si="19"/>
        <v>-708426.99010814773</v>
      </c>
      <c r="W43" s="90">
        <f t="shared" si="19"/>
        <v>-965.54</v>
      </c>
      <c r="X43" s="91">
        <f t="shared" si="19"/>
        <v>-148776</v>
      </c>
      <c r="Y43" s="90">
        <f t="shared" si="19"/>
        <v>-38433.164959846763</v>
      </c>
      <c r="Z43" s="91">
        <f t="shared" si="19"/>
        <v>-6065587.4891990572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-218</v>
      </c>
      <c r="F44" s="97">
        <f t="shared" si="19"/>
        <v>-16166</v>
      </c>
      <c r="G44" s="94">
        <f t="shared" si="19"/>
        <v>-269.70000000000016</v>
      </c>
      <c r="H44" s="95">
        <f t="shared" si="19"/>
        <v>-101250</v>
      </c>
      <c r="I44" s="96">
        <f t="shared" si="19"/>
        <v>-25164</v>
      </c>
      <c r="J44" s="97">
        <f t="shared" si="19"/>
        <v>-599590.24818181805</v>
      </c>
      <c r="K44" s="94">
        <f t="shared" si="19"/>
        <v>-835</v>
      </c>
      <c r="L44" s="95">
        <f t="shared" si="19"/>
        <v>-1674396</v>
      </c>
      <c r="M44" s="96">
        <f t="shared" si="19"/>
        <v>-200.98800000000028</v>
      </c>
      <c r="N44" s="97">
        <f t="shared" si="19"/>
        <v>-91848.479999999981</v>
      </c>
      <c r="O44" s="94">
        <f t="shared" si="19"/>
        <v>-450</v>
      </c>
      <c r="P44" s="95">
        <f t="shared" si="19"/>
        <v>-153729.19999999995</v>
      </c>
      <c r="Q44" s="96">
        <f t="shared" si="19"/>
        <v>-3097.5999999999985</v>
      </c>
      <c r="R44" s="97">
        <f t="shared" si="19"/>
        <v>-381709.6099999994</v>
      </c>
      <c r="S44" s="94">
        <f t="shared" si="19"/>
        <v>-2172.4000000000015</v>
      </c>
      <c r="T44" s="95">
        <f t="shared" si="19"/>
        <v>-1215387.0500000007</v>
      </c>
      <c r="U44" s="96">
        <f>W20-U40</f>
        <v>-429.91878860330144</v>
      </c>
      <c r="V44" s="97">
        <f t="shared" si="19"/>
        <v>-363575.17524800776</v>
      </c>
      <c r="W44" s="94">
        <f t="shared" si="19"/>
        <v>-1213.1199999999999</v>
      </c>
      <c r="X44" s="95">
        <f t="shared" si="19"/>
        <v>-137095</v>
      </c>
      <c r="Y44" s="94">
        <f t="shared" si="19"/>
        <v>-36132.837617359823</v>
      </c>
      <c r="Z44" s="95">
        <f t="shared" si="19"/>
        <v>-4734746.7634298243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355</v>
      </c>
      <c r="F45" s="97">
        <f t="shared" si="19"/>
        <v>89087.599999999977</v>
      </c>
      <c r="G45" s="94">
        <f t="shared" si="19"/>
        <v>-31.682999999999993</v>
      </c>
      <c r="H45" s="95">
        <f t="shared" si="19"/>
        <v>-12591</v>
      </c>
      <c r="I45" s="96">
        <f t="shared" si="19"/>
        <v>1843.1619999999966</v>
      </c>
      <c r="J45" s="97">
        <f t="shared" si="19"/>
        <v>91769.981818181463</v>
      </c>
      <c r="K45" s="94">
        <f t="shared" si="19"/>
        <v>-212</v>
      </c>
      <c r="L45" s="95">
        <f t="shared" si="19"/>
        <v>-442105</v>
      </c>
      <c r="M45" s="96">
        <f t="shared" si="19"/>
        <v>-143.05999999999949</v>
      </c>
      <c r="N45" s="97">
        <f t="shared" si="19"/>
        <v>-190611</v>
      </c>
      <c r="O45" s="94">
        <f t="shared" si="19"/>
        <v>30</v>
      </c>
      <c r="P45" s="95">
        <f t="shared" si="19"/>
        <v>-8776.0999999998603</v>
      </c>
      <c r="Q45" s="96">
        <f t="shared" si="19"/>
        <v>-415.80000000000291</v>
      </c>
      <c r="R45" s="97">
        <f t="shared" si="19"/>
        <v>-230972.13000000082</v>
      </c>
      <c r="S45" s="94">
        <f t="shared" si="19"/>
        <v>-2147.6000000000058</v>
      </c>
      <c r="T45" s="95">
        <f t="shared" si="19"/>
        <v>-595659.08999999985</v>
      </c>
      <c r="U45" s="96">
        <f t="shared" si="19"/>
        <v>10561.984828756533</v>
      </c>
      <c r="V45" s="97">
        <f t="shared" si="19"/>
        <v>-313171.23720930237</v>
      </c>
      <c r="W45" s="94">
        <f t="shared" si="19"/>
        <v>-149.02999999999975</v>
      </c>
      <c r="X45" s="95">
        <f t="shared" si="19"/>
        <v>-63673</v>
      </c>
      <c r="Y45" s="94">
        <f t="shared" si="19"/>
        <v>9690.9738287565415</v>
      </c>
      <c r="Z45" s="95">
        <f t="shared" si="19"/>
        <v>-1676700.9753911234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-6.0273742811521771</v>
      </c>
      <c r="F46" s="193"/>
      <c r="G46" s="192">
        <f>G23-G42</f>
        <v>-19.922757242472578</v>
      </c>
      <c r="H46" s="193"/>
      <c r="I46" s="192">
        <f>I23-I42</f>
        <v>-702.15931369986288</v>
      </c>
      <c r="J46" s="193"/>
      <c r="K46" s="192">
        <f>K23-K42</f>
        <v>-13.689096679647303</v>
      </c>
      <c r="L46" s="193"/>
      <c r="M46" s="192">
        <f>M23-M42</f>
        <v>0.10243718277056502</v>
      </c>
      <c r="N46" s="193"/>
      <c r="O46" s="192">
        <f t="shared" si="19"/>
        <v>-9.9268293639127734</v>
      </c>
      <c r="P46" s="193"/>
      <c r="Q46" s="192">
        <f t="shared" si="19"/>
        <v>-7.3189942662192919</v>
      </c>
      <c r="R46" s="193"/>
      <c r="S46" s="192">
        <f t="shared" si="19"/>
        <v>-8.8682073878965326</v>
      </c>
      <c r="T46" s="193"/>
      <c r="U46" s="192">
        <f t="shared" si="19"/>
        <v>-28.042012934155892</v>
      </c>
      <c r="V46" s="193"/>
      <c r="W46" s="192">
        <f t="shared" si="19"/>
        <v>-12.090824910662704</v>
      </c>
      <c r="X46" s="193"/>
      <c r="Y46" s="192">
        <f t="shared" si="19"/>
        <v>-32.362613324962197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127.34153263954589</v>
      </c>
      <c r="F47" s="72">
        <f t="shared" si="20"/>
        <v>178.4707615593835</v>
      </c>
      <c r="G47" s="71">
        <f t="shared" si="20"/>
        <v>64.548258065203385</v>
      </c>
      <c r="H47" s="73">
        <f t="shared" si="20"/>
        <v>63.405357660769369</v>
      </c>
      <c r="I47" s="74">
        <f t="shared" si="20"/>
        <v>59.503493784974992</v>
      </c>
      <c r="J47" s="72">
        <f t="shared" si="20"/>
        <v>66.204016901351821</v>
      </c>
      <c r="K47" s="71">
        <f t="shared" si="20"/>
        <v>57.368995633187772</v>
      </c>
      <c r="L47" s="73">
        <f t="shared" si="20"/>
        <v>56.187752681568881</v>
      </c>
      <c r="M47" s="74">
        <f t="shared" si="20"/>
        <v>100.2916932982326</v>
      </c>
      <c r="N47" s="72">
        <f t="shared" si="20"/>
        <v>79.595116685112373</v>
      </c>
      <c r="O47" s="71">
        <f t="shared" si="20"/>
        <v>87.534626038781155</v>
      </c>
      <c r="P47" s="73">
        <f t="shared" si="20"/>
        <v>89.108609927313324</v>
      </c>
      <c r="Q47" s="74">
        <f t="shared" si="20"/>
        <v>80.632466104800287</v>
      </c>
      <c r="R47" s="72">
        <f t="shared" si="20"/>
        <v>83.936293094693241</v>
      </c>
      <c r="S47" s="71">
        <f t="shared" si="20"/>
        <v>88.536085886271024</v>
      </c>
      <c r="T47" s="73">
        <f t="shared" si="20"/>
        <v>81.222360796940691</v>
      </c>
      <c r="U47" s="74">
        <f t="shared" si="20"/>
        <v>222.05890439033581</v>
      </c>
      <c r="V47" s="72">
        <f t="shared" si="20"/>
        <v>46.792496048211</v>
      </c>
      <c r="W47" s="71">
        <f t="shared" si="20"/>
        <v>83.511013093984531</v>
      </c>
      <c r="X47" s="73">
        <f t="shared" si="20"/>
        <v>75.409819808205327</v>
      </c>
      <c r="Y47" s="71">
        <f t="shared" si="20"/>
        <v>78.806162267649412</v>
      </c>
      <c r="Z47" s="73">
        <f t="shared" si="20"/>
        <v>75.366395463135021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77.315296566077009</v>
      </c>
      <c r="F48" s="66">
        <f t="shared" si="20"/>
        <v>80.882439895460081</v>
      </c>
      <c r="G48" s="63">
        <f t="shared" si="20"/>
        <v>73.777932044300414</v>
      </c>
      <c r="H48" s="64">
        <f t="shared" si="20"/>
        <v>74.839344555606914</v>
      </c>
      <c r="I48" s="65">
        <f t="shared" si="20"/>
        <v>64.747909166047933</v>
      </c>
      <c r="J48" s="66">
        <f t="shared" si="20"/>
        <v>63.922824384462707</v>
      </c>
      <c r="K48" s="63">
        <f t="shared" si="20"/>
        <v>60.200190657769305</v>
      </c>
      <c r="L48" s="64">
        <f t="shared" si="20"/>
        <v>59.31694879302691</v>
      </c>
      <c r="M48" s="65">
        <f t="shared" si="20"/>
        <v>96.735130147756365</v>
      </c>
      <c r="N48" s="66">
        <f t="shared" si="20"/>
        <v>93.576982657775972</v>
      </c>
      <c r="O48" s="63">
        <f t="shared" si="20"/>
        <v>86.213235294117652</v>
      </c>
      <c r="P48" s="64">
        <f t="shared" si="20"/>
        <v>87.440293493265301</v>
      </c>
      <c r="Q48" s="65">
        <f t="shared" si="20"/>
        <v>87.861117642448477</v>
      </c>
      <c r="R48" s="66">
        <f t="shared" si="20"/>
        <v>91.707268021823268</v>
      </c>
      <c r="S48" s="63">
        <f t="shared" si="20"/>
        <v>95.389741304301694</v>
      </c>
      <c r="T48" s="64">
        <f t="shared" si="20"/>
        <v>87.193970135354235</v>
      </c>
      <c r="U48" s="65">
        <f>W20/U40*100</f>
        <v>91.918887797255366</v>
      </c>
      <c r="V48" s="66">
        <f t="shared" si="20"/>
        <v>72.027542671411794</v>
      </c>
      <c r="W48" s="63">
        <f t="shared" si="20"/>
        <v>80.597145743406088</v>
      </c>
      <c r="X48" s="64">
        <f t="shared" si="20"/>
        <v>79.133625767487445</v>
      </c>
      <c r="Y48" s="63">
        <f t="shared" si="20"/>
        <v>78.632509431099081</v>
      </c>
      <c r="Z48" s="64">
        <f t="shared" si="20"/>
        <v>81.037563011282828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121.83406113537119</v>
      </c>
      <c r="F49" s="70">
        <f t="shared" si="20"/>
        <v>130.98817693894372</v>
      </c>
      <c r="G49" s="67">
        <f t="shared" si="20"/>
        <v>98.237413694021072</v>
      </c>
      <c r="H49" s="68">
        <f t="shared" si="20"/>
        <v>98.389139646278551</v>
      </c>
      <c r="I49" s="69">
        <f t="shared" si="20"/>
        <v>115.64210413042548</v>
      </c>
      <c r="J49" s="70">
        <f t="shared" si="20"/>
        <v>105.32025199090495</v>
      </c>
      <c r="K49" s="67">
        <f t="shared" si="20"/>
        <v>96.064599962873586</v>
      </c>
      <c r="L49" s="68">
        <f t="shared" si="20"/>
        <v>89.93288743428613</v>
      </c>
      <c r="M49" s="69">
        <f t="shared" si="20"/>
        <v>98.977152740996146</v>
      </c>
      <c r="N49" s="70">
        <f t="shared" si="20"/>
        <v>93.245508161669136</v>
      </c>
      <c r="O49" s="67">
        <f t="shared" si="20"/>
        <v>100.68997240110396</v>
      </c>
      <c r="P49" s="68">
        <f t="shared" si="20"/>
        <v>99.170020765321794</v>
      </c>
      <c r="Q49" s="69">
        <f t="shared" si="20"/>
        <v>99.324032136923307</v>
      </c>
      <c r="R49" s="70">
        <f t="shared" si="20"/>
        <v>98.049509403605981</v>
      </c>
      <c r="S49" s="67">
        <f t="shared" si="20"/>
        <v>94.331385373939554</v>
      </c>
      <c r="T49" s="68">
        <f t="shared" si="20"/>
        <v>83.027602427347773</v>
      </c>
      <c r="U49" s="69">
        <f t="shared" si="20"/>
        <v>285.74392221820636</v>
      </c>
      <c r="V49" s="70">
        <f t="shared" si="20"/>
        <v>86.975960196526046</v>
      </c>
      <c r="W49" s="67">
        <f t="shared" si="20"/>
        <v>97.944435539557816</v>
      </c>
      <c r="X49" s="68">
        <f t="shared" si="20"/>
        <v>94.735767316500485</v>
      </c>
      <c r="Y49" s="67">
        <f t="shared" si="20"/>
        <v>106.40673835798631</v>
      </c>
      <c r="Z49" s="68">
        <f t="shared" si="20"/>
        <v>94.416657577614998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4B4E-ED0B-470B-B46E-1C2937457793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L16" sqref="L16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119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927</v>
      </c>
      <c r="F5" s="14">
        <v>69240</v>
      </c>
      <c r="G5" s="15">
        <v>30</v>
      </c>
      <c r="H5" s="16">
        <v>5440</v>
      </c>
      <c r="I5" s="13">
        <v>1560</v>
      </c>
      <c r="J5" s="14">
        <v>1142141</v>
      </c>
      <c r="K5" s="17">
        <v>1778</v>
      </c>
      <c r="L5" s="18">
        <v>3519660</v>
      </c>
      <c r="M5" s="13">
        <v>715</v>
      </c>
      <c r="N5" s="75">
        <v>207978</v>
      </c>
      <c r="O5" s="19">
        <v>278</v>
      </c>
      <c r="P5" s="18">
        <v>40322</v>
      </c>
      <c r="Q5" s="13">
        <v>13021</v>
      </c>
      <c r="R5" s="14">
        <v>2029862</v>
      </c>
      <c r="S5" s="19">
        <v>21514</v>
      </c>
      <c r="T5" s="18">
        <v>6479810</v>
      </c>
      <c r="U5" s="13">
        <v>3040</v>
      </c>
      <c r="V5" s="14">
        <v>1067744.4965034965</v>
      </c>
      <c r="W5" s="13">
        <v>296</v>
      </c>
      <c r="X5" s="18">
        <v>56510</v>
      </c>
      <c r="Y5" s="20">
        <f t="shared" ref="Y5:Z18" si="0">+W5+U5+S5+Q5+O5+M5+K5+I5+G5+E5</f>
        <v>43159</v>
      </c>
      <c r="Z5" s="21">
        <f t="shared" si="0"/>
        <v>14618707.496503497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+'(令和6年4月)'!E20+'(令和6年5月)'!E20+'(令和6年6月)'!E20+'(令和6年7月)'!E20+'(令和6年8月)'!E20+'(令和6年9月)'!E20+'(令和6年10月)'!E20+'(令和6年11月)'!E20+'(令和6年12月)'!E20+'(令和7年1月)'!E20+'(令和7年2月)'!E20+'(令和7年7月)'!E20</f>
        <v>11410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+'(令和6年4月)'!E21+'(令和6年5月)'!E21+'(令和6年6月)'!E21+'(令和6年7月)'!E21+'(令和6年8月)'!E21+'(令和6年9月)'!E21+'(令和6年10月)'!E21+'(令和6年11月)'!E21+'(令和6年12月)'!E21+'(令和7年1月)'!E21+'(令和7年2月)'!E21+'(令和7年7月)'!E21</f>
        <v>11435.008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+'(令和6年4月)'!F22+'(令和6年5月)'!F22+'(令和6年6月)'!F22+'(令和6年7月)'!F22+'(令和6年8月)'!F22+'(令和6年9月)'!F22+'(令和6年10月)'!F22+'(令和6年11月)'!F22+'(令和6年12月)'!F22+'(令和7年1月)'!F22+'(令和7年2月)'!F22+'(令和7年7月)'!F22</f>
        <v>3801619.5999999996</v>
      </c>
      <c r="AH5" s="155">
        <f t="shared" ref="AH5:AH14" si="1">+AG5/12</f>
        <v>316801.6333333333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822</v>
      </c>
      <c r="F6" s="24">
        <v>62861</v>
      </c>
      <c r="G6" s="25">
        <v>30</v>
      </c>
      <c r="H6" s="26">
        <v>5440</v>
      </c>
      <c r="I6" s="27">
        <v>1340</v>
      </c>
      <c r="J6" s="21">
        <v>1015336</v>
      </c>
      <c r="K6" s="25">
        <v>2049</v>
      </c>
      <c r="L6" s="26">
        <v>4080584</v>
      </c>
      <c r="M6" s="27">
        <v>930</v>
      </c>
      <c r="N6" s="76">
        <v>221200</v>
      </c>
      <c r="O6" s="25">
        <v>150</v>
      </c>
      <c r="P6" s="26">
        <v>19266</v>
      </c>
      <c r="Q6" s="27">
        <v>13692</v>
      </c>
      <c r="R6" s="21">
        <v>2144738</v>
      </c>
      <c r="S6" s="25">
        <v>20579</v>
      </c>
      <c r="T6" s="26">
        <v>6236233</v>
      </c>
      <c r="U6" s="27">
        <v>3233</v>
      </c>
      <c r="V6" s="21">
        <v>1086305.3566433566</v>
      </c>
      <c r="W6" s="27">
        <v>429</v>
      </c>
      <c r="X6" s="26">
        <v>91542</v>
      </c>
      <c r="Y6" s="20">
        <f t="shared" si="0"/>
        <v>43254</v>
      </c>
      <c r="Z6" s="21">
        <f t="shared" si="0"/>
        <v>14963505.356643356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+'(令和6年4月)'!G20+'(令和6年5月)'!G20+'(令和6年6月)'!G20+'(令和6年7月)'!G20+'(令和6年8月)'!G20+'(令和6年9月)'!G20+'(令和6年10月)'!G20+'(令和6年11月)'!G20+'(令和6年12月)'!G20+'(令和7年1月)'!G20+'(令和7年2月)'!G20+'(令和7年7月)'!G20</f>
        <v>13032.489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+'(令和6年4月)'!G21+'(令和6年5月)'!G21+'(令和6年6月)'!G21+'(令和6年7月)'!G21+'(令和6年8月)'!G21+'(令和6年9月)'!G21+'(令和6年10月)'!G21+'(令和6年11月)'!G21+'(令和6年12月)'!G21+'(令和7年1月)'!G21+'(令和7年2月)'!G21+'(令和7年7月)'!G21</f>
        <v>12913.612000000001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+'(令和6年4月)'!H22+'(令和6年5月)'!H22+'(令和6年6月)'!H22+'(令和6年7月)'!H22+'(令和6年8月)'!H22+'(令和6年9月)'!H22+'(令和6年10月)'!H22+'(令和6年11月)'!H22+'(令和6年12月)'!H22+'(令和7年1月)'!H22+'(令和7年2月)'!H22+'(令和7年7月)'!H22</f>
        <v>8626851</v>
      </c>
      <c r="AH6" s="155">
        <f t="shared" si="1"/>
        <v>718904.25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1507.9</v>
      </c>
      <c r="F7" s="36">
        <v>270689</v>
      </c>
      <c r="G7" s="29">
        <v>151</v>
      </c>
      <c r="H7" s="30">
        <v>74178</v>
      </c>
      <c r="I7" s="31">
        <v>1388</v>
      </c>
      <c r="J7" s="32">
        <v>969979</v>
      </c>
      <c r="K7" s="77">
        <v>5304</v>
      </c>
      <c r="L7" s="30">
        <v>4326757</v>
      </c>
      <c r="M7" s="23">
        <v>1850.3</v>
      </c>
      <c r="N7" s="24">
        <v>378814.25</v>
      </c>
      <c r="O7" s="33">
        <v>2860</v>
      </c>
      <c r="P7" s="34">
        <v>491490</v>
      </c>
      <c r="Q7" s="23">
        <v>32515.4</v>
      </c>
      <c r="R7" s="24">
        <v>5059862</v>
      </c>
      <c r="S7" s="33">
        <v>30624.2</v>
      </c>
      <c r="T7" s="34">
        <v>2767040</v>
      </c>
      <c r="U7" s="23">
        <v>3624.3</v>
      </c>
      <c r="V7" s="24">
        <v>2189183.458041958</v>
      </c>
      <c r="W7" s="23">
        <v>2094.1999999999998</v>
      </c>
      <c r="X7" s="34">
        <v>482804</v>
      </c>
      <c r="Y7" s="31">
        <f t="shared" si="0"/>
        <v>81919.3</v>
      </c>
      <c r="Z7" s="24">
        <f>+X7+V7+T7+R7+P7+N7+L7+J7+H7+F7</f>
        <v>17010796.708041959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+'(令和6年4月)'!I20+'(令和6年5月)'!I20+'(令和6年6月)'!I20+'(令和6年7月)'!I20+'(令和6年8月)'!I20+'(令和6年9月)'!I20+'(令和6年10月)'!I20+'(令和6年11月)'!I20+'(令和6年12月)'!I20+'(令和7年1月)'!I20+'(令和7年2月)'!I20+'(令和7年7月)'!I20</f>
        <v>100426.6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+'(令和6年4月)'!I21+'(令和6年5月)'!I21+'(令和6年6月)'!I21+'(令和6年7月)'!I21+'(令和6年8月)'!I21+'(令和6年9月)'!I21+'(令和6年10月)'!I21+'(令和6年11月)'!I21+'(令和6年12月)'!I21+'(令和7年1月)'!I21+'(令和7年2月)'!I21+'(令和7年7月)'!I21</f>
        <v>91035.199999999997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+'(令和6年4月)'!J22+'(令和6年5月)'!J22+'(令和6年6月)'!J22+'(令和6年7月)'!J22+'(令和6年8月)'!J22+'(令和6年9月)'!J22+'(令和6年10月)'!J22+'(令和6年11月)'!J22+'(令和6年12月)'!J22+'(令和7年1月)'!J22+'(令和7年2月)'!J22+'(令和7年7月)'!J22</f>
        <v>35115190.200000003</v>
      </c>
      <c r="AH7" s="155">
        <f t="shared" si="1"/>
        <v>2926265.85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152.506</v>
      </c>
      <c r="H8" s="16">
        <v>92400</v>
      </c>
      <c r="I8" s="13">
        <v>79017</v>
      </c>
      <c r="J8" s="14">
        <v>447770.17272727273</v>
      </c>
      <c r="K8" s="17">
        <v>0</v>
      </c>
      <c r="L8" s="18">
        <v>0</v>
      </c>
      <c r="M8" s="13">
        <v>4655</v>
      </c>
      <c r="N8" s="75">
        <v>1120086.2</v>
      </c>
      <c r="O8" s="19">
        <v>63</v>
      </c>
      <c r="P8" s="18">
        <v>7464.6</v>
      </c>
      <c r="Q8" s="13">
        <v>7945</v>
      </c>
      <c r="R8" s="14">
        <v>606111.79999999993</v>
      </c>
      <c r="S8" s="19">
        <v>26819</v>
      </c>
      <c r="T8" s="18">
        <v>2973337.8</v>
      </c>
      <c r="U8" s="13">
        <v>2743.9249598467682</v>
      </c>
      <c r="V8" s="14">
        <v>234457.38197674416</v>
      </c>
      <c r="W8" s="13">
        <v>3</v>
      </c>
      <c r="X8" s="18">
        <v>600</v>
      </c>
      <c r="Y8" s="13">
        <f t="shared" si="0"/>
        <v>121528.43095984677</v>
      </c>
      <c r="Z8" s="14">
        <f t="shared" si="0"/>
        <v>5501227.9547040164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+'(令和6年4月)'!K20+'(令和6年5月)'!K20+'(令和6年6月)'!K20+'(令和6年7月)'!K20+'(令和6年8月)'!K20+'(令和6年9月)'!K20+'(令和6年10月)'!K20+'(令和6年11月)'!K20+'(令和6年12月)'!K20+'(令和7年1月)'!K20+'(令和7年2月)'!K20+'(令和7年7月)'!K20</f>
        <v>25683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+'(令和6年4月)'!K21+'(令和6年5月)'!K21+'(令和6年6月)'!K21+'(令和6年7月)'!K21+'(令和6年8月)'!K21+'(令和6年9月)'!K21+'(令和6年10月)'!K21+'(令和6年11月)'!K21+'(令和6年12月)'!K21+'(令和7年1月)'!K21+'(令和7年2月)'!K21+'(令和7年7月)'!K21</f>
        <v>23937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+'(令和6年4月)'!L22+'(令和6年5月)'!L22+'(令和6年6月)'!L22+'(令和6年7月)'!L22+'(令和6年8月)'!L22+'(令和6年9月)'!L22+'(令和6年10月)'!L22+'(令和6年11月)'!L22+'(令和6年12月)'!L22+'(令和7年1月)'!L22+'(令和7年2月)'!L22+'(令和7年7月)'!L22</f>
        <v>74606146</v>
      </c>
      <c r="AH8" s="155">
        <f t="shared" si="1"/>
        <v>6217178.833333333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178.523</v>
      </c>
      <c r="H9" s="26">
        <v>105400</v>
      </c>
      <c r="I9" s="27">
        <v>69833</v>
      </c>
      <c r="J9" s="21">
        <v>499334</v>
      </c>
      <c r="K9" s="25">
        <v>0</v>
      </c>
      <c r="L9" s="26">
        <v>0</v>
      </c>
      <c r="M9" s="27">
        <v>4329</v>
      </c>
      <c r="N9" s="76">
        <v>1036928.6</v>
      </c>
      <c r="O9" s="25">
        <v>47</v>
      </c>
      <c r="P9" s="26">
        <v>5542.2</v>
      </c>
      <c r="Q9" s="27">
        <v>5462</v>
      </c>
      <c r="R9" s="21">
        <v>590337.6</v>
      </c>
      <c r="S9" s="25">
        <v>26531</v>
      </c>
      <c r="T9" s="26">
        <v>3252379.4</v>
      </c>
      <c r="U9" s="27">
        <v>1798.0447886033016</v>
      </c>
      <c r="V9" s="21">
        <v>161199.94418604652</v>
      </c>
      <c r="W9" s="27">
        <v>128</v>
      </c>
      <c r="X9" s="26">
        <v>2900</v>
      </c>
      <c r="Y9" s="20">
        <f t="shared" si="0"/>
        <v>108436.56778860329</v>
      </c>
      <c r="Z9" s="21">
        <f t="shared" si="0"/>
        <v>5673021.7441860465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+'(令和6年4月)'!M20+'(令和6年5月)'!M20+'(令和6年6月)'!M20+'(令和6年7月)'!M20+'(令和6年8月)'!M20+'(令和6年9月)'!M20+'(令和6年10月)'!M20+'(令和6年11月)'!M20+'(令和6年12月)'!M20+'(令和7年1月)'!M20+'(令和7年2月)'!M20+'(令和7年7月)'!M20</f>
        <v>79802.055999999982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+'(令和6年4月)'!M21+'(令和6年5月)'!M21+'(令和6年6月)'!M21+'(令和6年7月)'!M21+'(令和6年8月)'!M21+'(令和6年9月)'!M21+'(令和6年10月)'!M21+'(令和6年11月)'!M21+'(令和6年12月)'!M21+'(令和7年1月)'!M21+'(令和7年2月)'!M21+'(令和7年7月)'!M21</f>
        <v>81526.114999999991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+'(令和6年4月)'!N22+'(令和6年5月)'!N22+'(令和6年6月)'!N22+'(令和6年7月)'!N22+'(令和6年8月)'!N22+'(令和6年9月)'!N22+'(令和6年10月)'!N22+'(令和6年11月)'!N22+'(令和6年12月)'!N22+'(令和7年1月)'!N22+'(令和7年2月)'!N22+'(令和7年7月)'!N22</f>
        <v>35443030.535999998</v>
      </c>
      <c r="AH9" s="155">
        <f t="shared" si="1"/>
        <v>2953585.878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154.529</v>
      </c>
      <c r="H10" s="30">
        <v>91400</v>
      </c>
      <c r="I10" s="37">
        <v>10029.838000000003</v>
      </c>
      <c r="J10" s="38">
        <v>545154.25454545452</v>
      </c>
      <c r="K10" s="77">
        <v>0</v>
      </c>
      <c r="L10" s="30">
        <v>0</v>
      </c>
      <c r="M10" s="35">
        <v>7590</v>
      </c>
      <c r="N10" s="36">
        <v>1696073.503</v>
      </c>
      <c r="O10" s="29">
        <v>30</v>
      </c>
      <c r="P10" s="30">
        <v>3551.4000000000005</v>
      </c>
      <c r="Q10" s="35">
        <v>15086.4</v>
      </c>
      <c r="R10" s="36">
        <v>1779013.9756</v>
      </c>
      <c r="S10" s="29">
        <v>7252.5999999999985</v>
      </c>
      <c r="T10" s="30">
        <v>740735.39999999991</v>
      </c>
      <c r="U10" s="35">
        <v>1566.0151712434667</v>
      </c>
      <c r="V10" s="36">
        <v>137703.50348837205</v>
      </c>
      <c r="W10" s="35">
        <v>0</v>
      </c>
      <c r="X10" s="30">
        <v>0</v>
      </c>
      <c r="Y10" s="37">
        <f t="shared" si="0"/>
        <v>41826.382171243473</v>
      </c>
      <c r="Z10" s="36">
        <f t="shared" si="0"/>
        <v>5010132.0366338268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+'(令和6年4月)'!O20+'(令和6年5月)'!O20+'(令和6年6月)'!O20+'(令和6年7月)'!O20+'(令和6年8月)'!O20+'(令和6年9月)'!O20+'(令和6年10月)'!O20+'(令和6年11月)'!O20+'(令和6年12月)'!O20+'(令和7年1月)'!O20+'(令和7年2月)'!O20+'(令和7年7月)'!O20</f>
        <v>47839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+'(令和6年4月)'!O21+'(令和6年5月)'!O21+'(令和6年6月)'!O21+'(令和6年7月)'!O21+'(令和6年8月)'!O21+'(令和6年9月)'!O21+'(令和6年10月)'!O21+'(令和6年11月)'!O21+'(令和6年12月)'!O21+'(令和7年1月)'!O21+'(令和7年2月)'!O21+'(令和7年7月)'!O21</f>
        <v>48233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+'(令和6年4月)'!P22+'(令和6年5月)'!P22+'(令和6年6月)'!P22+'(令和6年7月)'!P22+'(令和6年8月)'!P22+'(令和6年9月)'!P22+'(令和6年10月)'!P22+'(令和6年11月)'!P22+'(令和6年12月)'!P22+'(令和7年1月)'!P22+'(令和7年2月)'!P22+'(令和7年7月)'!P22</f>
        <v>16550875.6</v>
      </c>
      <c r="AH10" s="155">
        <f t="shared" si="1"/>
        <v>1379239.6333333333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25</v>
      </c>
      <c r="J11" s="14">
        <v>33790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2469</v>
      </c>
      <c r="R11" s="14">
        <v>762418</v>
      </c>
      <c r="S11" s="19">
        <v>0</v>
      </c>
      <c r="T11" s="18">
        <v>0</v>
      </c>
      <c r="U11" s="13">
        <v>223</v>
      </c>
      <c r="V11" s="14">
        <v>9480</v>
      </c>
      <c r="W11" s="13">
        <v>0</v>
      </c>
      <c r="X11" s="18">
        <v>0</v>
      </c>
      <c r="Y11" s="13">
        <f>+W11+U11+S11+Q11+O11+M11+K11+I11+G11+E11</f>
        <v>2807</v>
      </c>
      <c r="Z11" s="14">
        <f t="shared" si="0"/>
        <v>895688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+'(令和6年4月)'!Q20+'(令和6年5月)'!Q20+'(令和6年6月)'!Q20+'(令和6年7月)'!Q20+'(令和6年8月)'!Q20+'(令和6年9月)'!Q20+'(令和6年10月)'!Q20+'(令和6年11月)'!Q20+'(令和6年12月)'!Q20+'(令和7年1月)'!Q20+'(令和7年2月)'!Q20+'(令和7年7月)'!Q20</f>
        <v>315011.5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+'(令和6年4月)'!Q21+'(令和6年5月)'!Q21+'(令和6年6月)'!Q21+'(令和6年7月)'!Q21+'(令和6年8月)'!Q21+'(令和6年9月)'!Q21+'(令和6年10月)'!Q21+'(令和6年11月)'!Q21+'(令和6年12月)'!Q21+'(令和7年1月)'!Q21+'(令和7年2月)'!Q21+'(令和7年7月)'!Q21</f>
        <v>313532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+'(令和6年4月)'!R22+'(令和6年5月)'!R22+'(令和6年6月)'!R22+'(令和6年7月)'!R22+'(令和6年8月)'!R22+'(令和6年9月)'!R22+'(令和6年10月)'!R22+'(令和6年11月)'!R22+'(令和6年12月)'!R22+'(令和7年1月)'!R22+'(令和7年2月)'!R22+'(令和7年7月)'!R22</f>
        <v>134202228.0892</v>
      </c>
      <c r="AH11" s="155">
        <f t="shared" si="1"/>
        <v>11183519.007433334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9</v>
      </c>
      <c r="F12" s="21">
        <v>2700</v>
      </c>
      <c r="G12" s="25">
        <v>75</v>
      </c>
      <c r="H12" s="26">
        <v>75000</v>
      </c>
      <c r="I12" s="27">
        <v>22</v>
      </c>
      <c r="J12" s="21">
        <v>29728.6</v>
      </c>
      <c r="K12" s="25">
        <v>0</v>
      </c>
      <c r="L12" s="26">
        <v>0</v>
      </c>
      <c r="M12" s="27">
        <v>16</v>
      </c>
      <c r="N12" s="76">
        <v>15153</v>
      </c>
      <c r="O12" s="25">
        <v>0</v>
      </c>
      <c r="P12" s="26">
        <v>0</v>
      </c>
      <c r="Q12" s="27">
        <v>2487</v>
      </c>
      <c r="R12" s="21">
        <v>681272</v>
      </c>
      <c r="S12" s="25">
        <v>0</v>
      </c>
      <c r="T12" s="26">
        <v>0</v>
      </c>
      <c r="U12" s="27">
        <v>271</v>
      </c>
      <c r="V12" s="21">
        <v>31616</v>
      </c>
      <c r="W12" s="27">
        <v>2</v>
      </c>
      <c r="X12" s="26">
        <v>922</v>
      </c>
      <c r="Y12" s="20">
        <f t="shared" ref="Y12:Y18" si="2">+W12+U12+S12+Q12+O12+M12+K12+I12+G12+E12</f>
        <v>2882</v>
      </c>
      <c r="Z12" s="21">
        <f t="shared" si="0"/>
        <v>836391.6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+'(令和6年4月)'!S20+'(令和6年5月)'!S20+'(令和6年6月)'!S20+'(令和6年7月)'!S20+'(令和6年8月)'!S20+'(令和6年9月)'!S20+'(令和6年10月)'!S20+'(令和6年11月)'!S20+'(令和6年12月)'!S20+'(令和7年1月)'!S20+'(令和7年2月)'!S20+'(令和7年7月)'!S20</f>
        <v>496022.6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+'(令和6年4月)'!S21+'(令和6年5月)'!S21+'(令和6年6月)'!S21+'(令和6年7月)'!S21+'(令和6年8月)'!S21+'(令和6年9月)'!S21+'(令和6年10月)'!S21+'(令和6年11月)'!S21+'(令和6年12月)'!S21+'(令和7年1月)'!S21+'(令和7年2月)'!S21+'(令和7年7月)'!S21</f>
        <v>490898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+'(令和6年4月)'!T22+'(令和6年5月)'!T22+'(令和6年6月)'!T22+'(令和6年7月)'!T22+'(令和6年8月)'!T22+'(令和6年9月)'!T22+'(令和6年10月)'!T22+'(令和6年11月)'!T22+'(令和6年12月)'!T22+'(令和7年1月)'!T22+'(令和7年2月)'!T22+'(令和7年7月)'!T22</f>
        <v>39409979.699999996</v>
      </c>
      <c r="AH12" s="155">
        <f t="shared" si="1"/>
        <v>3284164.9749999996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</v>
      </c>
      <c r="F13" s="24">
        <v>300</v>
      </c>
      <c r="G13" s="29">
        <v>195</v>
      </c>
      <c r="H13" s="30">
        <v>195000</v>
      </c>
      <c r="I13" s="37">
        <v>36.5</v>
      </c>
      <c r="J13" s="38">
        <v>6489.7000000001062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7208</v>
      </c>
      <c r="R13" s="36">
        <v>2367448.4</v>
      </c>
      <c r="S13" s="29">
        <v>0</v>
      </c>
      <c r="T13" s="30">
        <v>0</v>
      </c>
      <c r="U13" s="35">
        <v>445</v>
      </c>
      <c r="V13" s="36">
        <v>66456</v>
      </c>
      <c r="W13" s="35">
        <v>11</v>
      </c>
      <c r="X13" s="30">
        <v>32289</v>
      </c>
      <c r="Y13" s="37">
        <f t="shared" si="2"/>
        <v>7915.5</v>
      </c>
      <c r="Z13" s="36">
        <f t="shared" si="0"/>
        <v>2686983.1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+'(令和6年4月)'!U20+'(令和6年5月)'!U20+'(令和6年6月)'!U20+'(令和6年7月)'!U20+'(令和6年8月)'!U20+'(令和6年9月)'!U20+'(令和6年10月)'!U20+'(令和6年11月)'!U20+'(令和6年12月)'!U20+'(令和7年1月)'!U20+'(令和7年2月)'!U20+'(令和7年7月)'!U20</f>
        <v>42586.924959846772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+'(令和6年4月)'!U21+'(令和6年5月)'!U21+'(令和6年6月)'!U21+'(令和6年7月)'!U21+'(令和6年8月)'!U21+'(令和6年9月)'!U21+'(令和6年10月)'!U21+'(令和6年11月)'!U21+'(令和6年12月)'!U21+'(令和7年1月)'!U21+'(令和7年2月)'!U21+'(令和7年7月)'!U21</f>
        <v>43100.744788603297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+'(令和6年4月)'!V22+'(令和6年5月)'!V22+'(令和6年6月)'!V22+'(令和6年7月)'!V22+'(令和6年8月)'!V22+'(令和6年9月)'!V22+'(令和6年10月)'!V22+'(令和6年11月)'!V22+'(令和6年12月)'!V22+'(令和7年1月)'!V22+'(令和7年2月)'!V22+'(令和7年7月)'!V22</f>
        <v>23852967.521995444</v>
      </c>
      <c r="AH13" s="88">
        <f t="shared" si="1"/>
        <v>1987747.2934996204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</v>
      </c>
      <c r="N14" s="75">
        <v>1125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</v>
      </c>
      <c r="Z14" s="14">
        <f t="shared" si="0"/>
        <v>1125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+'(令和6年4月)'!W20+'(令和6年5月)'!W20+'(令和6年6月)'!W20+'(令和6年7月)'!W20+'(令和6年8月)'!W20+'(令和6年9月)'!W20+'(令和6年10月)'!W20+'(令和6年11月)'!W20+'(令和6年12月)'!W20+'(令和7年1月)'!W20+'(令和7年2月)'!W20+'(令和7年7月)'!W20</f>
        <v>51786.146000000001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+'(令和6年4月)'!W21+'(令和6年5月)'!W21+'(令和6年6月)'!W21+'(令和6年7月)'!W21+'(令和6年8月)'!W21+'(令和6年9月)'!W21+'(令和6年10月)'!W21+'(令和6年11月)'!W21+'(令和6年12月)'!W21+'(令和7年1月)'!W21+'(令和7年2月)'!W21+'(令和7年7月)'!W21</f>
        <v>52042.966000000008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+'(令和6年4月)'!X22+'(令和6年5月)'!X22+'(令和6年6月)'!X22+'(令和6年7月)'!X22+'(令和6年8月)'!X22+'(令和6年9月)'!X22+'(令和6年10月)'!X22+'(令和6年11月)'!X22+'(令和6年12月)'!X22+'(令和7年1月)'!X22+'(令和7年2月)'!X22+'(令和7年7月)'!X22</f>
        <v>14020005</v>
      </c>
      <c r="AH14" s="155">
        <f t="shared" si="1"/>
        <v>1168333.75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430</v>
      </c>
      <c r="N15" s="76">
        <v>39305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430</v>
      </c>
      <c r="Z15" s="24">
        <f t="shared" si="0"/>
        <v>39305</v>
      </c>
      <c r="AD15" s="3">
        <f>SUM(AD5:AD14)</f>
        <v>1183600.3159598468</v>
      </c>
      <c r="AE15" s="3">
        <f>SUM(AE5:AE14)</f>
        <v>1168653.6457886035</v>
      </c>
      <c r="AG15" s="3">
        <f>SUM(AG5:AG14)</f>
        <v>385628893.24719542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3147</v>
      </c>
      <c r="N16" s="36">
        <v>375569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3147</v>
      </c>
      <c r="Z16" s="36">
        <f t="shared" si="0"/>
        <v>375569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869</v>
      </c>
      <c r="H17" s="18">
        <v>282284</v>
      </c>
      <c r="I17" s="13">
        <v>170</v>
      </c>
      <c r="J17" s="14">
        <v>119615</v>
      </c>
      <c r="K17" s="19">
        <v>54</v>
      </c>
      <c r="L17" s="18">
        <v>38425</v>
      </c>
      <c r="M17" s="13">
        <v>409.12799999999999</v>
      </c>
      <c r="N17" s="75">
        <v>97520</v>
      </c>
      <c r="O17" s="19">
        <v>2908</v>
      </c>
      <c r="P17" s="18">
        <v>1143436</v>
      </c>
      <c r="Q17" s="13">
        <v>3855</v>
      </c>
      <c r="R17" s="14">
        <v>1355523</v>
      </c>
      <c r="S17" s="19">
        <v>10</v>
      </c>
      <c r="T17" s="18">
        <v>2000</v>
      </c>
      <c r="U17" s="13">
        <v>14</v>
      </c>
      <c r="V17" s="14">
        <v>19760</v>
      </c>
      <c r="W17" s="13">
        <v>5556.6660000000002</v>
      </c>
      <c r="X17" s="18">
        <v>547912</v>
      </c>
      <c r="Y17" s="41">
        <f t="shared" si="2"/>
        <v>13845.794000000002</v>
      </c>
      <c r="Z17" s="42">
        <f t="shared" si="0"/>
        <v>3606475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+'(令和6年4月)'!Y20+'(令和6年5月)'!Y20+'(令和6年6月)'!Y20+'(令和6年7月)'!Y20+'(令和6年8月)'!Y20+'(令和6年9月)'!Y20+'(令和6年10月)'!Y20+'(令和6年11月)'!Y20+'(令和6年12月)'!Y20+'(令和7年1月)'!Y20+'(令和7年2月)'!Y20+'(令和7年7月)'!Y20</f>
        <v>1183600.3159598468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+'(令和6年4月)'!Y21+'(令和6年5月)'!Y21+'(令和6年6月)'!Y21+'(令和6年7月)'!Y21+'(令和6年8月)'!Y21+'(令和6年9月)'!Y21+'(令和6年10月)'!Y21+'(令和6年11月)'!Y21+'(令和6年12月)'!Y21+'(令和7年1月)'!Y21+'(令和7年2月)'!Y21+'(令和7年7月)'!Y21</f>
        <v>1168653.6457886035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+'(令和6年4月)'!Y22+'(令和6年5月)'!Y22+'(令和6年6月)'!Y22+'(令和6年7月)'!Y22+'(令和6年8月)'!Y22+'(令和6年9月)'!Y22+'(令和6年10月)'!Y22+'(令和6年11月)'!Y22+'(令和6年12月)'!Y22+'(令和7年1月)'!Y22+'(令和7年2月)'!Y22+'(令和7年7月)'!Y22</f>
        <v>1611097.959571243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+'(令和6年4月)'!Z22+'(令和6年5月)'!Z22+'(令和6年6月)'!Z22+'(令和6年7月)'!Z22+'(令和6年8月)'!Z22+'(令和6年9月)'!Z22+'(令和6年10月)'!Z22+'(令和6年11月)'!Z22+'(令和6年12月)'!Z22+'(令和7年1月)'!Z22+'(令和7年2月)'!Z22+'(令和7年7月)'!Z22</f>
        <v>385628893.24719548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745</v>
      </c>
      <c r="H18" s="26">
        <v>216574</v>
      </c>
      <c r="I18" s="27">
        <v>188</v>
      </c>
      <c r="J18" s="21">
        <v>117567</v>
      </c>
      <c r="K18" s="25">
        <v>49</v>
      </c>
      <c r="L18" s="26">
        <v>35125</v>
      </c>
      <c r="M18" s="27">
        <v>451.08</v>
      </c>
      <c r="N18" s="21">
        <v>117403</v>
      </c>
      <c r="O18" s="25">
        <v>3067</v>
      </c>
      <c r="P18" s="26">
        <v>1199179</v>
      </c>
      <c r="Q18" s="27">
        <v>3877</v>
      </c>
      <c r="R18" s="21">
        <v>1186594</v>
      </c>
      <c r="S18" s="25">
        <v>11</v>
      </c>
      <c r="T18" s="26">
        <v>2128</v>
      </c>
      <c r="U18" s="27">
        <v>18</v>
      </c>
      <c r="V18" s="21">
        <v>20640</v>
      </c>
      <c r="W18" s="27">
        <v>5693.2759999999998</v>
      </c>
      <c r="X18" s="26">
        <v>561650</v>
      </c>
      <c r="Y18" s="23">
        <f t="shared" si="2"/>
        <v>14099.356</v>
      </c>
      <c r="Z18" s="24">
        <f t="shared" si="0"/>
        <v>3456860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1297</v>
      </c>
      <c r="H19" s="34">
        <v>421054</v>
      </c>
      <c r="I19" s="23">
        <v>329</v>
      </c>
      <c r="J19" s="24">
        <v>203295</v>
      </c>
      <c r="K19" s="78">
        <v>83</v>
      </c>
      <c r="L19" s="34">
        <v>64820</v>
      </c>
      <c r="M19" s="23">
        <v>1380.1479999999999</v>
      </c>
      <c r="N19" s="24">
        <v>352532</v>
      </c>
      <c r="O19" s="33">
        <v>1458</v>
      </c>
      <c r="P19" s="34">
        <v>562346.5</v>
      </c>
      <c r="Q19" s="23">
        <v>6702</v>
      </c>
      <c r="R19" s="24">
        <v>2635421</v>
      </c>
      <c r="S19" s="33">
        <v>9</v>
      </c>
      <c r="T19" s="34">
        <v>1800</v>
      </c>
      <c r="U19" s="23">
        <v>51</v>
      </c>
      <c r="V19" s="24">
        <v>11220</v>
      </c>
      <c r="W19" s="23">
        <v>5144.8767000000007</v>
      </c>
      <c r="X19" s="34">
        <v>694447</v>
      </c>
      <c r="Y19" s="35">
        <f>+W19+U19+S19+Q19+O19+M19+K19+I19+G19+E19</f>
        <v>16454.024700000002</v>
      </c>
      <c r="Z19" s="36">
        <f>+X19+V19+T19+R19+P19+N19+L19+J19+H19+F19</f>
        <v>4946935.5</v>
      </c>
      <c r="AF19" s="156">
        <f>+AF17/12</f>
        <v>134258.16329760358</v>
      </c>
      <c r="AG19" s="156">
        <f>+AG17/12</f>
        <v>32135741.103932958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1057</v>
      </c>
      <c r="F20" s="14">
        <f t="shared" ref="F20:X22" si="3">F5+F8+F11+F14+F17</f>
        <v>88240</v>
      </c>
      <c r="G20" s="19">
        <f>G5+G8+G11+G14+G17</f>
        <v>1126.5059999999999</v>
      </c>
      <c r="H20" s="18">
        <f t="shared" si="3"/>
        <v>455124</v>
      </c>
      <c r="I20" s="13">
        <f t="shared" si="3"/>
        <v>80772</v>
      </c>
      <c r="J20" s="14">
        <f t="shared" si="3"/>
        <v>1743316.1727272728</v>
      </c>
      <c r="K20" s="19">
        <f t="shared" si="3"/>
        <v>1832</v>
      </c>
      <c r="L20" s="18">
        <f t="shared" si="3"/>
        <v>3558085</v>
      </c>
      <c r="M20" s="13">
        <f t="shared" si="3"/>
        <v>5795.1279999999997</v>
      </c>
      <c r="N20" s="14">
        <f t="shared" si="3"/>
        <v>1441709.2</v>
      </c>
      <c r="O20" s="19">
        <f t="shared" si="3"/>
        <v>3249</v>
      </c>
      <c r="P20" s="18">
        <f t="shared" si="3"/>
        <v>1191222.6000000001</v>
      </c>
      <c r="Q20" s="13">
        <f t="shared" si="3"/>
        <v>27290</v>
      </c>
      <c r="R20" s="14">
        <f t="shared" si="3"/>
        <v>4753914.8</v>
      </c>
      <c r="S20" s="19">
        <f t="shared" si="3"/>
        <v>48343</v>
      </c>
      <c r="T20" s="18">
        <f t="shared" si="3"/>
        <v>9455147.8000000007</v>
      </c>
      <c r="U20" s="13">
        <f t="shared" si="3"/>
        <v>6020.9249598467686</v>
      </c>
      <c r="V20" s="14">
        <f t="shared" si="3"/>
        <v>1331441.8784802407</v>
      </c>
      <c r="W20" s="13">
        <f t="shared" si="3"/>
        <v>5855.6660000000002</v>
      </c>
      <c r="X20" s="18">
        <f t="shared" si="3"/>
        <v>605022</v>
      </c>
      <c r="Y20" s="31">
        <f t="shared" ref="Y20:Z21" si="4">+Y17+Y14+Y11+Y8+Y5</f>
        <v>181341.22495984676</v>
      </c>
      <c r="Z20" s="32">
        <f t="shared" si="4"/>
        <v>24623223.451207511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961</v>
      </c>
      <c r="F21" s="21">
        <f t="shared" si="5"/>
        <v>84561</v>
      </c>
      <c r="G21" s="25">
        <f t="shared" si="5"/>
        <v>1028.5230000000001</v>
      </c>
      <c r="H21" s="26">
        <f t="shared" si="5"/>
        <v>402414</v>
      </c>
      <c r="I21" s="27">
        <f t="shared" si="5"/>
        <v>71383</v>
      </c>
      <c r="J21" s="21">
        <f t="shared" si="5"/>
        <v>1661965.6</v>
      </c>
      <c r="K21" s="25">
        <f t="shared" si="5"/>
        <v>2098</v>
      </c>
      <c r="L21" s="26">
        <f t="shared" si="5"/>
        <v>4115709</v>
      </c>
      <c r="M21" s="27">
        <f t="shared" si="5"/>
        <v>6156.08</v>
      </c>
      <c r="N21" s="21">
        <f t="shared" si="5"/>
        <v>1429989.6</v>
      </c>
      <c r="O21" s="25">
        <f t="shared" si="5"/>
        <v>3264</v>
      </c>
      <c r="P21" s="26">
        <f t="shared" si="5"/>
        <v>1223987.2</v>
      </c>
      <c r="Q21" s="27">
        <f t="shared" si="5"/>
        <v>25518</v>
      </c>
      <c r="R21" s="21">
        <f t="shared" si="5"/>
        <v>4602941.5999999996</v>
      </c>
      <c r="S21" s="25">
        <f t="shared" si="5"/>
        <v>47121</v>
      </c>
      <c r="T21" s="26">
        <f t="shared" si="5"/>
        <v>9490740.4000000004</v>
      </c>
      <c r="U21" s="27">
        <f t="shared" si="3"/>
        <v>5320.0447886033016</v>
      </c>
      <c r="V21" s="21">
        <f t="shared" si="3"/>
        <v>1299761.3008294031</v>
      </c>
      <c r="W21" s="27">
        <f t="shared" si="3"/>
        <v>6252.2759999999998</v>
      </c>
      <c r="X21" s="26">
        <f t="shared" si="3"/>
        <v>657014</v>
      </c>
      <c r="Y21" s="23">
        <f t="shared" si="4"/>
        <v>169101.92378860328</v>
      </c>
      <c r="Z21" s="24">
        <f t="shared" si="4"/>
        <v>24969083.700829402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1625.9</v>
      </c>
      <c r="F22" s="24">
        <f>F7+F10+F13+F16+F19</f>
        <v>287489</v>
      </c>
      <c r="G22" s="33">
        <f t="shared" si="3"/>
        <v>1797.529</v>
      </c>
      <c r="H22" s="34">
        <f t="shared" si="3"/>
        <v>781632</v>
      </c>
      <c r="I22" s="23">
        <f t="shared" si="3"/>
        <v>11783.338000000003</v>
      </c>
      <c r="J22" s="24">
        <f t="shared" si="3"/>
        <v>1724917.9545454546</v>
      </c>
      <c r="K22" s="33">
        <f t="shared" si="3"/>
        <v>5387</v>
      </c>
      <c r="L22" s="34">
        <f t="shared" si="3"/>
        <v>4391577</v>
      </c>
      <c r="M22" s="23">
        <f t="shared" si="3"/>
        <v>13986.447999999999</v>
      </c>
      <c r="N22" s="24">
        <f t="shared" si="3"/>
        <v>2821988.753</v>
      </c>
      <c r="O22" s="33">
        <f t="shared" si="3"/>
        <v>4348</v>
      </c>
      <c r="P22" s="34">
        <f t="shared" si="3"/>
        <v>1057387.8999999999</v>
      </c>
      <c r="Q22" s="23">
        <f t="shared" si="3"/>
        <v>61511.8</v>
      </c>
      <c r="R22" s="24">
        <f t="shared" si="3"/>
        <v>11841745.375600001</v>
      </c>
      <c r="S22" s="33">
        <f t="shared" si="3"/>
        <v>37885.800000000003</v>
      </c>
      <c r="T22" s="34">
        <f t="shared" si="3"/>
        <v>3509575.4</v>
      </c>
      <c r="U22" s="23">
        <f t="shared" si="3"/>
        <v>5686.3151712434665</v>
      </c>
      <c r="V22" s="24">
        <f t="shared" si="3"/>
        <v>2404562.9615303301</v>
      </c>
      <c r="W22" s="23">
        <f t="shared" si="3"/>
        <v>7250.0767000000005</v>
      </c>
      <c r="X22" s="34">
        <f t="shared" si="3"/>
        <v>1209540</v>
      </c>
      <c r="Y22" s="23">
        <f>+Y19+Y16+Y13+Y10+Y7</f>
        <v>151262.20687124348</v>
      </c>
      <c r="Z22" s="24">
        <f>+Z19+Z16+Z13+Z10+Z7</f>
        <v>30030416.344675787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63.945750681285254</v>
      </c>
      <c r="F23" s="178"/>
      <c r="G23" s="177">
        <f>(G20+G21)/(G22+G41)*100</f>
        <v>61.623756996918857</v>
      </c>
      <c r="H23" s="178"/>
      <c r="I23" s="177">
        <f>(I20+I21)/(I22+I41)*100</f>
        <v>1073.2012778398939</v>
      </c>
      <c r="J23" s="178"/>
      <c r="K23" s="177">
        <f>(K20+K21)/(K22+K41)*100</f>
        <v>35.597826086956523</v>
      </c>
      <c r="L23" s="178"/>
      <c r="M23" s="177">
        <f>(M20+M21)/(M22+M41)*100</f>
        <v>42.179967930935462</v>
      </c>
      <c r="N23" s="178"/>
      <c r="O23" s="177">
        <f>(O20+O21)/(O22+O41)*100</f>
        <v>74.767535300195149</v>
      </c>
      <c r="P23" s="178"/>
      <c r="Q23" s="177">
        <f>(Q20+Q21)/(Q22+Q41)*100</f>
        <v>43.552414978441519</v>
      </c>
      <c r="R23" s="178"/>
      <c r="S23" s="177">
        <f>(S20+S21)/(S22+S41)*100</f>
        <v>128.05434234388915</v>
      </c>
      <c r="T23" s="178"/>
      <c r="U23" s="177">
        <f>(U20+W20)/(U22+U41)*100</f>
        <v>111.29000182041288</v>
      </c>
      <c r="V23" s="178"/>
      <c r="W23" s="177">
        <f>(W20+W21)/(W22+W41)*100</f>
        <v>81.279011251531315</v>
      </c>
      <c r="X23" s="178"/>
      <c r="Y23" s="177">
        <f>(Y20+Y21)/(Y22+Y41)*100</f>
        <v>120.72377589203518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176818.37751399222</v>
      </c>
      <c r="F24" s="180"/>
      <c r="G24" s="181">
        <f>H22/G22*1000</f>
        <v>434836.93448061199</v>
      </c>
      <c r="H24" s="182"/>
      <c r="I24" s="183">
        <f>J22/I22*1000</f>
        <v>146386.18993577661</v>
      </c>
      <c r="J24" s="184"/>
      <c r="K24" s="181">
        <f>L22/K22*1000</f>
        <v>815217.56079450529</v>
      </c>
      <c r="L24" s="182"/>
      <c r="M24" s="183">
        <f>N22/M22*1000</f>
        <v>201765.93463901631</v>
      </c>
      <c r="N24" s="184"/>
      <c r="O24" s="181">
        <f>P22/O22*1000</f>
        <v>243189.48942042317</v>
      </c>
      <c r="P24" s="182"/>
      <c r="Q24" s="183">
        <f>R22/Q22*1000</f>
        <v>192511.76807701937</v>
      </c>
      <c r="R24" s="184"/>
      <c r="S24" s="181">
        <f>T22/S22*1000</f>
        <v>92635.641849980733</v>
      </c>
      <c r="T24" s="182"/>
      <c r="U24" s="183">
        <f>V22/U22*1000</f>
        <v>422868.39352320094</v>
      </c>
      <c r="V24" s="184"/>
      <c r="W24" s="181">
        <f>X22/W22*1000</f>
        <v>166831.33848777076</v>
      </c>
      <c r="X24" s="182"/>
      <c r="Y24" s="183">
        <f>Z22/Y22*1000</f>
        <v>198532.18438256756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1.0748884560331642</v>
      </c>
      <c r="F25" s="49"/>
      <c r="G25" s="50">
        <f>G22/Y22*100</f>
        <v>1.188353017703941</v>
      </c>
      <c r="H25" s="51"/>
      <c r="I25" s="48">
        <f>I22/Y22*100</f>
        <v>7.7900079892594354</v>
      </c>
      <c r="J25" s="49"/>
      <c r="K25" s="50">
        <f>K22/Y22*100</f>
        <v>3.5613654669110373</v>
      </c>
      <c r="L25" s="51"/>
      <c r="M25" s="48">
        <f>M22/Y22*100</f>
        <v>9.2464920942912467</v>
      </c>
      <c r="N25" s="49"/>
      <c r="O25" s="50">
        <f>O22/Y22*100</f>
        <v>2.8744787544327437</v>
      </c>
      <c r="P25" s="51"/>
      <c r="Q25" s="48">
        <f>Q22/Y22*100</f>
        <v>40.665676689723107</v>
      </c>
      <c r="R25" s="49"/>
      <c r="S25" s="50">
        <f>S22/Y22*100</f>
        <v>25.046441397122365</v>
      </c>
      <c r="T25" s="51"/>
      <c r="U25" s="48">
        <f>U22/Y22*100</f>
        <v>3.7592438249190279</v>
      </c>
      <c r="V25" s="49"/>
      <c r="W25" s="50">
        <f>W22/Y22*100</f>
        <v>4.7930523096039233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+'(令和6年7月)'!E20</f>
        <v>964</v>
      </c>
      <c r="F27" s="131">
        <f>+'(令和6年7月)'!F20</f>
        <v>84144</v>
      </c>
      <c r="G27" s="131">
        <f>+'(令和6年7月)'!G20</f>
        <v>1064.518</v>
      </c>
      <c r="H27" s="131">
        <f>+'(令和6年7月)'!H20</f>
        <v>454171</v>
      </c>
      <c r="I27" s="131">
        <f>+'(令和6年7月)'!I20</f>
        <v>1825</v>
      </c>
      <c r="J27" s="131">
        <f>+'(令和6年7月)'!J20</f>
        <v>1552092.9363636363</v>
      </c>
      <c r="K27" s="131">
        <f>+'(令和6年7月)'!K20</f>
        <v>2293</v>
      </c>
      <c r="L27" s="131">
        <f>+'(令和6年7月)'!L20</f>
        <v>5469200</v>
      </c>
      <c r="M27" s="131">
        <f>+'(令和6年7月)'!M20</f>
        <v>5553.0640000000003</v>
      </c>
      <c r="N27" s="131">
        <f>+'(令和6年7月)'!N20</f>
        <v>1357050.1</v>
      </c>
      <c r="O27" s="131">
        <f>+'(令和6年7月)'!O20</f>
        <v>4440</v>
      </c>
      <c r="P27" s="131">
        <f>+'(令和6年7月)'!P20</f>
        <v>1485498.5999999999</v>
      </c>
      <c r="Q27" s="131">
        <f>+'(令和6年7月)'!Q20</f>
        <v>28164</v>
      </c>
      <c r="R27" s="131">
        <f>+'(令和6年7月)'!R20</f>
        <v>5796514.3000000007</v>
      </c>
      <c r="S27" s="131">
        <f>+'(令和6年7月)'!S20</f>
        <v>51319</v>
      </c>
      <c r="T27" s="131">
        <f>+'(令和6年7月)'!T20</f>
        <v>10611182.4</v>
      </c>
      <c r="U27" s="131">
        <f>+'(令和6年7月)'!U20</f>
        <v>3499</v>
      </c>
      <c r="V27" s="131">
        <f>+'(令和6年7月)'!V20</f>
        <v>1076622.7441860465</v>
      </c>
      <c r="W27" s="131">
        <f>+'(令和6年7月)'!W20</f>
        <v>3451.1869999999999</v>
      </c>
      <c r="X27" s="131">
        <f>+'(令和6年7月)'!X20</f>
        <v>491827</v>
      </c>
      <c r="Y27" s="131">
        <f>+'(令和6年7月)'!Y20</f>
        <v>102572.769</v>
      </c>
      <c r="Z27" s="131">
        <f>+'(令和6年7月)'!Z20</f>
        <v>28378303.080549683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+'(令和6年7月)'!E21</f>
        <v>930</v>
      </c>
      <c r="F28" s="131">
        <f>+'(令和6年7月)'!F21</f>
        <v>82474.600000000006</v>
      </c>
      <c r="G28" s="131">
        <f>+'(令和6年7月)'!G21</f>
        <v>1141.2719999999999</v>
      </c>
      <c r="H28" s="131">
        <f>+'(令和6年7月)'!H21</f>
        <v>486386</v>
      </c>
      <c r="I28" s="131">
        <f>+'(令和6年7月)'!I21</f>
        <v>1877</v>
      </c>
      <c r="J28" s="131">
        <f>+'(令和6年7月)'!J21</f>
        <v>1565753.0272727273</v>
      </c>
      <c r="K28" s="131">
        <f>+'(令和6年7月)'!K21</f>
        <v>2326</v>
      </c>
      <c r="L28" s="131">
        <f>+'(令和6年7月)'!L21</f>
        <v>5495649</v>
      </c>
      <c r="M28" s="131">
        <f>+'(令和6年7月)'!M21</f>
        <v>6817.1679999999997</v>
      </c>
      <c r="N28" s="131">
        <f>+'(令和6年7月)'!N21</f>
        <v>1666211.7</v>
      </c>
      <c r="O28" s="131">
        <f>+'(令和6年7月)'!O21</f>
        <v>4530</v>
      </c>
      <c r="P28" s="131">
        <f>+'(令和6年7月)'!P21</f>
        <v>1507695.9000000001</v>
      </c>
      <c r="Q28" s="131">
        <f>+'(令和6年7月)'!Q21</f>
        <v>29189</v>
      </c>
      <c r="R28" s="131">
        <f>+'(令和6年7月)'!R21</f>
        <v>5864992.2999999998</v>
      </c>
      <c r="S28" s="131">
        <f>+'(令和6年7月)'!S21</f>
        <v>49731</v>
      </c>
      <c r="T28" s="131">
        <f>+'(令和6年7月)'!T21</f>
        <v>10507981</v>
      </c>
      <c r="U28" s="131">
        <f>+'(令和6年7月)'!U21</f>
        <v>3050</v>
      </c>
      <c r="V28" s="131">
        <f>+'(令和6年7月)'!V21</f>
        <v>816935.9627906977</v>
      </c>
      <c r="W28" s="131">
        <f>+'(令和6年7月)'!W21</f>
        <v>3964.1570000000002</v>
      </c>
      <c r="X28" s="131">
        <f>+'(令和6年7月)'!X21</f>
        <v>582910</v>
      </c>
      <c r="Y28" s="131">
        <f>+'(令和6年7月)'!Y21</f>
        <v>103555.59699999999</v>
      </c>
      <c r="Z28" s="131">
        <f>+'(令和6年7月)'!Z21</f>
        <v>28576989.490063425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+'(令和6年7月)'!E22</f>
        <v>1706.9</v>
      </c>
      <c r="F29" s="131">
        <f>+'(令和6年7月)'!F22</f>
        <v>293784</v>
      </c>
      <c r="G29" s="131">
        <f>+'(令和6年7月)'!G22</f>
        <v>1424.711</v>
      </c>
      <c r="H29" s="131">
        <f>+'(令和6年7月)'!H22</f>
        <v>657619</v>
      </c>
      <c r="I29" s="131">
        <f>+'(令和6年7月)'!I22</f>
        <v>3137</v>
      </c>
      <c r="J29" s="131">
        <f>+'(令和6年7月)'!J22</f>
        <v>2987968.0636363635</v>
      </c>
      <c r="K29" s="131">
        <f>+'(令和6年7月)'!K22</f>
        <v>4091</v>
      </c>
      <c r="L29" s="131">
        <f>+'(令和6年7月)'!L22</f>
        <v>8002716</v>
      </c>
      <c r="M29" s="131">
        <f>+'(令和6年7月)'!M22</f>
        <v>13373.901999999998</v>
      </c>
      <c r="N29" s="131">
        <f>+'(令和6年7月)'!N22</f>
        <v>2894973.5530000003</v>
      </c>
      <c r="O29" s="131">
        <f>+'(令和6年7月)'!O22</f>
        <v>4560</v>
      </c>
      <c r="P29" s="131">
        <f>+'(令和6年7月)'!P22</f>
        <v>1391069.5</v>
      </c>
      <c r="Q29" s="131">
        <f>+'(令和6年7月)'!Q22</f>
        <v>57200.9</v>
      </c>
      <c r="R29" s="131">
        <f>+'(令和6年7月)'!R22</f>
        <v>10764490.637600001</v>
      </c>
      <c r="S29" s="131">
        <f>+'(令和6年7月)'!S22</f>
        <v>34555.199999999997</v>
      </c>
      <c r="T29" s="131">
        <f>+'(令和6年7月)'!T22</f>
        <v>3538022.8</v>
      </c>
      <c r="U29" s="131">
        <f>+'(令和6年7月)'!U22</f>
        <v>5713.5</v>
      </c>
      <c r="V29" s="131">
        <f>+'(令和6年7月)'!V22</f>
        <v>2543273.541860465</v>
      </c>
      <c r="W29" s="131">
        <f>+'(令和6年7月)'!W22</f>
        <v>6728.2566999999999</v>
      </c>
      <c r="X29" s="131">
        <f>+'(令和6年7月)'!X22</f>
        <v>1075189</v>
      </c>
      <c r="Y29" s="131">
        <f>+'(令和6年7月)'!Y22</f>
        <v>132491.36969999998</v>
      </c>
      <c r="Z29" s="131">
        <f>+'(令和6年7月)'!Z22</f>
        <v>34149106.096096829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+'(令和6年7月)'!E23</f>
        <v>56.038818865021597</v>
      </c>
      <c r="F30" s="186">
        <f>+'(令和5年1月)'!F23</f>
        <v>0</v>
      </c>
      <c r="G30" s="185">
        <f>+'(令和6年7月)'!G23</f>
        <v>75.381316776571197</v>
      </c>
      <c r="H30" s="186">
        <f>+'(令和5年1月)'!H23</f>
        <v>0</v>
      </c>
      <c r="I30" s="185">
        <f>+'(令和6年7月)'!I23</f>
        <v>58.520392032880174</v>
      </c>
      <c r="J30" s="186">
        <f>+'(令和5年1月)'!J23</f>
        <v>0</v>
      </c>
      <c r="K30" s="185">
        <f>+'(令和6年7月)'!K23</f>
        <v>56.226415094339622</v>
      </c>
      <c r="L30" s="186">
        <f>+'(令和5年1月)'!L23</f>
        <v>0</v>
      </c>
      <c r="M30" s="185">
        <f>+'(令和6年7月)'!M23</f>
        <v>44.160619119554447</v>
      </c>
      <c r="N30" s="186">
        <f>+'(令和5年1月)'!N23</f>
        <v>0</v>
      </c>
      <c r="O30" s="185">
        <f>+'(令和6年7月)'!O23</f>
        <v>97.394136807817588</v>
      </c>
      <c r="P30" s="186">
        <f>+'(令和5年1月)'!P23</f>
        <v>0</v>
      </c>
      <c r="Q30" s="185">
        <f>+'(令和6年7月)'!Q23</f>
        <v>49.687767485540618</v>
      </c>
      <c r="R30" s="186">
        <f>+'(令和5年1月)'!R23</f>
        <v>0</v>
      </c>
      <c r="S30" s="185">
        <f>+'(令和6年7月)'!S23</f>
        <v>149.65404073314932</v>
      </c>
      <c r="T30" s="186">
        <f>+'(令和5年1月)'!T23</f>
        <v>0</v>
      </c>
      <c r="U30" s="185">
        <f>+'(令和6年7月)'!U23</f>
        <v>59.655674986336308</v>
      </c>
      <c r="V30" s="186">
        <f>+'(令和5年1月)'!V23</f>
        <v>0</v>
      </c>
      <c r="W30" s="185">
        <f>+'(令和6年7月)'!W23</f>
        <v>53.082449706049971</v>
      </c>
      <c r="X30" s="186">
        <f>+'(令和5年1月)'!X23</f>
        <v>0</v>
      </c>
      <c r="Y30" s="185">
        <f>+'(令和6年7月)'!Y23</f>
        <v>77.501899217650376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93</v>
      </c>
      <c r="F31" s="91">
        <f t="shared" ref="F31:Z33" si="6">F20-F27</f>
        <v>4096</v>
      </c>
      <c r="G31" s="92">
        <f t="shared" si="6"/>
        <v>61.987999999999829</v>
      </c>
      <c r="H31" s="93">
        <f t="shared" si="6"/>
        <v>953</v>
      </c>
      <c r="I31" s="90">
        <f t="shared" si="6"/>
        <v>78947</v>
      </c>
      <c r="J31" s="91">
        <f t="shared" si="6"/>
        <v>191223.23636363656</v>
      </c>
      <c r="K31" s="92">
        <f t="shared" si="6"/>
        <v>-461</v>
      </c>
      <c r="L31" s="93">
        <f t="shared" si="6"/>
        <v>-1911115</v>
      </c>
      <c r="M31" s="90">
        <f t="shared" si="6"/>
        <v>242.0639999999994</v>
      </c>
      <c r="N31" s="91">
        <f t="shared" si="6"/>
        <v>84659.09999999986</v>
      </c>
      <c r="O31" s="92">
        <f t="shared" si="6"/>
        <v>-1191</v>
      </c>
      <c r="P31" s="93">
        <f t="shared" si="6"/>
        <v>-294275.99999999977</v>
      </c>
      <c r="Q31" s="90">
        <f t="shared" si="6"/>
        <v>-874</v>
      </c>
      <c r="R31" s="91">
        <f t="shared" si="6"/>
        <v>-1042599.5000000009</v>
      </c>
      <c r="S31" s="92">
        <f t="shared" si="6"/>
        <v>-2976</v>
      </c>
      <c r="T31" s="93">
        <f t="shared" si="6"/>
        <v>-1156034.5999999996</v>
      </c>
      <c r="U31" s="90">
        <f t="shared" si="6"/>
        <v>2521.9249598467686</v>
      </c>
      <c r="V31" s="91">
        <f t="shared" si="6"/>
        <v>254819.13429419417</v>
      </c>
      <c r="W31" s="92">
        <f t="shared" si="6"/>
        <v>2404.4790000000003</v>
      </c>
      <c r="X31" s="93">
        <f t="shared" si="6"/>
        <v>113195</v>
      </c>
      <c r="Y31" s="90">
        <f t="shared" si="6"/>
        <v>78768.45595984676</v>
      </c>
      <c r="Z31" s="91">
        <f t="shared" si="6"/>
        <v>-3755079.6293421723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31</v>
      </c>
      <c r="F32" s="95">
        <f t="shared" si="7"/>
        <v>2086.3999999999942</v>
      </c>
      <c r="G32" s="96">
        <f t="shared" si="7"/>
        <v>-112.7489999999998</v>
      </c>
      <c r="H32" s="97">
        <f t="shared" si="7"/>
        <v>-83972</v>
      </c>
      <c r="I32" s="94">
        <f t="shared" si="7"/>
        <v>69506</v>
      </c>
      <c r="J32" s="95">
        <f t="shared" si="7"/>
        <v>96212.572727272753</v>
      </c>
      <c r="K32" s="96">
        <f t="shared" si="7"/>
        <v>-228</v>
      </c>
      <c r="L32" s="97">
        <f t="shared" si="7"/>
        <v>-1379940</v>
      </c>
      <c r="M32" s="94">
        <f t="shared" si="7"/>
        <v>-661.08799999999974</v>
      </c>
      <c r="N32" s="95">
        <f t="shared" si="7"/>
        <v>-236222.09999999986</v>
      </c>
      <c r="O32" s="96">
        <f t="shared" si="7"/>
        <v>-1266</v>
      </c>
      <c r="P32" s="97">
        <f t="shared" si="7"/>
        <v>-283708.70000000019</v>
      </c>
      <c r="Q32" s="94">
        <f t="shared" si="7"/>
        <v>-3671</v>
      </c>
      <c r="R32" s="95">
        <f t="shared" si="7"/>
        <v>-1262050.7000000002</v>
      </c>
      <c r="S32" s="96">
        <f t="shared" si="7"/>
        <v>-2610</v>
      </c>
      <c r="T32" s="97">
        <f t="shared" si="7"/>
        <v>-1017240.5999999996</v>
      </c>
      <c r="U32" s="94">
        <f>W20-U28</f>
        <v>2805.6660000000002</v>
      </c>
      <c r="V32" s="95">
        <f t="shared" si="6"/>
        <v>482825.33803870541</v>
      </c>
      <c r="W32" s="96">
        <f t="shared" si="6"/>
        <v>2288.1189999999997</v>
      </c>
      <c r="X32" s="97">
        <f t="shared" si="6"/>
        <v>74104</v>
      </c>
      <c r="Y32" s="94">
        <f t="shared" si="6"/>
        <v>65546.326788603285</v>
      </c>
      <c r="Z32" s="95">
        <f t="shared" si="6"/>
        <v>-3607905.7892340235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-81</v>
      </c>
      <c r="F33" s="95">
        <f t="shared" si="6"/>
        <v>-6295</v>
      </c>
      <c r="G33" s="96">
        <f t="shared" si="6"/>
        <v>372.81799999999998</v>
      </c>
      <c r="H33" s="97">
        <f t="shared" si="6"/>
        <v>124013</v>
      </c>
      <c r="I33" s="94">
        <f t="shared" si="6"/>
        <v>8646.3380000000034</v>
      </c>
      <c r="J33" s="95">
        <f t="shared" si="6"/>
        <v>-1263050.1090909089</v>
      </c>
      <c r="K33" s="96">
        <f t="shared" si="6"/>
        <v>1296</v>
      </c>
      <c r="L33" s="97">
        <f t="shared" si="6"/>
        <v>-3611139</v>
      </c>
      <c r="M33" s="94">
        <f t="shared" si="6"/>
        <v>612.54600000000028</v>
      </c>
      <c r="N33" s="95">
        <f t="shared" si="6"/>
        <v>-72984.800000000279</v>
      </c>
      <c r="O33" s="96">
        <f t="shared" si="6"/>
        <v>-212</v>
      </c>
      <c r="P33" s="97">
        <f t="shared" si="6"/>
        <v>-333681.60000000009</v>
      </c>
      <c r="Q33" s="94">
        <f t="shared" si="6"/>
        <v>4310.9000000000015</v>
      </c>
      <c r="R33" s="95">
        <f t="shared" si="6"/>
        <v>1077254.7379999999</v>
      </c>
      <c r="S33" s="96">
        <f t="shared" si="6"/>
        <v>3330.6000000000058</v>
      </c>
      <c r="T33" s="97">
        <f t="shared" si="6"/>
        <v>-28447.399999999907</v>
      </c>
      <c r="U33" s="94">
        <f t="shared" si="6"/>
        <v>-27.184828756533534</v>
      </c>
      <c r="V33" s="95">
        <f t="shared" si="6"/>
        <v>-138710.58033013484</v>
      </c>
      <c r="W33" s="96">
        <f t="shared" si="6"/>
        <v>521.82000000000062</v>
      </c>
      <c r="X33" s="97">
        <f t="shared" si="6"/>
        <v>134351</v>
      </c>
      <c r="Y33" s="94">
        <f t="shared" si="6"/>
        <v>18770.837171243504</v>
      </c>
      <c r="Z33" s="95">
        <f t="shared" si="6"/>
        <v>-4118689.7514210418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7.9069318162636577</v>
      </c>
      <c r="F34" s="188"/>
      <c r="G34" s="187">
        <f t="shared" ref="G34" si="8">+G23-G30</f>
        <v>-13.75755977965234</v>
      </c>
      <c r="H34" s="188"/>
      <c r="I34" s="187">
        <f t="shared" ref="I34" si="9">+I23-I30</f>
        <v>1014.6808858070137</v>
      </c>
      <c r="J34" s="188"/>
      <c r="K34" s="187">
        <f t="shared" ref="K34" si="10">+K23-K30</f>
        <v>-20.628589007383098</v>
      </c>
      <c r="L34" s="188"/>
      <c r="M34" s="187">
        <f t="shared" ref="M34" si="11">+M23-M30</f>
        <v>-1.9806511886189853</v>
      </c>
      <c r="N34" s="188"/>
      <c r="O34" s="187">
        <f t="shared" ref="O34" si="12">+O23-O30</f>
        <v>-22.626601507622439</v>
      </c>
      <c r="P34" s="188"/>
      <c r="Q34" s="187">
        <f t="shared" ref="Q34" si="13">+Q23-Q30</f>
        <v>-6.1353525070990997</v>
      </c>
      <c r="R34" s="188"/>
      <c r="S34" s="187">
        <f t="shared" ref="S34" si="14">+S23-S30</f>
        <v>-21.599698389260169</v>
      </c>
      <c r="T34" s="188"/>
      <c r="U34" s="187">
        <f t="shared" ref="U34" si="15">+U23-U30</f>
        <v>51.634326834076575</v>
      </c>
      <c r="V34" s="188"/>
      <c r="W34" s="187">
        <f t="shared" ref="W34" si="16">+W23-W30</f>
        <v>28.196561545481345</v>
      </c>
      <c r="X34" s="188"/>
      <c r="Y34" s="187">
        <f t="shared" ref="Y34" si="17">+Y23-Y30</f>
        <v>43.221876674384802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109.64730290456433</v>
      </c>
      <c r="F35" s="60">
        <f t="shared" si="18"/>
        <v>104.86784559802244</v>
      </c>
      <c r="G35" s="61">
        <f t="shared" si="18"/>
        <v>105.8231049169671</v>
      </c>
      <c r="H35" s="62">
        <f t="shared" si="18"/>
        <v>100.20983286031033</v>
      </c>
      <c r="I35" s="59">
        <f t="shared" si="18"/>
        <v>4425.8630136986294</v>
      </c>
      <c r="J35" s="60">
        <f t="shared" si="18"/>
        <v>112.3203470541944</v>
      </c>
      <c r="K35" s="61">
        <f t="shared" si="18"/>
        <v>79.89533362407326</v>
      </c>
      <c r="L35" s="62">
        <f t="shared" si="18"/>
        <v>65.056772471293783</v>
      </c>
      <c r="M35" s="59">
        <f t="shared" si="18"/>
        <v>104.35910697229491</v>
      </c>
      <c r="N35" s="60">
        <f t="shared" si="18"/>
        <v>106.2384653300567</v>
      </c>
      <c r="O35" s="61">
        <f t="shared" si="18"/>
        <v>73.175675675675677</v>
      </c>
      <c r="P35" s="62">
        <f t="shared" si="18"/>
        <v>80.190085672245019</v>
      </c>
      <c r="Q35" s="59">
        <f t="shared" si="18"/>
        <v>96.896747621076557</v>
      </c>
      <c r="R35" s="60">
        <f t="shared" si="18"/>
        <v>82.013336877302265</v>
      </c>
      <c r="S35" s="61">
        <f t="shared" si="18"/>
        <v>94.200978195210354</v>
      </c>
      <c r="T35" s="62">
        <f t="shared" si="18"/>
        <v>89.105506281750465</v>
      </c>
      <c r="U35" s="59">
        <f t="shared" si="18"/>
        <v>172.07559187901595</v>
      </c>
      <c r="V35" s="60">
        <f t="shared" si="18"/>
        <v>123.66837740241535</v>
      </c>
      <c r="W35" s="61">
        <f t="shared" si="18"/>
        <v>169.67107259038704</v>
      </c>
      <c r="X35" s="62">
        <f t="shared" si="18"/>
        <v>123.01520656653662</v>
      </c>
      <c r="Y35" s="59">
        <f t="shared" si="18"/>
        <v>176.79275574577377</v>
      </c>
      <c r="Z35" s="60">
        <f t="shared" si="18"/>
        <v>86.767779529721494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103.33333333333334</v>
      </c>
      <c r="F36" s="64">
        <f t="shared" si="18"/>
        <v>102.5297485528878</v>
      </c>
      <c r="G36" s="65">
        <f t="shared" si="18"/>
        <v>90.12075999411185</v>
      </c>
      <c r="H36" s="66">
        <f t="shared" si="18"/>
        <v>82.735522815212619</v>
      </c>
      <c r="I36" s="63">
        <f t="shared" si="18"/>
        <v>3803.0367607884918</v>
      </c>
      <c r="J36" s="64">
        <f t="shared" si="18"/>
        <v>106.14481154124663</v>
      </c>
      <c r="K36" s="65">
        <f t="shared" si="18"/>
        <v>90.197764402407572</v>
      </c>
      <c r="L36" s="66">
        <f t="shared" si="18"/>
        <v>74.89031777684491</v>
      </c>
      <c r="M36" s="63">
        <f t="shared" si="18"/>
        <v>90.302600728044254</v>
      </c>
      <c r="N36" s="64">
        <f t="shared" si="18"/>
        <v>85.822803909011085</v>
      </c>
      <c r="O36" s="65">
        <f t="shared" si="18"/>
        <v>72.05298013245033</v>
      </c>
      <c r="P36" s="66">
        <f t="shared" si="18"/>
        <v>81.1826310597515</v>
      </c>
      <c r="Q36" s="63">
        <f t="shared" si="18"/>
        <v>87.423344410565633</v>
      </c>
      <c r="R36" s="64">
        <f t="shared" si="18"/>
        <v>78.481630743146923</v>
      </c>
      <c r="S36" s="65">
        <f t="shared" si="18"/>
        <v>94.751764492972185</v>
      </c>
      <c r="T36" s="66">
        <f t="shared" si="18"/>
        <v>90.319352499780877</v>
      </c>
      <c r="U36" s="63">
        <f>W20/U28*100</f>
        <v>191.98904918032787</v>
      </c>
      <c r="V36" s="64">
        <f t="shared" si="18"/>
        <v>159.10198106462931</v>
      </c>
      <c r="W36" s="65">
        <f t="shared" si="18"/>
        <v>157.72019120332519</v>
      </c>
      <c r="X36" s="66">
        <f t="shared" si="18"/>
        <v>112.7127686949958</v>
      </c>
      <c r="Y36" s="63">
        <f t="shared" si="18"/>
        <v>163.29578379872919</v>
      </c>
      <c r="Z36" s="64">
        <f t="shared" si="18"/>
        <v>87.374787010057389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95.25455504130295</v>
      </c>
      <c r="F37" s="68">
        <f t="shared" si="18"/>
        <v>97.857269286278353</v>
      </c>
      <c r="G37" s="69">
        <f t="shared" si="18"/>
        <v>126.16797371537105</v>
      </c>
      <c r="H37" s="70">
        <f t="shared" si="18"/>
        <v>118.85787971454596</v>
      </c>
      <c r="I37" s="67">
        <f t="shared" si="18"/>
        <v>375.6244182339816</v>
      </c>
      <c r="J37" s="68">
        <f t="shared" si="18"/>
        <v>57.72879488029821</v>
      </c>
      <c r="K37" s="69">
        <f t="shared" si="18"/>
        <v>131.6792960156441</v>
      </c>
      <c r="L37" s="70">
        <f t="shared" si="18"/>
        <v>54.876082070137187</v>
      </c>
      <c r="M37" s="67">
        <f t="shared" si="18"/>
        <v>104.580159178675</v>
      </c>
      <c r="N37" s="68">
        <f t="shared" si="18"/>
        <v>97.47891306556609</v>
      </c>
      <c r="O37" s="69">
        <f t="shared" si="18"/>
        <v>95.350877192982452</v>
      </c>
      <c r="P37" s="70">
        <f t="shared" si="18"/>
        <v>76.01258599947738</v>
      </c>
      <c r="Q37" s="67">
        <f t="shared" si="18"/>
        <v>107.53641988150537</v>
      </c>
      <c r="R37" s="68">
        <f t="shared" si="18"/>
        <v>110.00748455516498</v>
      </c>
      <c r="S37" s="69">
        <f t="shared" si="18"/>
        <v>109.63849145714684</v>
      </c>
      <c r="T37" s="70">
        <f t="shared" si="18"/>
        <v>99.195952044175641</v>
      </c>
      <c r="U37" s="67">
        <f t="shared" si="18"/>
        <v>99.52420007427088</v>
      </c>
      <c r="V37" s="68">
        <f t="shared" si="18"/>
        <v>94.545982646103226</v>
      </c>
      <c r="W37" s="69">
        <f t="shared" si="18"/>
        <v>107.75564939429259</v>
      </c>
      <c r="X37" s="70">
        <f t="shared" si="18"/>
        <v>112.49557054620165</v>
      </c>
      <c r="Y37" s="67">
        <f t="shared" si="18"/>
        <v>114.16759235997505</v>
      </c>
      <c r="Z37" s="68">
        <f t="shared" si="18"/>
        <v>87.939099372525604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+'(令和7年6月)'!E20</f>
        <v>886</v>
      </c>
      <c r="F39" s="143">
        <f>+'(令和7年6月)'!F20</f>
        <v>77617</v>
      </c>
      <c r="G39" s="142">
        <f>+'(令和7年6月)'!G20</f>
        <v>987.35500000000002</v>
      </c>
      <c r="H39" s="143">
        <f>+'(令和7年6月)'!H20</f>
        <v>420990</v>
      </c>
      <c r="I39" s="142">
        <f>+'(令和7年6月)'!I20</f>
        <v>2013.7150000000001</v>
      </c>
      <c r="J39" s="143">
        <f>+'(令和7年6月)'!J20</f>
        <v>1496327.7272727273</v>
      </c>
      <c r="K39" s="142">
        <f>+'(令和7年6月)'!K20</f>
        <v>1482</v>
      </c>
      <c r="L39" s="143">
        <f>+'(令和7年6月)'!L20</f>
        <v>3397064</v>
      </c>
      <c r="M39" s="142">
        <f>+'(令和7年6月)'!M20</f>
        <v>7149.1120000000001</v>
      </c>
      <c r="N39" s="143">
        <f>+'(令和7年6月)'!N20</f>
        <v>1542921</v>
      </c>
      <c r="O39" s="142">
        <f>+'(令和7年6月)'!O20</f>
        <v>3380.0000000003001</v>
      </c>
      <c r="P39" s="143">
        <f>+'(令和7年6月)'!P20</f>
        <v>1082262.1000000001</v>
      </c>
      <c r="Q39" s="142">
        <f>+'(令和7年6月)'!Q20</f>
        <v>24020</v>
      </c>
      <c r="R39" s="143">
        <f>+'(令和7年6月)'!R20</f>
        <v>4431812.4000000004</v>
      </c>
      <c r="S39" s="144">
        <f>+'(令和7年6月)'!S20</f>
        <v>45537</v>
      </c>
      <c r="T39" s="145">
        <f>+'(令和7年6月)'!T20</f>
        <v>8966985.1999999993</v>
      </c>
      <c r="U39" s="142">
        <f>+'(令和7年6月)'!U20</f>
        <v>3983.76</v>
      </c>
      <c r="V39" s="143">
        <f>+'(令和7年6月)'!V20</f>
        <v>1322009.3008294031</v>
      </c>
      <c r="W39" s="142">
        <f>+'(令和7年6月)'!W20</f>
        <v>5760.4369999999999</v>
      </c>
      <c r="X39" s="143">
        <f>+'(令和7年6月)'!X20</f>
        <v>589369</v>
      </c>
      <c r="Y39" s="146">
        <f>+'(令和7年6月)'!Y20</f>
        <v>95199.379000000292</v>
      </c>
      <c r="Z39" s="147">
        <f>+'(令和7年6月)'!Z20</f>
        <v>23327357.728102133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+'(令和7年6月)'!E21</f>
        <v>919</v>
      </c>
      <c r="F40" s="149">
        <f>+'(令和7年6月)'!F21</f>
        <v>84984</v>
      </c>
      <c r="G40" s="148">
        <f>+'(令和7年6月)'!G21</f>
        <v>993.94299999999998</v>
      </c>
      <c r="H40" s="149">
        <f>+'(令和7年6月)'!H21</f>
        <v>426271</v>
      </c>
      <c r="I40" s="148">
        <f>+'(令和7年6月)'!I21</f>
        <v>2176.7690000000002</v>
      </c>
      <c r="J40" s="149">
        <f>+'(令和7年6月)'!J21</f>
        <v>1624100.6454545455</v>
      </c>
      <c r="K40" s="148">
        <f>+'(令和7年6月)'!K21</f>
        <v>1740</v>
      </c>
      <c r="L40" s="149">
        <f>+'(令和7年6月)'!L21</f>
        <v>4087943</v>
      </c>
      <c r="M40" s="148">
        <f>+'(令和7年6月)'!M21</f>
        <v>5898.0839999999998</v>
      </c>
      <c r="N40" s="149">
        <f>+'(令和7年6月)'!N21</f>
        <v>1366661.1</v>
      </c>
      <c r="O40" s="148">
        <f>+'(令和7年6月)'!O21</f>
        <v>3566</v>
      </c>
      <c r="P40" s="149">
        <f>+'(令和7年6月)'!P21</f>
        <v>1126323.6000000001</v>
      </c>
      <c r="Q40" s="148">
        <f>+'(令和7年6月)'!Q21</f>
        <v>24152</v>
      </c>
      <c r="R40" s="149">
        <f>+'(令和7年6月)'!R21</f>
        <v>4447982.8619999997</v>
      </c>
      <c r="S40" s="144">
        <f>+'(令和7年6月)'!S21</f>
        <v>44123</v>
      </c>
      <c r="T40" s="145">
        <f>+'(令和7年6月)'!T21</f>
        <v>8787729</v>
      </c>
      <c r="U40" s="148">
        <f>+'(令和7年6月)'!U21</f>
        <v>3707.19</v>
      </c>
      <c r="V40" s="149">
        <f>+'(令和7年6月)'!V21</f>
        <v>1054793.032224752</v>
      </c>
      <c r="W40" s="148">
        <f>+'(令和7年6月)'!W21</f>
        <v>5561.1270000000004</v>
      </c>
      <c r="X40" s="149">
        <f>+'(令和7年6月)'!X21</f>
        <v>590946</v>
      </c>
      <c r="Y40" s="150">
        <f>+'(令和7年6月)'!Y21</f>
        <v>92837.113000000012</v>
      </c>
      <c r="Z40" s="151">
        <f>+'(令和7年6月)'!Z21</f>
        <v>23597734.239679296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+'(令和7年6月)'!E22</f>
        <v>1529.9</v>
      </c>
      <c r="F41" s="149">
        <f>+'(令和7年6月)'!F22</f>
        <v>283810</v>
      </c>
      <c r="G41" s="148">
        <f>+'(令和7年6月)'!G22</f>
        <v>1699.546</v>
      </c>
      <c r="H41" s="149">
        <f>+'(令和7年6月)'!H22</f>
        <v>728922</v>
      </c>
      <c r="I41" s="148">
        <f>+'(令和7年6月)'!I22</f>
        <v>2394.3379999999997</v>
      </c>
      <c r="J41" s="149">
        <f>+'(令和7年6月)'!J22</f>
        <v>1643567.3818181818</v>
      </c>
      <c r="K41" s="148">
        <f>+'(令和7年6月)'!K22</f>
        <v>5653</v>
      </c>
      <c r="L41" s="149">
        <f>+'(令和7年6月)'!L22</f>
        <v>4949201</v>
      </c>
      <c r="M41" s="148">
        <f>+'(令和7年6月)'!M22</f>
        <v>14347.4</v>
      </c>
      <c r="N41" s="149">
        <f>+'(令和7年6月)'!N22</f>
        <v>2810269.1529999999</v>
      </c>
      <c r="O41" s="148">
        <f>+'(令和7年6月)'!O22</f>
        <v>4363</v>
      </c>
      <c r="P41" s="149">
        <f>+'(令和7年6月)'!P22</f>
        <v>1090152.5</v>
      </c>
      <c r="Q41" s="148">
        <f>+'(令和7年6月)'!Q22</f>
        <v>59739.8</v>
      </c>
      <c r="R41" s="149">
        <f>+'(令和7年6月)'!R22</f>
        <v>11690772.1756</v>
      </c>
      <c r="S41" s="144">
        <f>+'(令和7年6月)'!S22</f>
        <v>36663.800000000003</v>
      </c>
      <c r="T41" s="145">
        <f>+'(令和7年6月)'!T22</f>
        <v>3545168</v>
      </c>
      <c r="U41" s="148">
        <f>+'(令和7年6月)'!U22</f>
        <v>4985.4350000000004</v>
      </c>
      <c r="V41" s="149">
        <f>+'(令和7年6月)'!V22</f>
        <v>2372882.383879493</v>
      </c>
      <c r="W41" s="148">
        <f>+'(令和7年6月)'!W22</f>
        <v>7646.6866999999993</v>
      </c>
      <c r="X41" s="149">
        <f>+'(令和7年6月)'!X22</f>
        <v>1261532</v>
      </c>
      <c r="Y41" s="150">
        <f>+'(令和7年6月)'!Y22</f>
        <v>139022.9057</v>
      </c>
      <c r="Z41" s="151">
        <f>+'(令和7年6月)'!Z22</f>
        <v>30376276.594297677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+'(令和7年6月)'!E23</f>
        <v>58.361355406104501</v>
      </c>
      <c r="F42" s="193">
        <f>+'(令和5年12月)'!F23</f>
        <v>0</v>
      </c>
      <c r="G42" s="192">
        <f>+'(令和7年6月)'!G23</f>
        <v>58.176281975993035</v>
      </c>
      <c r="H42" s="193">
        <f>+'(令和5年12月)'!H23</f>
        <v>0</v>
      </c>
      <c r="I42" s="192">
        <f>+'(令和7年6月)'!I23</f>
        <v>84.62666583194158</v>
      </c>
      <c r="J42" s="193">
        <f>+'(令和5年12月)'!J23</f>
        <v>0</v>
      </c>
      <c r="K42" s="192">
        <f>+'(令和7年6月)'!K23</f>
        <v>27.862331373227256</v>
      </c>
      <c r="L42" s="193">
        <f>+'(令和5年12月)'!L23</f>
        <v>0</v>
      </c>
      <c r="M42" s="192">
        <f>+'(令和7年6月)'!M23</f>
        <v>47.541555147739899</v>
      </c>
      <c r="N42" s="193">
        <f>+'(令和5年12月)'!N23</f>
        <v>0</v>
      </c>
      <c r="O42" s="192">
        <f>+'(令和7年6月)'!O23</f>
        <v>77.939856373435077</v>
      </c>
      <c r="P42" s="193">
        <f>+'(令和5年12月)'!P23</f>
        <v>0</v>
      </c>
      <c r="Q42" s="192">
        <f>+'(令和7年6月)'!Q23</f>
        <v>40.27368582980246</v>
      </c>
      <c r="R42" s="193">
        <f>+'(令和5年12月)'!R23</f>
        <v>0</v>
      </c>
      <c r="S42" s="192">
        <f>+'(令和7年6月)'!S23</f>
        <v>124.67739064655363</v>
      </c>
      <c r="T42" s="193">
        <f>+'(令和5年12月)'!T23</f>
        <v>0</v>
      </c>
      <c r="U42" s="192">
        <f>+'(令和7年6月)'!U23</f>
        <v>100.51470451708737</v>
      </c>
      <c r="V42" s="193">
        <f>+'(令和5年12月)'!V23</f>
        <v>0</v>
      </c>
      <c r="W42" s="192">
        <f>+'(令和7年6月)'!W23</f>
        <v>75.006734104482433</v>
      </c>
      <c r="X42" s="193">
        <f>+'(令和5年12月)'!X23</f>
        <v>0</v>
      </c>
      <c r="Y42" s="192">
        <f>+'(令和7年6月)'!Y23</f>
        <v>68.207368607063955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171</v>
      </c>
      <c r="F43" s="93">
        <f t="shared" si="19"/>
        <v>10623</v>
      </c>
      <c r="G43" s="90">
        <f t="shared" si="19"/>
        <v>139.15099999999984</v>
      </c>
      <c r="H43" s="91">
        <f t="shared" si="19"/>
        <v>34134</v>
      </c>
      <c r="I43" s="92">
        <f t="shared" si="19"/>
        <v>78758.285000000003</v>
      </c>
      <c r="J43" s="93">
        <f t="shared" si="19"/>
        <v>246988.44545454555</v>
      </c>
      <c r="K43" s="90">
        <f t="shared" si="19"/>
        <v>350</v>
      </c>
      <c r="L43" s="91">
        <f t="shared" si="19"/>
        <v>161021</v>
      </c>
      <c r="M43" s="92">
        <f t="shared" si="19"/>
        <v>-1353.9840000000004</v>
      </c>
      <c r="N43" s="93">
        <f t="shared" si="19"/>
        <v>-101211.80000000005</v>
      </c>
      <c r="O43" s="90">
        <f t="shared" si="19"/>
        <v>-131.00000000030013</v>
      </c>
      <c r="P43" s="91">
        <f t="shared" si="19"/>
        <v>108960.5</v>
      </c>
      <c r="Q43" s="92">
        <f t="shared" si="19"/>
        <v>3270</v>
      </c>
      <c r="R43" s="93">
        <f t="shared" si="19"/>
        <v>322102.39999999944</v>
      </c>
      <c r="S43" s="90">
        <f t="shared" si="19"/>
        <v>2806</v>
      </c>
      <c r="T43" s="91">
        <f t="shared" si="19"/>
        <v>488162.60000000149</v>
      </c>
      <c r="U43" s="92">
        <f t="shared" si="19"/>
        <v>2037.1649598467684</v>
      </c>
      <c r="V43" s="93">
        <f t="shared" si="19"/>
        <v>9432.5776508376002</v>
      </c>
      <c r="W43" s="90">
        <f t="shared" si="19"/>
        <v>95.229000000000269</v>
      </c>
      <c r="X43" s="91">
        <f t="shared" si="19"/>
        <v>15653</v>
      </c>
      <c r="Y43" s="90">
        <f t="shared" si="19"/>
        <v>86141.845959846469</v>
      </c>
      <c r="Z43" s="91">
        <f t="shared" si="19"/>
        <v>1295865.7231053784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42</v>
      </c>
      <c r="F44" s="97">
        <f t="shared" si="19"/>
        <v>-423</v>
      </c>
      <c r="G44" s="94">
        <f t="shared" si="19"/>
        <v>34.580000000000155</v>
      </c>
      <c r="H44" s="95">
        <f t="shared" si="19"/>
        <v>-23857</v>
      </c>
      <c r="I44" s="96">
        <f t="shared" si="19"/>
        <v>69206.231</v>
      </c>
      <c r="J44" s="97">
        <f t="shared" si="19"/>
        <v>37864.954545454588</v>
      </c>
      <c r="K44" s="94">
        <f t="shared" si="19"/>
        <v>358</v>
      </c>
      <c r="L44" s="95">
        <f t="shared" si="19"/>
        <v>27766</v>
      </c>
      <c r="M44" s="96">
        <f t="shared" si="19"/>
        <v>257.99600000000009</v>
      </c>
      <c r="N44" s="97">
        <f t="shared" si="19"/>
        <v>63328.5</v>
      </c>
      <c r="O44" s="94">
        <f t="shared" si="19"/>
        <v>-302</v>
      </c>
      <c r="P44" s="95">
        <f t="shared" si="19"/>
        <v>97663.59999999986</v>
      </c>
      <c r="Q44" s="96">
        <f t="shared" si="19"/>
        <v>1366</v>
      </c>
      <c r="R44" s="97">
        <f t="shared" si="19"/>
        <v>154958.7379999999</v>
      </c>
      <c r="S44" s="94">
        <f t="shared" si="19"/>
        <v>2998</v>
      </c>
      <c r="T44" s="95">
        <f t="shared" si="19"/>
        <v>703011.40000000037</v>
      </c>
      <c r="U44" s="96">
        <f>W20-U40</f>
        <v>2148.4760000000001</v>
      </c>
      <c r="V44" s="97">
        <f t="shared" si="19"/>
        <v>244968.26860465109</v>
      </c>
      <c r="W44" s="94">
        <f t="shared" si="19"/>
        <v>691.14899999999943</v>
      </c>
      <c r="X44" s="95">
        <f t="shared" si="19"/>
        <v>66068</v>
      </c>
      <c r="Y44" s="94">
        <f t="shared" si="19"/>
        <v>76264.810788603267</v>
      </c>
      <c r="Z44" s="95">
        <f t="shared" si="19"/>
        <v>1371349.461150106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96</v>
      </c>
      <c r="F45" s="97">
        <f t="shared" si="19"/>
        <v>3679</v>
      </c>
      <c r="G45" s="94">
        <f t="shared" si="19"/>
        <v>97.982999999999947</v>
      </c>
      <c r="H45" s="95">
        <f t="shared" si="19"/>
        <v>52710</v>
      </c>
      <c r="I45" s="96">
        <f t="shared" si="19"/>
        <v>9389.0000000000036</v>
      </c>
      <c r="J45" s="97">
        <f t="shared" si="19"/>
        <v>81350.572727272753</v>
      </c>
      <c r="K45" s="94">
        <f t="shared" si="19"/>
        <v>-266</v>
      </c>
      <c r="L45" s="95">
        <f t="shared" si="19"/>
        <v>-557624</v>
      </c>
      <c r="M45" s="96">
        <f t="shared" si="19"/>
        <v>-360.95200000000114</v>
      </c>
      <c r="N45" s="97">
        <f t="shared" si="19"/>
        <v>11719.600000000093</v>
      </c>
      <c r="O45" s="94">
        <f t="shared" si="19"/>
        <v>-15</v>
      </c>
      <c r="P45" s="95">
        <f t="shared" si="19"/>
        <v>-32764.600000000093</v>
      </c>
      <c r="Q45" s="96">
        <f t="shared" si="19"/>
        <v>1772</v>
      </c>
      <c r="R45" s="97">
        <f t="shared" si="19"/>
        <v>150973.20000000112</v>
      </c>
      <c r="S45" s="94">
        <f t="shared" si="19"/>
        <v>1222</v>
      </c>
      <c r="T45" s="95">
        <f t="shared" si="19"/>
        <v>-35592.600000000093</v>
      </c>
      <c r="U45" s="96">
        <f t="shared" si="19"/>
        <v>700.88017124346607</v>
      </c>
      <c r="V45" s="97">
        <f t="shared" si="19"/>
        <v>31680.577650837135</v>
      </c>
      <c r="W45" s="94">
        <f t="shared" si="19"/>
        <v>-396.60999999999876</v>
      </c>
      <c r="X45" s="95">
        <f t="shared" si="19"/>
        <v>-51992</v>
      </c>
      <c r="Y45" s="94">
        <f t="shared" si="19"/>
        <v>12239.301171243482</v>
      </c>
      <c r="Z45" s="95">
        <f t="shared" si="19"/>
        <v>-345860.24962189049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5.5843952751807535</v>
      </c>
      <c r="F46" s="193"/>
      <c r="G46" s="192">
        <f>G23-G42</f>
        <v>3.4474750209258218</v>
      </c>
      <c r="H46" s="193"/>
      <c r="I46" s="192">
        <f>I23-I42</f>
        <v>988.57461200795228</v>
      </c>
      <c r="J46" s="193"/>
      <c r="K46" s="192">
        <f>K23-K42</f>
        <v>7.7354947137292669</v>
      </c>
      <c r="L46" s="193"/>
      <c r="M46" s="192">
        <f>M23-M42</f>
        <v>-5.3615872168044376</v>
      </c>
      <c r="N46" s="193"/>
      <c r="O46" s="192">
        <f t="shared" si="19"/>
        <v>-3.1723210732399281</v>
      </c>
      <c r="P46" s="193"/>
      <c r="Q46" s="192">
        <f t="shared" si="19"/>
        <v>3.2787291486390586</v>
      </c>
      <c r="R46" s="193"/>
      <c r="S46" s="192">
        <f t="shared" si="19"/>
        <v>3.3769516973355138</v>
      </c>
      <c r="T46" s="193"/>
      <c r="U46" s="192">
        <f t="shared" si="19"/>
        <v>10.775297303325516</v>
      </c>
      <c r="V46" s="193"/>
      <c r="W46" s="192">
        <f t="shared" si="19"/>
        <v>6.2722771470488823</v>
      </c>
      <c r="X46" s="193"/>
      <c r="Y46" s="192">
        <f t="shared" si="19"/>
        <v>52.516407284971223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119.30022573363431</v>
      </c>
      <c r="F47" s="72">
        <f t="shared" si="20"/>
        <v>113.68643467281652</v>
      </c>
      <c r="G47" s="71">
        <f t="shared" si="20"/>
        <v>114.09330990373267</v>
      </c>
      <c r="H47" s="73">
        <f t="shared" si="20"/>
        <v>108.10803106962162</v>
      </c>
      <c r="I47" s="74">
        <f t="shared" si="20"/>
        <v>4011.093923420146</v>
      </c>
      <c r="J47" s="72">
        <f t="shared" si="20"/>
        <v>116.50630680383887</v>
      </c>
      <c r="K47" s="71">
        <f t="shared" si="20"/>
        <v>123.61673414304992</v>
      </c>
      <c r="L47" s="73">
        <f t="shared" si="20"/>
        <v>104.74000489834752</v>
      </c>
      <c r="M47" s="74">
        <f t="shared" si="20"/>
        <v>81.060808671062929</v>
      </c>
      <c r="N47" s="72">
        <f t="shared" si="20"/>
        <v>93.440247426796319</v>
      </c>
      <c r="O47" s="71">
        <f t="shared" si="20"/>
        <v>96.12426035502105</v>
      </c>
      <c r="P47" s="73">
        <f t="shared" si="20"/>
        <v>110.06784770528321</v>
      </c>
      <c r="Q47" s="74">
        <f t="shared" si="20"/>
        <v>113.61365528726061</v>
      </c>
      <c r="R47" s="72">
        <f t="shared" si="20"/>
        <v>107.2679610716374</v>
      </c>
      <c r="S47" s="71">
        <f t="shared" si="20"/>
        <v>106.16202209192525</v>
      </c>
      <c r="T47" s="73">
        <f t="shared" si="20"/>
        <v>105.44399917153875</v>
      </c>
      <c r="U47" s="74">
        <f t="shared" si="20"/>
        <v>151.13673915714722</v>
      </c>
      <c r="V47" s="72">
        <f t="shared" si="20"/>
        <v>100.71350312323217</v>
      </c>
      <c r="W47" s="71">
        <f t="shared" si="20"/>
        <v>101.65315582828178</v>
      </c>
      <c r="X47" s="73">
        <f t="shared" si="20"/>
        <v>102.65589130069617</v>
      </c>
      <c r="Y47" s="71">
        <f t="shared" si="20"/>
        <v>190.48572255901607</v>
      </c>
      <c r="Z47" s="73">
        <f t="shared" si="20"/>
        <v>105.55513289678868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104.57018498367792</v>
      </c>
      <c r="F48" s="66">
        <f t="shared" si="20"/>
        <v>99.502259248799774</v>
      </c>
      <c r="G48" s="63">
        <f t="shared" si="20"/>
        <v>103.47907274360806</v>
      </c>
      <c r="H48" s="64">
        <f t="shared" si="20"/>
        <v>94.4033255839595</v>
      </c>
      <c r="I48" s="65">
        <f t="shared" si="20"/>
        <v>3279.3098394914659</v>
      </c>
      <c r="J48" s="66">
        <f t="shared" si="20"/>
        <v>102.33144138273875</v>
      </c>
      <c r="K48" s="63">
        <f t="shared" si="20"/>
        <v>120.57471264367817</v>
      </c>
      <c r="L48" s="64">
        <f t="shared" si="20"/>
        <v>100.67921690688937</v>
      </c>
      <c r="M48" s="65">
        <f t="shared" si="20"/>
        <v>104.37423407330245</v>
      </c>
      <c r="N48" s="66">
        <f t="shared" si="20"/>
        <v>104.63381155723243</v>
      </c>
      <c r="O48" s="63">
        <f t="shared" si="20"/>
        <v>91.531127313516549</v>
      </c>
      <c r="P48" s="64">
        <f t="shared" si="20"/>
        <v>108.67100715993165</v>
      </c>
      <c r="Q48" s="65">
        <f t="shared" si="20"/>
        <v>105.65584630672409</v>
      </c>
      <c r="R48" s="66">
        <f t="shared" si="20"/>
        <v>103.48379800029903</v>
      </c>
      <c r="S48" s="63">
        <f t="shared" si="20"/>
        <v>106.79464225007366</v>
      </c>
      <c r="T48" s="64">
        <f t="shared" si="20"/>
        <v>107.99992125383019</v>
      </c>
      <c r="U48" s="65">
        <f>W20/U40*100</f>
        <v>157.95429961776978</v>
      </c>
      <c r="V48" s="66">
        <f t="shared" si="20"/>
        <v>123.22429719581747</v>
      </c>
      <c r="W48" s="63">
        <f t="shared" si="20"/>
        <v>112.42821823705877</v>
      </c>
      <c r="X48" s="64">
        <f t="shared" si="20"/>
        <v>111.18004013903131</v>
      </c>
      <c r="Y48" s="63">
        <f t="shared" si="20"/>
        <v>182.14905475206155</v>
      </c>
      <c r="Z48" s="64">
        <f t="shared" si="20"/>
        <v>105.81136073159176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106.27491992940715</v>
      </c>
      <c r="F49" s="70">
        <f t="shared" si="20"/>
        <v>101.2962897713259</v>
      </c>
      <c r="G49" s="67">
        <f t="shared" si="20"/>
        <v>105.76524554204477</v>
      </c>
      <c r="H49" s="68">
        <f t="shared" si="20"/>
        <v>107.23122638636234</v>
      </c>
      <c r="I49" s="69">
        <f t="shared" si="20"/>
        <v>492.13344147735222</v>
      </c>
      <c r="J49" s="70">
        <f t="shared" si="20"/>
        <v>104.94963416938097</v>
      </c>
      <c r="K49" s="67">
        <f t="shared" si="20"/>
        <v>95.294533875818161</v>
      </c>
      <c r="L49" s="68">
        <f t="shared" si="20"/>
        <v>88.733050041814835</v>
      </c>
      <c r="M49" s="69">
        <f t="shared" si="20"/>
        <v>97.484199227734635</v>
      </c>
      <c r="N49" s="70">
        <f t="shared" si="20"/>
        <v>100.41702767108585</v>
      </c>
      <c r="O49" s="67">
        <f t="shared" si="20"/>
        <v>99.656199862479937</v>
      </c>
      <c r="P49" s="68">
        <f t="shared" si="20"/>
        <v>96.994493889616351</v>
      </c>
      <c r="Q49" s="69">
        <f t="shared" si="20"/>
        <v>102.96619673986187</v>
      </c>
      <c r="R49" s="70">
        <f t="shared" si="20"/>
        <v>101.29138775208621</v>
      </c>
      <c r="S49" s="67">
        <f t="shared" si="20"/>
        <v>103.33298785177749</v>
      </c>
      <c r="T49" s="68">
        <f t="shared" si="20"/>
        <v>98.996025012072764</v>
      </c>
      <c r="U49" s="69">
        <f t="shared" si="20"/>
        <v>114.05855599849292</v>
      </c>
      <c r="V49" s="70">
        <f t="shared" si="20"/>
        <v>101.33510947976451</v>
      </c>
      <c r="W49" s="67">
        <f t="shared" si="20"/>
        <v>94.813309142115116</v>
      </c>
      <c r="X49" s="68">
        <f t="shared" si="20"/>
        <v>95.878661817536141</v>
      </c>
      <c r="Y49" s="67">
        <f t="shared" si="20"/>
        <v>108.8038018696393</v>
      </c>
      <c r="Z49" s="68">
        <f t="shared" si="20"/>
        <v>98.861413285633517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9737-64F0-4962-A43F-5FC2FB1E593F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118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756</v>
      </c>
      <c r="F5" s="14">
        <v>58617</v>
      </c>
      <c r="G5" s="15">
        <v>30</v>
      </c>
      <c r="H5" s="16">
        <v>5440</v>
      </c>
      <c r="I5" s="13">
        <v>1409</v>
      </c>
      <c r="J5" s="14">
        <v>1126743</v>
      </c>
      <c r="K5" s="17">
        <v>1424</v>
      </c>
      <c r="L5" s="18">
        <v>3354364</v>
      </c>
      <c r="M5" s="13">
        <v>932</v>
      </c>
      <c r="N5" s="75">
        <v>214198</v>
      </c>
      <c r="O5" s="19">
        <v>715</v>
      </c>
      <c r="P5" s="18">
        <v>33361</v>
      </c>
      <c r="Q5" s="13">
        <v>13167</v>
      </c>
      <c r="R5" s="14">
        <v>1975639</v>
      </c>
      <c r="S5" s="19">
        <v>18637</v>
      </c>
      <c r="T5" s="18">
        <v>5555480</v>
      </c>
      <c r="U5" s="13">
        <v>3563</v>
      </c>
      <c r="V5" s="14">
        <v>1275083.3566433566</v>
      </c>
      <c r="W5" s="13">
        <v>575</v>
      </c>
      <c r="X5" s="18">
        <v>104890</v>
      </c>
      <c r="Y5" s="20">
        <f t="shared" ref="Y5:Z18" si="0">+W5+U5+S5+Q5+O5+M5+K5+I5+G5+E5</f>
        <v>41208</v>
      </c>
      <c r="Z5" s="21">
        <f t="shared" si="0"/>
        <v>13703815.356643356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+'(令和6年4月)'!E20+'(令和6年5月)'!E20+'(令和6年6月)'!E20+'(令和6年7月)'!E20+'(令和6年8月)'!E20+'(令和6年9月)'!E20+'(令和6年10月)'!E20+'(令和6年11月)'!E20+'(令和6年12月)'!E20+'(令和7年1月)'!E20+'(令和7年2月)'!E20+'(令和7年6月)'!E20</f>
        <v>11239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+'(令和6年4月)'!E21+'(令和6年5月)'!E21+'(令和6年6月)'!E21+'(令和6年7月)'!E21+'(令和6年8月)'!E21+'(令和6年9月)'!E21+'(令和6年10月)'!E21+'(令和6年11月)'!E21+'(令和6年12月)'!E21+'(令和7年1月)'!E21+'(令和7年2月)'!E21+'(令和7年6月)'!E21</f>
        <v>11393.008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+'(令和6年4月)'!F22+'(令和6年5月)'!F22+'(令和6年6月)'!F22+'(令和6年7月)'!F22+'(令和6年8月)'!F22+'(令和6年9月)'!F22+'(令和6年10月)'!F22+'(令和6年11月)'!F22+'(令和6年12月)'!F22+'(令和7年1月)'!F22+'(令和7年2月)'!F22+'(令和7年6月)'!F22</f>
        <v>3797940.5999999996</v>
      </c>
      <c r="AH5" s="155">
        <f t="shared" ref="AH5:AH14" si="1">+AG5/12</f>
        <v>316495.05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768</v>
      </c>
      <c r="F6" s="24">
        <v>59684</v>
      </c>
      <c r="G6" s="25">
        <v>30</v>
      </c>
      <c r="H6" s="26">
        <v>5440</v>
      </c>
      <c r="I6" s="27">
        <v>1561</v>
      </c>
      <c r="J6" s="21">
        <v>1199430</v>
      </c>
      <c r="K6" s="25">
        <v>1692</v>
      </c>
      <c r="L6" s="26">
        <v>4052413</v>
      </c>
      <c r="M6" s="27">
        <v>903</v>
      </c>
      <c r="N6" s="76">
        <v>222586</v>
      </c>
      <c r="O6" s="25">
        <v>755</v>
      </c>
      <c r="P6" s="26">
        <v>38692</v>
      </c>
      <c r="Q6" s="27">
        <v>12882</v>
      </c>
      <c r="R6" s="21">
        <v>1944061</v>
      </c>
      <c r="S6" s="25">
        <v>18435</v>
      </c>
      <c r="T6" s="26">
        <v>5504331</v>
      </c>
      <c r="U6" s="27">
        <v>3386</v>
      </c>
      <c r="V6" s="21">
        <v>1018605.3566433566</v>
      </c>
      <c r="W6" s="27">
        <v>484</v>
      </c>
      <c r="X6" s="26">
        <v>105194</v>
      </c>
      <c r="Y6" s="20">
        <f t="shared" si="0"/>
        <v>40896</v>
      </c>
      <c r="Z6" s="21">
        <f t="shared" si="0"/>
        <v>14150436.356643356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+'(令和6年4月)'!G20+'(令和6年5月)'!G20+'(令和6年6月)'!G20+'(令和6年7月)'!G20+'(令和6年8月)'!G20+'(令和6年9月)'!G20+'(令和6年10月)'!G20+'(令和6年11月)'!G20+'(令和6年12月)'!G20+'(令和7年1月)'!G20+'(令和7年2月)'!G20+'(令和7年6月)'!G20</f>
        <v>12893.338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+'(令和6年4月)'!G21+'(令和6年5月)'!G21+'(令和6年6月)'!G21+'(令和6年7月)'!G21+'(令和6年8月)'!G21+'(令和6年9月)'!G21+'(令和6年10月)'!G21+'(令和6年11月)'!G21+'(令和6年12月)'!G21+'(令和7年1月)'!G21+'(令和7年2月)'!G21+'(令和7年6月)'!G21</f>
        <v>12879.031999999999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+'(令和6年4月)'!H22+'(令和6年5月)'!H22+'(令和6年6月)'!H22+'(令和6年7月)'!H22+'(令和6年8月)'!H22+'(令和6年9月)'!H22+'(令和6年10月)'!H22+'(令和6年11月)'!H22+'(令和6年12月)'!H22+'(令和7年1月)'!H22+'(令和7年2月)'!H22+'(令和7年6月)'!H22</f>
        <v>8574141</v>
      </c>
      <c r="AH6" s="155">
        <f t="shared" si="1"/>
        <v>714511.75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1402.9</v>
      </c>
      <c r="F7" s="36">
        <v>264310</v>
      </c>
      <c r="G7" s="29">
        <v>151</v>
      </c>
      <c r="H7" s="30">
        <v>74178</v>
      </c>
      <c r="I7" s="31">
        <v>1168</v>
      </c>
      <c r="J7" s="32">
        <v>843174</v>
      </c>
      <c r="K7" s="77">
        <v>5575</v>
      </c>
      <c r="L7" s="30">
        <v>4887681</v>
      </c>
      <c r="M7" s="23">
        <v>2065.3000000000002</v>
      </c>
      <c r="N7" s="24">
        <v>392036.25</v>
      </c>
      <c r="O7" s="33">
        <v>2732</v>
      </c>
      <c r="P7" s="34">
        <v>470434</v>
      </c>
      <c r="Q7" s="23">
        <v>33186.400000000001</v>
      </c>
      <c r="R7" s="24">
        <v>5174738</v>
      </c>
      <c r="S7" s="33">
        <v>29689.200000000001</v>
      </c>
      <c r="T7" s="34">
        <v>2523463</v>
      </c>
      <c r="U7" s="23">
        <v>3817.3</v>
      </c>
      <c r="V7" s="24">
        <v>2207744.3181818184</v>
      </c>
      <c r="W7" s="23">
        <v>2227.1999999999998</v>
      </c>
      <c r="X7" s="34">
        <v>517836</v>
      </c>
      <c r="Y7" s="31">
        <f t="shared" si="0"/>
        <v>82014.3</v>
      </c>
      <c r="Z7" s="24">
        <f>+X7+V7+T7+R7+P7+N7+L7+J7+H7+F7</f>
        <v>17355594.56818182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+'(令和6年4月)'!I20+'(令和6年5月)'!I20+'(令和6年6月)'!I20+'(令和6年7月)'!I20+'(令和6年8月)'!I20+'(令和6年9月)'!I20+'(令和6年10月)'!I20+'(令和6年11月)'!I20+'(令和6年12月)'!I20+'(令和7年1月)'!I20+'(令和7年2月)'!I20+'(令和7年6月)'!I20</f>
        <v>21668.315000000002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+'(令和6年4月)'!I21+'(令和6年5月)'!I21+'(令和6年6月)'!I21+'(令和6年7月)'!I21+'(令和6年8月)'!I21+'(令和6年9月)'!I21+'(令和6年10月)'!I21+'(令和6年11月)'!I21+'(令和6年12月)'!I21+'(令和7年1月)'!I21+'(令和7年2月)'!I21+'(令和7年6月)'!I21</f>
        <v>21828.968999999997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+'(令和6年4月)'!J22+'(令和6年5月)'!J22+'(令和6年6月)'!J22+'(令和6年7月)'!J22+'(令和6年8月)'!J22+'(令和6年9月)'!J22+'(令和6年10月)'!J22+'(令和6年11月)'!J22+'(令和6年12月)'!J22+'(令和7年1月)'!J22+'(令和7年2月)'!J22+'(令和7年6月)'!J22</f>
        <v>35033839.627272725</v>
      </c>
      <c r="AH7" s="155">
        <f t="shared" si="1"/>
        <v>2919486.6356060603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151.35499999999999</v>
      </c>
      <c r="H8" s="16">
        <v>91000</v>
      </c>
      <c r="I8" s="13">
        <v>389.71500000000003</v>
      </c>
      <c r="J8" s="14">
        <v>258262.22727272729</v>
      </c>
      <c r="K8" s="17">
        <v>0</v>
      </c>
      <c r="L8" s="18">
        <v>0</v>
      </c>
      <c r="M8" s="13">
        <v>4643</v>
      </c>
      <c r="N8" s="75">
        <v>1095464</v>
      </c>
      <c r="O8" s="19">
        <v>10</v>
      </c>
      <c r="P8" s="18">
        <v>1187.0999999999999</v>
      </c>
      <c r="Q8" s="13">
        <v>4860</v>
      </c>
      <c r="R8" s="14">
        <v>588041.19999999995</v>
      </c>
      <c r="S8" s="19">
        <v>26890</v>
      </c>
      <c r="T8" s="18">
        <v>3409505.2</v>
      </c>
      <c r="U8" s="13">
        <v>214.76</v>
      </c>
      <c r="V8" s="14">
        <v>27906.944186046512</v>
      </c>
      <c r="W8" s="13">
        <v>43</v>
      </c>
      <c r="X8" s="18">
        <v>1400</v>
      </c>
      <c r="Y8" s="13">
        <f t="shared" si="0"/>
        <v>37331.829999999994</v>
      </c>
      <c r="Z8" s="14">
        <f t="shared" si="0"/>
        <v>5491766.6714587742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+'(令和6年4月)'!K20+'(令和6年5月)'!K20+'(令和6年6月)'!K20+'(令和6年7月)'!K20+'(令和6年8月)'!K20+'(令和6年9月)'!K20+'(令和6年10月)'!K20+'(令和6年11月)'!K20+'(令和6年12月)'!K20+'(令和7年1月)'!K20+'(令和7年2月)'!K20+'(令和7年6月)'!K20</f>
        <v>25333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+'(令和6年4月)'!K21+'(令和6年5月)'!K21+'(令和6年6月)'!K21+'(令和6年7月)'!K21+'(令和6年8月)'!K21+'(令和6年9月)'!K21+'(令和6年10月)'!K21+'(令和6年11月)'!K21+'(令和6年12月)'!K21+'(令和7年1月)'!K21+'(令和7年2月)'!K21+'(令和7年6月)'!K21</f>
        <v>23579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+'(令和6年4月)'!L22+'(令和6年5月)'!L22+'(令和6年6月)'!L22+'(令和6年7月)'!L22+'(令和6年8月)'!L22+'(令和6年9月)'!L22+'(令和6年10月)'!L22+'(令和6年11月)'!L22+'(令和6年12月)'!L22+'(令和7年1月)'!L22+'(令和7年2月)'!L22+'(令和7年6月)'!L22</f>
        <v>75163770</v>
      </c>
      <c r="AH8" s="155">
        <f t="shared" si="1"/>
        <v>6263647.5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141.94300000000001</v>
      </c>
      <c r="H9" s="26">
        <v>85200</v>
      </c>
      <c r="I9" s="27">
        <v>379.76900000000001</v>
      </c>
      <c r="J9" s="21">
        <v>269647.64545454545</v>
      </c>
      <c r="K9" s="25">
        <v>0</v>
      </c>
      <c r="L9" s="26">
        <v>0</v>
      </c>
      <c r="M9" s="27">
        <v>4440</v>
      </c>
      <c r="N9" s="76">
        <v>1004045.1</v>
      </c>
      <c r="O9" s="25">
        <v>49</v>
      </c>
      <c r="P9" s="26">
        <v>5835.6</v>
      </c>
      <c r="Q9" s="27">
        <v>5051</v>
      </c>
      <c r="R9" s="21">
        <v>617506</v>
      </c>
      <c r="S9" s="25">
        <v>25678</v>
      </c>
      <c r="T9" s="26">
        <v>3281398</v>
      </c>
      <c r="U9" s="27">
        <v>223.19</v>
      </c>
      <c r="V9" s="21">
        <v>21601.675581395346</v>
      </c>
      <c r="W9" s="27">
        <v>53</v>
      </c>
      <c r="X9" s="26">
        <v>1600</v>
      </c>
      <c r="Y9" s="20">
        <f t="shared" si="0"/>
        <v>36145.902000000002</v>
      </c>
      <c r="Z9" s="21">
        <f t="shared" si="0"/>
        <v>5305834.0210359404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+'(令和6年4月)'!M20+'(令和6年5月)'!M20+'(令和6年6月)'!M20+'(令和6年7月)'!M20+'(令和6年8月)'!M20+'(令和6年9月)'!M20+'(令和6年10月)'!M20+'(令和6年11月)'!M20+'(令和6年12月)'!M20+'(令和7年1月)'!M20+'(令和7年2月)'!M20+'(令和7年6月)'!M20</f>
        <v>81156.039999999979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+'(令和6年4月)'!M21+'(令和6年5月)'!M21+'(令和6年6月)'!M21+'(令和6年7月)'!M21+'(令和6年8月)'!M21+'(令和6年9月)'!M21+'(令和6年10月)'!M21+'(令和6年11月)'!M21+'(令和6年12月)'!M21+'(令和7年1月)'!M21+'(令和7年2月)'!M21+'(令和7年6月)'!M21</f>
        <v>81268.118999999992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+'(令和6年4月)'!N22+'(令和6年5月)'!N22+'(令和6年6月)'!N22+'(令和6年7月)'!N22+'(令和6年8月)'!N22+'(令和6年9月)'!N22+'(令和6年10月)'!N22+'(令和6年11月)'!N22+'(令和6年12月)'!N22+'(令和7年1月)'!N22+'(令和7年2月)'!N22+'(令和7年6月)'!N22</f>
        <v>35431310.935999997</v>
      </c>
      <c r="AH9" s="155">
        <f t="shared" si="1"/>
        <v>2952609.2446666663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180.54600000000002</v>
      </c>
      <c r="H10" s="30">
        <v>104400</v>
      </c>
      <c r="I10" s="37">
        <v>845.83799999999997</v>
      </c>
      <c r="J10" s="38">
        <v>596718.08181818179</v>
      </c>
      <c r="K10" s="77">
        <v>0</v>
      </c>
      <c r="L10" s="30">
        <v>0</v>
      </c>
      <c r="M10" s="35">
        <v>7264</v>
      </c>
      <c r="N10" s="36">
        <v>1612915.9029999999</v>
      </c>
      <c r="O10" s="29">
        <v>14</v>
      </c>
      <c r="P10" s="30">
        <v>1629</v>
      </c>
      <c r="Q10" s="35">
        <v>12603.4</v>
      </c>
      <c r="R10" s="36">
        <v>1763239.7756000001</v>
      </c>
      <c r="S10" s="29">
        <v>6964.5999999999985</v>
      </c>
      <c r="T10" s="30">
        <v>1019777</v>
      </c>
      <c r="U10" s="35">
        <v>620.13500000000022</v>
      </c>
      <c r="V10" s="36">
        <v>64446.065697674414</v>
      </c>
      <c r="W10" s="35">
        <v>125</v>
      </c>
      <c r="X10" s="30">
        <v>2300</v>
      </c>
      <c r="Y10" s="37">
        <f t="shared" si="0"/>
        <v>28734.518999999997</v>
      </c>
      <c r="Z10" s="36">
        <f t="shared" si="0"/>
        <v>5181925.8261158559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+'(令和6年4月)'!O20+'(令和6年5月)'!O20+'(令和6年6月)'!O20+'(令和6年7月)'!O20+'(令和6年8月)'!O20+'(令和6年9月)'!O20+'(令和6年10月)'!O20+'(令和6年11月)'!O20+'(令和6年12月)'!O20+'(令和7年1月)'!O20+'(令和7年2月)'!O20+'(令和7年6月)'!O20</f>
        <v>47970.000000000298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+'(令和6年4月)'!O21+'(令和6年5月)'!O21+'(令和6年6月)'!O21+'(令和6年7月)'!O21+'(令和6年8月)'!O21+'(令和6年9月)'!O21+'(令和6年10月)'!O21+'(令和6年11月)'!O21+'(令和6年12月)'!O21+'(令和7年1月)'!O21+'(令和7年2月)'!O21+'(令和7年6月)'!O21</f>
        <v>48535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+'(令和6年4月)'!P22+'(令和6年5月)'!P22+'(令和6年6月)'!P22+'(令和6年7月)'!P22+'(令和6年8月)'!P22+'(令和6年9月)'!P22+'(令和6年10月)'!P22+'(令和6年11月)'!P22+'(令和6年12月)'!P22+'(令和7年1月)'!P22+'(令和7年2月)'!P22+'(令和7年6月)'!P22</f>
        <v>16583640.199999999</v>
      </c>
      <c r="AH10" s="155">
        <f t="shared" si="1"/>
        <v>1381970.0166666666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15</v>
      </c>
      <c r="J11" s="14">
        <v>20269.5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2375</v>
      </c>
      <c r="R11" s="14">
        <v>640609.19999999995</v>
      </c>
      <c r="S11" s="19">
        <v>0</v>
      </c>
      <c r="T11" s="18">
        <v>0</v>
      </c>
      <c r="U11" s="13">
        <v>182</v>
      </c>
      <c r="V11" s="14">
        <v>8179</v>
      </c>
      <c r="W11" s="13">
        <v>0</v>
      </c>
      <c r="X11" s="18">
        <v>0</v>
      </c>
      <c r="Y11" s="13">
        <f>+W11+U11+S11+Q11+O11+M11+K11+I11+G11+E11</f>
        <v>2662</v>
      </c>
      <c r="Z11" s="14">
        <f t="shared" si="0"/>
        <v>759057.7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+'(令和6年4月)'!Q20+'(令和6年5月)'!Q20+'(令和6年6月)'!Q20+'(令和6年7月)'!Q20+'(令和6年8月)'!Q20+'(令和6年9月)'!Q20+'(令和6年10月)'!Q20+'(令和6年11月)'!Q20+'(令和6年12月)'!Q20+'(令和7年1月)'!Q20+'(令和7年2月)'!Q20+'(令和7年6月)'!Q20</f>
        <v>311741.5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+'(令和6年4月)'!Q21+'(令和6年5月)'!Q21+'(令和6年6月)'!Q21+'(令和6年7月)'!Q21+'(令和6年8月)'!Q21+'(令和6年9月)'!Q21+'(令和6年10月)'!Q21+'(令和6年11月)'!Q21+'(令和6年12月)'!Q21+'(令和7年1月)'!Q21+'(令和7年2月)'!Q21+'(令和7年6月)'!Q21</f>
        <v>312166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+'(令和6年4月)'!R22+'(令和6年5月)'!R22+'(令和6年6月)'!R22+'(令和6年7月)'!R22+'(令和6年8月)'!R22+'(令和6年9月)'!R22+'(令和6年10月)'!R22+'(令和6年11月)'!R22+'(令和6年12月)'!R22+'(令和7年1月)'!R22+'(令和7年2月)'!R22+'(令和7年6月)'!R22</f>
        <v>134051254.8892</v>
      </c>
      <c r="AH11" s="155">
        <f t="shared" si="1"/>
        <v>11170937.907433333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21</v>
      </c>
      <c r="F12" s="21">
        <v>6300</v>
      </c>
      <c r="G12" s="25">
        <v>75</v>
      </c>
      <c r="H12" s="26">
        <v>75000</v>
      </c>
      <c r="I12" s="27">
        <v>40</v>
      </c>
      <c r="J12" s="21">
        <v>54052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2495</v>
      </c>
      <c r="R12" s="21">
        <v>680309</v>
      </c>
      <c r="S12" s="25">
        <v>0</v>
      </c>
      <c r="T12" s="26">
        <v>0</v>
      </c>
      <c r="U12" s="27">
        <v>74</v>
      </c>
      <c r="V12" s="21">
        <v>3746</v>
      </c>
      <c r="W12" s="27">
        <v>0</v>
      </c>
      <c r="X12" s="26">
        <v>287</v>
      </c>
      <c r="Y12" s="20">
        <f t="shared" ref="Y12:Y18" si="2">+W12+U12+S12+Q12+O12+M12+K12+I12+G12+E12</f>
        <v>2720</v>
      </c>
      <c r="Z12" s="21">
        <f t="shared" si="0"/>
        <v>834694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+'(令和6年4月)'!S20+'(令和6年5月)'!S20+'(令和6年6月)'!S20+'(令和6年7月)'!S20+'(令和6年8月)'!S20+'(令和6年9月)'!S20+'(令和6年10月)'!S20+'(令和6年11月)'!S20+'(令和6年12月)'!S20+'(令和7年1月)'!S20+'(令和7年2月)'!S20+'(令和7年6月)'!S20</f>
        <v>493216.6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+'(令和6年4月)'!S21+'(令和6年5月)'!S21+'(令和6年6月)'!S21+'(令和6年7月)'!S21+'(令和6年8月)'!S21+'(令和6年9月)'!S21+'(令和6年10月)'!S21+'(令和6年11月)'!S21+'(令和6年12月)'!S21+'(令和7年1月)'!S21+'(令和7年2月)'!S21+'(令和7年6月)'!S21</f>
        <v>487900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+'(令和6年4月)'!T22+'(令和6年5月)'!T22+'(令和6年6月)'!T22+'(令和6年7月)'!T22+'(令和6年8月)'!T22+'(令和6年9月)'!T22+'(令和6年10月)'!T22+'(令和6年11月)'!T22+'(令和6年12月)'!T22+'(令和7年1月)'!T22+'(令和7年2月)'!T22+'(令和7年6月)'!T22</f>
        <v>39445572.299999997</v>
      </c>
      <c r="AH12" s="155">
        <f t="shared" si="1"/>
        <v>3287131.0249999999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10</v>
      </c>
      <c r="F13" s="24">
        <v>3000</v>
      </c>
      <c r="G13" s="29">
        <v>195</v>
      </c>
      <c r="H13" s="30">
        <v>195000</v>
      </c>
      <c r="I13" s="37">
        <v>33.5</v>
      </c>
      <c r="J13" s="38">
        <v>2428.3000000001048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7226</v>
      </c>
      <c r="R13" s="36">
        <v>2286302.4</v>
      </c>
      <c r="S13" s="29">
        <v>0</v>
      </c>
      <c r="T13" s="30">
        <v>0</v>
      </c>
      <c r="U13" s="35">
        <v>493</v>
      </c>
      <c r="V13" s="36">
        <v>88592</v>
      </c>
      <c r="W13" s="35">
        <v>13</v>
      </c>
      <c r="X13" s="30">
        <v>33211</v>
      </c>
      <c r="Y13" s="37">
        <f t="shared" si="2"/>
        <v>7990.5</v>
      </c>
      <c r="Z13" s="36">
        <f t="shared" si="0"/>
        <v>2627686.7000000002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+'(令和6年4月)'!U20+'(令和6年5月)'!U20+'(令和6年6月)'!U20+'(令和6年7月)'!U20+'(令和6年8月)'!U20+'(令和6年9月)'!U20+'(令和6年10月)'!U20+'(令和6年11月)'!U20+'(令和6年12月)'!U20+'(令和7年1月)'!U20+'(令和7年2月)'!U20+'(令和7年6月)'!U20</f>
        <v>40549.760000000002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+'(令和6年4月)'!U21+'(令和6年5月)'!U21+'(令和6年6月)'!U21+'(令和6年7月)'!U21+'(令和6年8月)'!U21+'(令和6年9月)'!U21+'(令和6年10月)'!U21+'(令和6年11月)'!U21+'(令和6年12月)'!U21+'(令和7年1月)'!U21+'(令和7年2月)'!U21+'(令和7年6月)'!U21</f>
        <v>41487.89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+'(令和6年4月)'!V22+'(令和6年5月)'!V22+'(令和6年6月)'!V22+'(令和6年7月)'!V22+'(令和6年8月)'!V22+'(令和6年9月)'!V22+'(令和6年10月)'!V22+'(令和6年11月)'!V22+'(令和6年12月)'!V22+'(令和7年1月)'!V22+'(令和7年2月)'!V22+'(令和7年6月)'!V22</f>
        <v>23821286.944344606</v>
      </c>
      <c r="AH13" s="88">
        <f t="shared" si="1"/>
        <v>1985107.2453620506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1159</v>
      </c>
      <c r="N14" s="75">
        <v>122312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1159</v>
      </c>
      <c r="Z14" s="14">
        <f t="shared" si="0"/>
        <v>122312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+'(令和6年4月)'!W20+'(令和6年5月)'!W20+'(令和6年6月)'!W20+'(令和6年7月)'!W20+'(令和6年8月)'!W20+'(令和6年9月)'!W20+'(令和6年10月)'!W20+'(令和6年11月)'!W20+'(令和6年12月)'!W20+'(令和7年1月)'!W20+'(令和7年2月)'!W20+'(令和7年6月)'!W20</f>
        <v>51690.917000000001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+'(令和6年4月)'!W21+'(令和6年5月)'!W21+'(令和6年6月)'!W21+'(令和6年7月)'!W21+'(令和6年8月)'!W21+'(令和6年9月)'!W21+'(令和6年10月)'!W21+'(令和6年11月)'!W21+'(令和6年12月)'!W21+'(令和7年1月)'!W21+'(令和7年2月)'!W21+'(令和7年6月)'!W21</f>
        <v>51351.81700000001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+'(令和6年4月)'!X22+'(令和6年5月)'!X22+'(令和6年6月)'!X22+'(令和6年7月)'!X22+'(令和6年8月)'!X22+'(令和6年9月)'!X22+'(令和6年10月)'!X22+'(令和6年11月)'!X22+'(令和6年12月)'!X22+'(令和7年1月)'!X22+'(令和7年2月)'!X22+'(令和7年6月)'!X22</f>
        <v>14071997</v>
      </c>
      <c r="AH14" s="155">
        <f t="shared" si="1"/>
        <v>1172666.4166666667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173</v>
      </c>
      <c r="N15" s="76">
        <v>16853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173</v>
      </c>
      <c r="Z15" s="24">
        <f t="shared" si="0"/>
        <v>16853</v>
      </c>
      <c r="AD15" s="3">
        <f>SUM(AD5:AD14)</f>
        <v>1097458.4700000002</v>
      </c>
      <c r="AE15" s="3">
        <f>SUM(AE5:AE14)</f>
        <v>1092388.835</v>
      </c>
      <c r="AG15" s="3">
        <f>SUM(AG5:AG14)</f>
        <v>385974753.49681729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3576</v>
      </c>
      <c r="N16" s="36">
        <v>413749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3576</v>
      </c>
      <c r="Z16" s="36">
        <f t="shared" si="0"/>
        <v>413749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731</v>
      </c>
      <c r="H17" s="18">
        <v>249550</v>
      </c>
      <c r="I17" s="13">
        <v>200</v>
      </c>
      <c r="J17" s="14">
        <v>91053</v>
      </c>
      <c r="K17" s="19">
        <v>58</v>
      </c>
      <c r="L17" s="18">
        <v>42700</v>
      </c>
      <c r="M17" s="13">
        <v>400.11199999999997</v>
      </c>
      <c r="N17" s="75">
        <v>95947</v>
      </c>
      <c r="O17" s="19">
        <v>2655.0000000003001</v>
      </c>
      <c r="P17" s="18">
        <v>1047714</v>
      </c>
      <c r="Q17" s="13">
        <v>3618</v>
      </c>
      <c r="R17" s="14">
        <v>1227523</v>
      </c>
      <c r="S17" s="19">
        <v>10</v>
      </c>
      <c r="T17" s="18">
        <v>2000</v>
      </c>
      <c r="U17" s="13">
        <v>24</v>
      </c>
      <c r="V17" s="14">
        <v>10840</v>
      </c>
      <c r="W17" s="13">
        <v>5142.4369999999999</v>
      </c>
      <c r="X17" s="18">
        <v>483079</v>
      </c>
      <c r="Y17" s="41">
        <f t="shared" si="2"/>
        <v>12838.549000000299</v>
      </c>
      <c r="Z17" s="42">
        <f t="shared" si="0"/>
        <v>3250406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+'(令和6年4月)'!Y20+'(令和6年5月)'!Y20+'(令和6年6月)'!Y20+'(令和6年7月)'!Y20+'(令和6年8月)'!Y20+'(令和6年9月)'!Y20+'(令和6年10月)'!Y20+'(令和6年11月)'!Y20+'(令和6年12月)'!Y20+'(令和7年1月)'!Y20+'(令和7年2月)'!Y20+'(令和7年6月)'!Y20</f>
        <v>1097458.4700000002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+'(令和6年4月)'!Y21+'(令和6年5月)'!Y21+'(令和6年6月)'!Y21+'(令和6年7月)'!Y21+'(令和6年8月)'!Y21+'(令和6年9月)'!Y21+'(令和6年10月)'!Y21+'(令和6年11月)'!Y21+'(令和6年12月)'!Y21+'(令和7年1月)'!Y21+'(令和7年2月)'!Y21+'(令和7年6月)'!Y21</f>
        <v>1092388.835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+'(令和6年4月)'!Y22+'(令和6年5月)'!Y22+'(令和6年6月)'!Y22+'(令和6年7月)'!Y22+'(令和6年8月)'!Y22+'(令和6年9月)'!Y22+'(令和6年10月)'!Y22+'(令和6年11月)'!Y22+'(令和6年12月)'!Y22+'(令和7年1月)'!Y22+'(令和7年2月)'!Y22+'(令和7年6月)'!Y22</f>
        <v>1598858.6583999996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+'(令和6年4月)'!Z22+'(令和6年5月)'!Z22+'(令和6年6月)'!Z22+'(令和6年7月)'!Z22+'(令和6年8月)'!Z22+'(令和6年9月)'!Z22+'(令和6年10月)'!Z22+'(令和6年11月)'!Z22+'(令和6年12月)'!Z22+'(令和7年1月)'!Z22+'(令和7年2月)'!Z22+'(令和7年6月)'!Z22</f>
        <v>385974753.49681735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747</v>
      </c>
      <c r="H18" s="26">
        <v>260631</v>
      </c>
      <c r="I18" s="27">
        <v>196</v>
      </c>
      <c r="J18" s="21">
        <v>100971</v>
      </c>
      <c r="K18" s="25">
        <v>48</v>
      </c>
      <c r="L18" s="26">
        <v>35530</v>
      </c>
      <c r="M18" s="27">
        <v>367.084</v>
      </c>
      <c r="N18" s="21">
        <v>108177</v>
      </c>
      <c r="O18" s="25">
        <v>2762</v>
      </c>
      <c r="P18" s="26">
        <v>1081796</v>
      </c>
      <c r="Q18" s="27">
        <v>3724</v>
      </c>
      <c r="R18" s="21">
        <v>1206106.862</v>
      </c>
      <c r="S18" s="25">
        <v>10</v>
      </c>
      <c r="T18" s="26">
        <v>2000</v>
      </c>
      <c r="U18" s="27">
        <v>24</v>
      </c>
      <c r="V18" s="21">
        <v>10840</v>
      </c>
      <c r="W18" s="27">
        <v>5024.1270000000004</v>
      </c>
      <c r="X18" s="26">
        <v>483865</v>
      </c>
      <c r="Y18" s="23">
        <f t="shared" si="2"/>
        <v>12902.211000000001</v>
      </c>
      <c r="Z18" s="24">
        <f t="shared" si="0"/>
        <v>3289916.8619999997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1173</v>
      </c>
      <c r="H19" s="34">
        <v>355344</v>
      </c>
      <c r="I19" s="23">
        <v>347</v>
      </c>
      <c r="J19" s="24">
        <v>201247</v>
      </c>
      <c r="K19" s="78">
        <v>78</v>
      </c>
      <c r="L19" s="34">
        <v>61520</v>
      </c>
      <c r="M19" s="23">
        <v>1422.1</v>
      </c>
      <c r="N19" s="24">
        <v>372415</v>
      </c>
      <c r="O19" s="33">
        <v>1617</v>
      </c>
      <c r="P19" s="34">
        <v>618089.5</v>
      </c>
      <c r="Q19" s="23">
        <v>6724</v>
      </c>
      <c r="R19" s="24">
        <v>2466492</v>
      </c>
      <c r="S19" s="33">
        <v>10</v>
      </c>
      <c r="T19" s="34">
        <v>1928</v>
      </c>
      <c r="U19" s="23">
        <v>55</v>
      </c>
      <c r="V19" s="24">
        <v>12100</v>
      </c>
      <c r="W19" s="23">
        <v>5281.4866999999995</v>
      </c>
      <c r="X19" s="34">
        <v>708185</v>
      </c>
      <c r="Y19" s="35">
        <f>+W19+U19+S19+Q19+O19+M19+K19+I19+G19+E19</f>
        <v>16707.5867</v>
      </c>
      <c r="Z19" s="36">
        <f>+X19+V19+T19+R19+P19+N19+L19+J19+H19+F19</f>
        <v>4797320.5</v>
      </c>
      <c r="AF19" s="156">
        <f>+AF17/12</f>
        <v>133238.2215333333</v>
      </c>
      <c r="AG19" s="156">
        <f>+AG17/12</f>
        <v>32164562.791401446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886</v>
      </c>
      <c r="F20" s="14">
        <f t="shared" ref="F20:X22" si="3">F5+F8+F11+F14+F17</f>
        <v>77617</v>
      </c>
      <c r="G20" s="19">
        <f>G5+G8+G11+G14+G17</f>
        <v>987.35500000000002</v>
      </c>
      <c r="H20" s="18">
        <f t="shared" si="3"/>
        <v>420990</v>
      </c>
      <c r="I20" s="13">
        <f t="shared" si="3"/>
        <v>2013.7150000000001</v>
      </c>
      <c r="J20" s="14">
        <f t="shared" si="3"/>
        <v>1496327.7272727273</v>
      </c>
      <c r="K20" s="19">
        <f t="shared" si="3"/>
        <v>1482</v>
      </c>
      <c r="L20" s="18">
        <f t="shared" si="3"/>
        <v>3397064</v>
      </c>
      <c r="M20" s="13">
        <f t="shared" si="3"/>
        <v>7149.1120000000001</v>
      </c>
      <c r="N20" s="14">
        <f t="shared" si="3"/>
        <v>1542921</v>
      </c>
      <c r="O20" s="19">
        <f t="shared" si="3"/>
        <v>3380.0000000003001</v>
      </c>
      <c r="P20" s="18">
        <f t="shared" si="3"/>
        <v>1082262.1000000001</v>
      </c>
      <c r="Q20" s="13">
        <f t="shared" si="3"/>
        <v>24020</v>
      </c>
      <c r="R20" s="14">
        <f t="shared" si="3"/>
        <v>4431812.4000000004</v>
      </c>
      <c r="S20" s="19">
        <f t="shared" si="3"/>
        <v>45537</v>
      </c>
      <c r="T20" s="18">
        <f t="shared" si="3"/>
        <v>8966985.1999999993</v>
      </c>
      <c r="U20" s="13">
        <f t="shared" si="3"/>
        <v>3983.76</v>
      </c>
      <c r="V20" s="14">
        <f t="shared" si="3"/>
        <v>1322009.3008294031</v>
      </c>
      <c r="W20" s="13">
        <f t="shared" si="3"/>
        <v>5760.4369999999999</v>
      </c>
      <c r="X20" s="18">
        <f t="shared" si="3"/>
        <v>589369</v>
      </c>
      <c r="Y20" s="31">
        <f t="shared" ref="Y20:Z21" si="4">+Y17+Y14+Y11+Y8+Y5</f>
        <v>95199.379000000292</v>
      </c>
      <c r="Z20" s="32">
        <f t="shared" si="4"/>
        <v>23327357.728102133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919</v>
      </c>
      <c r="F21" s="21">
        <f t="shared" si="5"/>
        <v>84984</v>
      </c>
      <c r="G21" s="25">
        <f t="shared" si="5"/>
        <v>993.94299999999998</v>
      </c>
      <c r="H21" s="26">
        <f t="shared" si="5"/>
        <v>426271</v>
      </c>
      <c r="I21" s="27">
        <f t="shared" si="5"/>
        <v>2176.7690000000002</v>
      </c>
      <c r="J21" s="21">
        <f t="shared" si="5"/>
        <v>1624100.6454545455</v>
      </c>
      <c r="K21" s="25">
        <f t="shared" si="5"/>
        <v>1740</v>
      </c>
      <c r="L21" s="26">
        <f t="shared" si="5"/>
        <v>4087943</v>
      </c>
      <c r="M21" s="27">
        <f t="shared" si="5"/>
        <v>5898.0839999999998</v>
      </c>
      <c r="N21" s="21">
        <f t="shared" si="5"/>
        <v>1366661.1</v>
      </c>
      <c r="O21" s="25">
        <f t="shared" si="5"/>
        <v>3566</v>
      </c>
      <c r="P21" s="26">
        <f t="shared" si="5"/>
        <v>1126323.6000000001</v>
      </c>
      <c r="Q21" s="27">
        <f t="shared" si="5"/>
        <v>24152</v>
      </c>
      <c r="R21" s="21">
        <f t="shared" si="5"/>
        <v>4447982.8619999997</v>
      </c>
      <c r="S21" s="25">
        <f t="shared" si="5"/>
        <v>44123</v>
      </c>
      <c r="T21" s="26">
        <f t="shared" si="5"/>
        <v>8787729</v>
      </c>
      <c r="U21" s="27">
        <f t="shared" si="3"/>
        <v>3707.19</v>
      </c>
      <c r="V21" s="21">
        <f t="shared" si="3"/>
        <v>1054793.032224752</v>
      </c>
      <c r="W21" s="27">
        <f t="shared" si="3"/>
        <v>5561.1270000000004</v>
      </c>
      <c r="X21" s="26">
        <f t="shared" si="3"/>
        <v>590946</v>
      </c>
      <c r="Y21" s="23">
        <f t="shared" si="4"/>
        <v>92837.113000000012</v>
      </c>
      <c r="Z21" s="24">
        <f t="shared" si="4"/>
        <v>23597734.239679296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1529.9</v>
      </c>
      <c r="F22" s="24">
        <f>F7+F10+F13+F16+F19</f>
        <v>283810</v>
      </c>
      <c r="G22" s="33">
        <f t="shared" si="3"/>
        <v>1699.546</v>
      </c>
      <c r="H22" s="34">
        <f t="shared" si="3"/>
        <v>728922</v>
      </c>
      <c r="I22" s="23">
        <f t="shared" si="3"/>
        <v>2394.3379999999997</v>
      </c>
      <c r="J22" s="24">
        <f t="shared" si="3"/>
        <v>1643567.3818181818</v>
      </c>
      <c r="K22" s="33">
        <f t="shared" si="3"/>
        <v>5653</v>
      </c>
      <c r="L22" s="34">
        <f t="shared" si="3"/>
        <v>4949201</v>
      </c>
      <c r="M22" s="23">
        <f t="shared" si="3"/>
        <v>14347.4</v>
      </c>
      <c r="N22" s="24">
        <f t="shared" si="3"/>
        <v>2810269.1529999999</v>
      </c>
      <c r="O22" s="33">
        <f t="shared" si="3"/>
        <v>4363</v>
      </c>
      <c r="P22" s="34">
        <f t="shared" si="3"/>
        <v>1090152.5</v>
      </c>
      <c r="Q22" s="23">
        <f t="shared" si="3"/>
        <v>59739.8</v>
      </c>
      <c r="R22" s="24">
        <f t="shared" si="3"/>
        <v>11690772.1756</v>
      </c>
      <c r="S22" s="33">
        <f t="shared" si="3"/>
        <v>36663.800000000003</v>
      </c>
      <c r="T22" s="34">
        <f t="shared" si="3"/>
        <v>3545168</v>
      </c>
      <c r="U22" s="23">
        <f t="shared" si="3"/>
        <v>4985.4350000000004</v>
      </c>
      <c r="V22" s="24">
        <f t="shared" si="3"/>
        <v>2372882.383879493</v>
      </c>
      <c r="W22" s="23">
        <f t="shared" si="3"/>
        <v>7646.6866999999993</v>
      </c>
      <c r="X22" s="34">
        <f t="shared" si="3"/>
        <v>1261532</v>
      </c>
      <c r="Y22" s="23">
        <f>+Y19+Y16+Y13+Y10+Y7</f>
        <v>139022.9057</v>
      </c>
      <c r="Z22" s="24">
        <f>+Z19+Z16+Z13+Z10+Z7</f>
        <v>30376276.594297677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58.361355406104501</v>
      </c>
      <c r="F23" s="178"/>
      <c r="G23" s="177">
        <f>(G20+G21)/(G22+G41)*100</f>
        <v>58.176281975993035</v>
      </c>
      <c r="H23" s="178"/>
      <c r="I23" s="177">
        <f>(I20+I21)/(I22+I41)*100</f>
        <v>84.62666583194158</v>
      </c>
      <c r="J23" s="178"/>
      <c r="K23" s="177">
        <f>(K20+K21)/(K22+K41)*100</f>
        <v>27.862331373227256</v>
      </c>
      <c r="L23" s="178"/>
      <c r="M23" s="177">
        <f>(M20+M21)/(M22+M41)*100</f>
        <v>47.541555147739899</v>
      </c>
      <c r="N23" s="178"/>
      <c r="O23" s="177">
        <f>(O20+O21)/(O22+O41)*100</f>
        <v>77.939856373435077</v>
      </c>
      <c r="P23" s="178"/>
      <c r="Q23" s="177">
        <f>(Q20+Q21)/(Q22+Q41)*100</f>
        <v>40.27368582980246</v>
      </c>
      <c r="R23" s="178"/>
      <c r="S23" s="177">
        <f>(S20+S21)/(S22+S41)*100</f>
        <v>124.67739064655363</v>
      </c>
      <c r="T23" s="178"/>
      <c r="U23" s="177">
        <f>(U20+W20)/(U22+U41)*100</f>
        <v>100.51470451708737</v>
      </c>
      <c r="V23" s="178"/>
      <c r="W23" s="177">
        <f>(W20+W21)/(W22+W41)*100</f>
        <v>75.006734104482433</v>
      </c>
      <c r="X23" s="178"/>
      <c r="Y23" s="177">
        <f>(Y20+Y21)/(Y22+Y41)*100</f>
        <v>68.207368607063955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185508.85678802535</v>
      </c>
      <c r="F24" s="180"/>
      <c r="G24" s="181">
        <f>H22/G22*1000</f>
        <v>428892.18650157156</v>
      </c>
      <c r="H24" s="182"/>
      <c r="I24" s="183">
        <f>J22/I22*1000</f>
        <v>686439.16682531114</v>
      </c>
      <c r="J24" s="184"/>
      <c r="K24" s="181">
        <f>L22/K22*1000</f>
        <v>875499.91155138868</v>
      </c>
      <c r="L24" s="182"/>
      <c r="M24" s="183">
        <f>N22/M22*1000</f>
        <v>195873.06083332171</v>
      </c>
      <c r="N24" s="184"/>
      <c r="O24" s="181">
        <f>P22/O22*1000</f>
        <v>249863.05294522116</v>
      </c>
      <c r="P24" s="182"/>
      <c r="Q24" s="183">
        <f>R22/Q22*1000</f>
        <v>195694.86633031914</v>
      </c>
      <c r="R24" s="184"/>
      <c r="S24" s="181">
        <f>T22/S22*1000</f>
        <v>96693.959709577292</v>
      </c>
      <c r="T24" s="182"/>
      <c r="U24" s="183">
        <f>V22/U22*1000</f>
        <v>475962.95686925872</v>
      </c>
      <c r="V24" s="184"/>
      <c r="W24" s="181">
        <f>X22/W22*1000</f>
        <v>164977.59742137732</v>
      </c>
      <c r="X24" s="182"/>
      <c r="Y24" s="183">
        <f>Z22/Y22*1000</f>
        <v>218498.35781628091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1.1004661370705331</v>
      </c>
      <c r="F25" s="49"/>
      <c r="G25" s="50">
        <f>G22/Y22*100</f>
        <v>1.2224935102906571</v>
      </c>
      <c r="H25" s="51"/>
      <c r="I25" s="48">
        <f>I22/Y22*100</f>
        <v>1.7222615136291171</v>
      </c>
      <c r="J25" s="49"/>
      <c r="K25" s="50">
        <f>K22/Y22*100</f>
        <v>4.0662364029411879</v>
      </c>
      <c r="L25" s="51"/>
      <c r="M25" s="48">
        <f>M22/Y22*100</f>
        <v>10.32016985097442</v>
      </c>
      <c r="N25" s="49"/>
      <c r="O25" s="50">
        <f>O22/Y22*100</f>
        <v>3.1383317576565375</v>
      </c>
      <c r="P25" s="51"/>
      <c r="Q25" s="48">
        <f>Q22/Y22*100</f>
        <v>42.97119219253954</v>
      </c>
      <c r="R25" s="49"/>
      <c r="S25" s="50">
        <f>S22/Y22*100</f>
        <v>26.372488630842938</v>
      </c>
      <c r="T25" s="51"/>
      <c r="U25" s="48">
        <f>U22/Y22*100</f>
        <v>3.5860529420656468</v>
      </c>
      <c r="V25" s="49"/>
      <c r="W25" s="50">
        <f>W22/Y22*100</f>
        <v>5.5003070619894254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+'(令和6年6月)'!E20</f>
        <v>950</v>
      </c>
      <c r="F27" s="131">
        <f>+'(令和6年6月)'!F20</f>
        <v>83842</v>
      </c>
      <c r="G27" s="131">
        <f>+'(令和6年6月)'!G20</f>
        <v>1030.2049999999999</v>
      </c>
      <c r="H27" s="131">
        <f>+'(令和6年6月)'!H20</f>
        <v>440847</v>
      </c>
      <c r="I27" s="131">
        <f>+'(令和6年6月)'!I20</f>
        <v>1444</v>
      </c>
      <c r="J27" s="131">
        <f>+'(令和6年6月)'!J20</f>
        <v>1219241.6000000001</v>
      </c>
      <c r="K27" s="131">
        <f>+'(令和6年6月)'!K20</f>
        <v>2424</v>
      </c>
      <c r="L27" s="131">
        <f>+'(令和6年6月)'!L20</f>
        <v>5638534</v>
      </c>
      <c r="M27" s="131">
        <f>+'(令和6年6月)'!M20</f>
        <v>6096</v>
      </c>
      <c r="N27" s="131">
        <f>+'(令和6年6月)'!N20</f>
        <v>1457041.7</v>
      </c>
      <c r="O27" s="131">
        <f>+'(令和6年6月)'!O20</f>
        <v>3670</v>
      </c>
      <c r="P27" s="131">
        <f>+'(令和6年6月)'!P20</f>
        <v>1241032.7</v>
      </c>
      <c r="Q27" s="131">
        <f>+'(令和6年6月)'!Q20</f>
        <v>26780</v>
      </c>
      <c r="R27" s="131">
        <f>+'(令和6年6月)'!R20</f>
        <v>5366728</v>
      </c>
      <c r="S27" s="131">
        <f>+'(令和6年6月)'!S20</f>
        <v>43710</v>
      </c>
      <c r="T27" s="131">
        <f>+'(令和6年6月)'!T20</f>
        <v>8853138.4000000004</v>
      </c>
      <c r="U27" s="131">
        <f>+'(令和6年6月)'!U20</f>
        <v>3222</v>
      </c>
      <c r="V27" s="131">
        <f>+'(令和6年6月)'!V20</f>
        <v>1449874.3255813953</v>
      </c>
      <c r="W27" s="131">
        <f>+'(令和6年6月)'!W20</f>
        <v>3447.4859999999999</v>
      </c>
      <c r="X27" s="131">
        <f>+'(令和6年6月)'!X20</f>
        <v>556684</v>
      </c>
      <c r="Y27" s="131">
        <f>+'(令和6年6月)'!Y20</f>
        <v>92773.691000000006</v>
      </c>
      <c r="Z27" s="131">
        <f>+'(令和6年6月)'!Z20</f>
        <v>26306963.725581396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+'(令和6年6月)'!E21</f>
        <v>887</v>
      </c>
      <c r="F28" s="131">
        <f>+'(令和6年6月)'!F21</f>
        <v>80451</v>
      </c>
      <c r="G28" s="131">
        <f>+'(令和6年6月)'!G21</f>
        <v>1113.5149999999999</v>
      </c>
      <c r="H28" s="131">
        <f>+'(令和6年6月)'!H21</f>
        <v>468380</v>
      </c>
      <c r="I28" s="131">
        <f>+'(令和6年6月)'!I21</f>
        <v>1743</v>
      </c>
      <c r="J28" s="131">
        <f>+'(令和6年6月)'!J21</f>
        <v>1364319.2090909092</v>
      </c>
      <c r="K28" s="131">
        <f>+'(令和6年6月)'!K21</f>
        <v>2319</v>
      </c>
      <c r="L28" s="131">
        <f>+'(令和6年6月)'!L21</f>
        <v>5428346</v>
      </c>
      <c r="M28" s="131">
        <f>+'(令和6年6月)'!M21</f>
        <v>6384.3</v>
      </c>
      <c r="N28" s="131">
        <f>+'(令和6年6月)'!N21</f>
        <v>1366894.9</v>
      </c>
      <c r="O28" s="131">
        <f>+'(令和6年6月)'!O21</f>
        <v>3966</v>
      </c>
      <c r="P28" s="131">
        <f>+'(令和6年6月)'!P21</f>
        <v>1345891.0999999999</v>
      </c>
      <c r="Q28" s="131">
        <f>+'(令和6年6月)'!Q21</f>
        <v>26365</v>
      </c>
      <c r="R28" s="131">
        <f>+'(令和6年6月)'!R21</f>
        <v>5364990.0999999996</v>
      </c>
      <c r="S28" s="131">
        <f>+'(令和6年6月)'!S21</f>
        <v>43043</v>
      </c>
      <c r="T28" s="131">
        <f>+'(令和6年6月)'!T21</f>
        <v>8574866</v>
      </c>
      <c r="U28" s="131">
        <f>+'(令和6年6月)'!U21</f>
        <v>3035</v>
      </c>
      <c r="V28" s="131">
        <f>+'(令和6年6月)'!V21</f>
        <v>813162.74418604653</v>
      </c>
      <c r="W28" s="131">
        <f>+'(令和6年6月)'!W21</f>
        <v>3893.366</v>
      </c>
      <c r="X28" s="131">
        <f>+'(令和6年6月)'!X21</f>
        <v>587586</v>
      </c>
      <c r="Y28" s="131">
        <f>+'(令和6年6月)'!Y21</f>
        <v>92749.181000000011</v>
      </c>
      <c r="Z28" s="131">
        <f>+'(令和6年6月)'!Z21</f>
        <v>25394887.053276956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+'(令和6年6月)'!E22</f>
        <v>1672.9</v>
      </c>
      <c r="F29" s="131">
        <f>+'(令和6年6月)'!F22</f>
        <v>292114.59999999998</v>
      </c>
      <c r="G29" s="131">
        <f>+'(令和6年6月)'!G22</f>
        <v>1501.4649999999999</v>
      </c>
      <c r="H29" s="131">
        <f>+'(令和6年6月)'!H22</f>
        <v>689834</v>
      </c>
      <c r="I29" s="131">
        <f>+'(令和6年6月)'!I22</f>
        <v>3189</v>
      </c>
      <c r="J29" s="131">
        <f>+'(令和6年6月)'!J22</f>
        <v>3001628.1545454543</v>
      </c>
      <c r="K29" s="131">
        <f>+'(令和6年6月)'!K22</f>
        <v>4124</v>
      </c>
      <c r="L29" s="131">
        <f>+'(令和6年6月)'!L22</f>
        <v>8029165</v>
      </c>
      <c r="M29" s="131">
        <f>+'(令和6年6月)'!M22</f>
        <v>14638.005999999998</v>
      </c>
      <c r="N29" s="131">
        <f>+'(令和6年6月)'!N22</f>
        <v>3204135.1529999999</v>
      </c>
      <c r="O29" s="131">
        <f>+'(令和6年6月)'!O22</f>
        <v>4650</v>
      </c>
      <c r="P29" s="131">
        <f>+'(令和6年6月)'!P22</f>
        <v>1413266.8</v>
      </c>
      <c r="Q29" s="131">
        <f>+'(令和6年6月)'!Q22</f>
        <v>58225.9</v>
      </c>
      <c r="R29" s="131">
        <f>+'(令和6年6月)'!R22</f>
        <v>10832968.637600001</v>
      </c>
      <c r="S29" s="131">
        <f>+'(令和6年6月)'!S22</f>
        <v>32967.199999999997</v>
      </c>
      <c r="T29" s="131">
        <f>+'(令和6年6月)'!T22</f>
        <v>3434821.4</v>
      </c>
      <c r="U29" s="131">
        <f>+'(令和6年6月)'!U22</f>
        <v>5264.5</v>
      </c>
      <c r="V29" s="131">
        <f>+'(令和6年6月)'!V22</f>
        <v>2283586.7604651162</v>
      </c>
      <c r="W29" s="131">
        <f>+'(令和6年6月)'!W22</f>
        <v>7241.2267000000002</v>
      </c>
      <c r="X29" s="131">
        <f>+'(令和6年6月)'!X22</f>
        <v>1166272</v>
      </c>
      <c r="Y29" s="131">
        <f>+'(令和6年6月)'!Y22</f>
        <v>133474.19770000002</v>
      </c>
      <c r="Z29" s="131">
        <f>+'(令和6年6月)'!Z22</f>
        <v>34347792.50561057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+'(令和6年6月)'!E23</f>
        <v>55.958328256366521</v>
      </c>
      <c r="F30" s="186">
        <f>+'(令和5年1月)'!F23</f>
        <v>0</v>
      </c>
      <c r="G30" s="185">
        <f>+'(令和6年6月)'!G23</f>
        <v>69.460573383793871</v>
      </c>
      <c r="H30" s="186">
        <f>+'(令和5年1月)'!H23</f>
        <v>0</v>
      </c>
      <c r="I30" s="185">
        <f>+'(令和6年6月)'!I23</f>
        <v>47.731016923768159</v>
      </c>
      <c r="J30" s="186">
        <f>+'(令和5年1月)'!J23</f>
        <v>0</v>
      </c>
      <c r="K30" s="185">
        <f>+'(令和6年6月)'!K23</f>
        <v>58.246346555323591</v>
      </c>
      <c r="L30" s="186">
        <f>+'(令和5年1月)'!L23</f>
        <v>0</v>
      </c>
      <c r="M30" s="185">
        <f>+'(令和6年6月)'!M23</f>
        <v>42.214072155644956</v>
      </c>
      <c r="N30" s="186">
        <f>+'(令和5年1月)'!N23</f>
        <v>0</v>
      </c>
      <c r="O30" s="185">
        <f>+'(令和6年6月)'!O23</f>
        <v>79.574822842851191</v>
      </c>
      <c r="P30" s="186">
        <f>+'(令和5年1月)'!P23</f>
        <v>0</v>
      </c>
      <c r="Q30" s="185">
        <f>+'(令和6年6月)'!Q23</f>
        <v>45.800125477434747</v>
      </c>
      <c r="R30" s="186">
        <f>+'(令和5年1月)'!R23</f>
        <v>0</v>
      </c>
      <c r="S30" s="185">
        <f>+'(令和6年6月)'!S23</f>
        <v>132.91934411360037</v>
      </c>
      <c r="T30" s="186">
        <f>+'(令和5年1月)'!T23</f>
        <v>0</v>
      </c>
      <c r="U30" s="185">
        <f>+'(令和6年6月)'!U23</f>
        <v>60.500870237865016</v>
      </c>
      <c r="V30" s="186">
        <f>+'(令和5年1月)'!V23</f>
        <v>0</v>
      </c>
      <c r="W30" s="185">
        <f>+'(令和6年6月)'!W23</f>
        <v>49.173955345879399</v>
      </c>
      <c r="X30" s="186">
        <f>+'(令和5年1月)'!X23</f>
        <v>0</v>
      </c>
      <c r="Y30" s="185">
        <f>+'(令和6年6月)'!Y23</f>
        <v>69.504035475125761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-64</v>
      </c>
      <c r="F31" s="91">
        <f t="shared" ref="F31:Z33" si="6">F20-F27</f>
        <v>-6225</v>
      </c>
      <c r="G31" s="92">
        <f t="shared" si="6"/>
        <v>-42.849999999999909</v>
      </c>
      <c r="H31" s="93">
        <f t="shared" si="6"/>
        <v>-19857</v>
      </c>
      <c r="I31" s="90">
        <f t="shared" si="6"/>
        <v>569.71500000000015</v>
      </c>
      <c r="J31" s="91">
        <f t="shared" si="6"/>
        <v>277086.1272727272</v>
      </c>
      <c r="K31" s="92">
        <f t="shared" si="6"/>
        <v>-942</v>
      </c>
      <c r="L31" s="93">
        <f t="shared" si="6"/>
        <v>-2241470</v>
      </c>
      <c r="M31" s="90">
        <f t="shared" si="6"/>
        <v>1053.1120000000001</v>
      </c>
      <c r="N31" s="91">
        <f t="shared" si="6"/>
        <v>85879.300000000047</v>
      </c>
      <c r="O31" s="92">
        <f t="shared" si="6"/>
        <v>-289.99999999969987</v>
      </c>
      <c r="P31" s="93">
        <f t="shared" si="6"/>
        <v>-158770.59999999986</v>
      </c>
      <c r="Q31" s="90">
        <f t="shared" si="6"/>
        <v>-2760</v>
      </c>
      <c r="R31" s="91">
        <f t="shared" si="6"/>
        <v>-934915.59999999963</v>
      </c>
      <c r="S31" s="92">
        <f t="shared" si="6"/>
        <v>1827</v>
      </c>
      <c r="T31" s="93">
        <f t="shared" si="6"/>
        <v>113846.79999999888</v>
      </c>
      <c r="U31" s="90">
        <f t="shared" si="6"/>
        <v>761.76000000000022</v>
      </c>
      <c r="V31" s="91">
        <f t="shared" si="6"/>
        <v>-127865.0247519922</v>
      </c>
      <c r="W31" s="92">
        <f t="shared" si="6"/>
        <v>2312.951</v>
      </c>
      <c r="X31" s="93">
        <f t="shared" si="6"/>
        <v>32685</v>
      </c>
      <c r="Y31" s="90">
        <f t="shared" si="6"/>
        <v>2425.6880000002857</v>
      </c>
      <c r="Z31" s="91">
        <f t="shared" si="6"/>
        <v>-2979605.9974792637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32</v>
      </c>
      <c r="F32" s="95">
        <f t="shared" si="7"/>
        <v>4533</v>
      </c>
      <c r="G32" s="96">
        <f t="shared" si="7"/>
        <v>-119.57199999999989</v>
      </c>
      <c r="H32" s="97">
        <f t="shared" si="7"/>
        <v>-42109</v>
      </c>
      <c r="I32" s="94">
        <f t="shared" si="7"/>
        <v>433.76900000000023</v>
      </c>
      <c r="J32" s="95">
        <f t="shared" si="7"/>
        <v>259781.43636363628</v>
      </c>
      <c r="K32" s="96">
        <f t="shared" si="7"/>
        <v>-579</v>
      </c>
      <c r="L32" s="97">
        <f t="shared" si="7"/>
        <v>-1340403</v>
      </c>
      <c r="M32" s="94">
        <f t="shared" si="7"/>
        <v>-486.21600000000035</v>
      </c>
      <c r="N32" s="95">
        <f t="shared" si="7"/>
        <v>-233.79999999981374</v>
      </c>
      <c r="O32" s="96">
        <f t="shared" si="7"/>
        <v>-400</v>
      </c>
      <c r="P32" s="97">
        <f t="shared" si="7"/>
        <v>-219567.49999999977</v>
      </c>
      <c r="Q32" s="94">
        <f t="shared" si="7"/>
        <v>-2213</v>
      </c>
      <c r="R32" s="95">
        <f t="shared" si="7"/>
        <v>-917007.2379999999</v>
      </c>
      <c r="S32" s="96">
        <f t="shared" si="7"/>
        <v>1080</v>
      </c>
      <c r="T32" s="97">
        <f t="shared" si="7"/>
        <v>212863</v>
      </c>
      <c r="U32" s="94">
        <f>W20-U28</f>
        <v>2725.4369999999999</v>
      </c>
      <c r="V32" s="95">
        <f t="shared" si="6"/>
        <v>241630.28803870548</v>
      </c>
      <c r="W32" s="96">
        <f t="shared" si="6"/>
        <v>1667.7610000000004</v>
      </c>
      <c r="X32" s="97">
        <f t="shared" si="6"/>
        <v>3360</v>
      </c>
      <c r="Y32" s="94">
        <f t="shared" si="6"/>
        <v>87.932000000000698</v>
      </c>
      <c r="Z32" s="95">
        <f t="shared" si="6"/>
        <v>-1797152.8135976605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-143</v>
      </c>
      <c r="F33" s="95">
        <f t="shared" si="6"/>
        <v>-8304.5999999999767</v>
      </c>
      <c r="G33" s="96">
        <f t="shared" si="6"/>
        <v>198.08100000000013</v>
      </c>
      <c r="H33" s="97">
        <f t="shared" si="6"/>
        <v>39088</v>
      </c>
      <c r="I33" s="94">
        <f t="shared" si="6"/>
        <v>-794.66200000000026</v>
      </c>
      <c r="J33" s="95">
        <f t="shared" si="6"/>
        <v>-1358060.7727272725</v>
      </c>
      <c r="K33" s="96">
        <f t="shared" si="6"/>
        <v>1529</v>
      </c>
      <c r="L33" s="97">
        <f t="shared" si="6"/>
        <v>-3079964</v>
      </c>
      <c r="M33" s="94">
        <f t="shared" si="6"/>
        <v>-290.60599999999795</v>
      </c>
      <c r="N33" s="95">
        <f t="shared" si="6"/>
        <v>-393866</v>
      </c>
      <c r="O33" s="96">
        <f t="shared" si="6"/>
        <v>-287</v>
      </c>
      <c r="P33" s="97">
        <f t="shared" si="6"/>
        <v>-323114.30000000005</v>
      </c>
      <c r="Q33" s="94">
        <f t="shared" si="6"/>
        <v>1513.9000000000015</v>
      </c>
      <c r="R33" s="95">
        <f t="shared" si="6"/>
        <v>857803.53799999878</v>
      </c>
      <c r="S33" s="96">
        <f t="shared" si="6"/>
        <v>3696.6000000000058</v>
      </c>
      <c r="T33" s="97">
        <f t="shared" si="6"/>
        <v>110346.60000000009</v>
      </c>
      <c r="U33" s="94">
        <f t="shared" si="6"/>
        <v>-279.0649999999996</v>
      </c>
      <c r="V33" s="95">
        <f t="shared" si="6"/>
        <v>89295.623414376751</v>
      </c>
      <c r="W33" s="96">
        <f t="shared" si="6"/>
        <v>405.45999999999913</v>
      </c>
      <c r="X33" s="97">
        <f t="shared" si="6"/>
        <v>95260</v>
      </c>
      <c r="Y33" s="94">
        <f t="shared" si="6"/>
        <v>5548.7079999999842</v>
      </c>
      <c r="Z33" s="95">
        <f t="shared" si="6"/>
        <v>-3971515.911312893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2.40302714973798</v>
      </c>
      <c r="F34" s="188"/>
      <c r="G34" s="187">
        <f t="shared" ref="G34" si="8">+G23-G30</f>
        <v>-11.284291407800836</v>
      </c>
      <c r="H34" s="188"/>
      <c r="I34" s="187">
        <f t="shared" ref="I34" si="9">+I23-I30</f>
        <v>36.89564890817342</v>
      </c>
      <c r="J34" s="188"/>
      <c r="K34" s="187">
        <f t="shared" ref="K34" si="10">+K23-K30</f>
        <v>-30.384015182096334</v>
      </c>
      <c r="L34" s="188"/>
      <c r="M34" s="187">
        <f t="shared" ref="M34" si="11">+M23-M30</f>
        <v>5.3274829920949429</v>
      </c>
      <c r="N34" s="188"/>
      <c r="O34" s="187">
        <f t="shared" ref="O34" si="12">+O23-O30</f>
        <v>-1.6349664694161135</v>
      </c>
      <c r="P34" s="188"/>
      <c r="Q34" s="187">
        <f t="shared" ref="Q34" si="13">+Q23-Q30</f>
        <v>-5.5264396476322872</v>
      </c>
      <c r="R34" s="188"/>
      <c r="S34" s="187">
        <f t="shared" ref="S34" si="14">+S23-S30</f>
        <v>-8.2419534670467414</v>
      </c>
      <c r="T34" s="188"/>
      <c r="U34" s="187">
        <f t="shared" ref="U34" si="15">+U23-U30</f>
        <v>40.013834279222351</v>
      </c>
      <c r="V34" s="188"/>
      <c r="W34" s="187">
        <f t="shared" ref="W34" si="16">+W23-W30</f>
        <v>25.832778758603034</v>
      </c>
      <c r="X34" s="188"/>
      <c r="Y34" s="187">
        <f t="shared" ref="Y34" si="17">+Y23-Y30</f>
        <v>-1.2966668680618056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93.263157894736835</v>
      </c>
      <c r="F35" s="60">
        <f t="shared" si="18"/>
        <v>92.575320245223153</v>
      </c>
      <c r="G35" s="61">
        <f t="shared" si="18"/>
        <v>95.840633660290919</v>
      </c>
      <c r="H35" s="62">
        <f t="shared" si="18"/>
        <v>95.495716200858809</v>
      </c>
      <c r="I35" s="59">
        <f t="shared" si="18"/>
        <v>139.45394736842107</v>
      </c>
      <c r="J35" s="60">
        <f t="shared" si="18"/>
        <v>122.72610508636903</v>
      </c>
      <c r="K35" s="61">
        <f t="shared" si="18"/>
        <v>61.138613861386141</v>
      </c>
      <c r="L35" s="62">
        <f t="shared" si="18"/>
        <v>60.247291228535651</v>
      </c>
      <c r="M35" s="59">
        <f t="shared" si="18"/>
        <v>117.2754593175853</v>
      </c>
      <c r="N35" s="60">
        <f t="shared" si="18"/>
        <v>105.8940866277197</v>
      </c>
      <c r="O35" s="61">
        <f t="shared" si="18"/>
        <v>92.098092643059942</v>
      </c>
      <c r="P35" s="62">
        <f t="shared" si="18"/>
        <v>87.206574008887927</v>
      </c>
      <c r="Q35" s="59">
        <f t="shared" si="18"/>
        <v>89.693801344286783</v>
      </c>
      <c r="R35" s="60">
        <f t="shared" si="18"/>
        <v>82.579411514800086</v>
      </c>
      <c r="S35" s="61">
        <f t="shared" si="18"/>
        <v>104.17982155113246</v>
      </c>
      <c r="T35" s="62">
        <f t="shared" si="18"/>
        <v>101.2859484948298</v>
      </c>
      <c r="U35" s="59">
        <f t="shared" si="18"/>
        <v>123.64245810055867</v>
      </c>
      <c r="V35" s="60">
        <f t="shared" si="18"/>
        <v>91.1809580667815</v>
      </c>
      <c r="W35" s="61">
        <f t="shared" si="18"/>
        <v>167.09094685228598</v>
      </c>
      <c r="X35" s="62">
        <f t="shared" si="18"/>
        <v>105.87137406499917</v>
      </c>
      <c r="Y35" s="59">
        <f t="shared" si="18"/>
        <v>102.61462918404345</v>
      </c>
      <c r="Z35" s="60">
        <f t="shared" si="18"/>
        <v>88.67369861242544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103.60766629086811</v>
      </c>
      <c r="F36" s="64">
        <f t="shared" si="18"/>
        <v>105.63448558750046</v>
      </c>
      <c r="G36" s="65">
        <f t="shared" si="18"/>
        <v>89.261752199117211</v>
      </c>
      <c r="H36" s="66">
        <f t="shared" si="18"/>
        <v>91.00965028395747</v>
      </c>
      <c r="I36" s="63">
        <f t="shared" si="18"/>
        <v>124.88634538152613</v>
      </c>
      <c r="J36" s="64">
        <f t="shared" si="18"/>
        <v>119.04110377048325</v>
      </c>
      <c r="K36" s="65">
        <f t="shared" si="18"/>
        <v>75.032341526520057</v>
      </c>
      <c r="L36" s="66">
        <f t="shared" si="18"/>
        <v>75.30734039429322</v>
      </c>
      <c r="M36" s="63">
        <f t="shared" si="18"/>
        <v>92.384192472158261</v>
      </c>
      <c r="N36" s="64">
        <f t="shared" si="18"/>
        <v>99.982895539371768</v>
      </c>
      <c r="O36" s="65">
        <f t="shared" si="18"/>
        <v>89.914271306101867</v>
      </c>
      <c r="P36" s="66">
        <f t="shared" si="18"/>
        <v>83.686087232466306</v>
      </c>
      <c r="Q36" s="63">
        <f t="shared" si="18"/>
        <v>91.606296226057268</v>
      </c>
      <c r="R36" s="64">
        <f t="shared" si="18"/>
        <v>82.907568869511977</v>
      </c>
      <c r="S36" s="65">
        <f t="shared" si="18"/>
        <v>102.50911878818856</v>
      </c>
      <c r="T36" s="66">
        <f t="shared" si="18"/>
        <v>102.48240613905804</v>
      </c>
      <c r="U36" s="63">
        <f>W20/U28*100</f>
        <v>189.80023064250412</v>
      </c>
      <c r="V36" s="64">
        <f t="shared" si="18"/>
        <v>129.71487439215758</v>
      </c>
      <c r="W36" s="65">
        <f t="shared" si="18"/>
        <v>142.83596764342218</v>
      </c>
      <c r="X36" s="66">
        <f t="shared" si="18"/>
        <v>100.57183118726449</v>
      </c>
      <c r="Y36" s="63">
        <f t="shared" si="18"/>
        <v>100.09480622799248</v>
      </c>
      <c r="Z36" s="64">
        <f t="shared" si="18"/>
        <v>92.923170676729754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91.451969633570457</v>
      </c>
      <c r="F37" s="68">
        <f t="shared" si="18"/>
        <v>97.157074654947067</v>
      </c>
      <c r="G37" s="69">
        <f t="shared" si="18"/>
        <v>113.1925153100472</v>
      </c>
      <c r="H37" s="70">
        <f t="shared" si="18"/>
        <v>105.6662907308135</v>
      </c>
      <c r="I37" s="67">
        <f t="shared" si="18"/>
        <v>75.081153966760724</v>
      </c>
      <c r="J37" s="68">
        <f t="shared" si="18"/>
        <v>54.755862391858201</v>
      </c>
      <c r="K37" s="69">
        <f t="shared" si="18"/>
        <v>137.07565470417072</v>
      </c>
      <c r="L37" s="70">
        <f t="shared" si="18"/>
        <v>61.640295099179056</v>
      </c>
      <c r="M37" s="67">
        <f t="shared" si="18"/>
        <v>98.014715938769271</v>
      </c>
      <c r="N37" s="68">
        <f t="shared" si="18"/>
        <v>87.707572209267539</v>
      </c>
      <c r="O37" s="69">
        <f t="shared" si="18"/>
        <v>93.827956989247312</v>
      </c>
      <c r="P37" s="70">
        <f t="shared" si="18"/>
        <v>77.137062867393468</v>
      </c>
      <c r="Q37" s="67">
        <f t="shared" si="18"/>
        <v>102.60004568413711</v>
      </c>
      <c r="R37" s="68">
        <f t="shared" si="18"/>
        <v>107.91845307317386</v>
      </c>
      <c r="S37" s="69">
        <f t="shared" si="18"/>
        <v>111.21296318765319</v>
      </c>
      <c r="T37" s="70">
        <f t="shared" si="18"/>
        <v>103.21258624975378</v>
      </c>
      <c r="U37" s="67">
        <f t="shared" si="18"/>
        <v>94.699116725235072</v>
      </c>
      <c r="V37" s="68">
        <f t="shared" si="18"/>
        <v>103.91032322311193</v>
      </c>
      <c r="W37" s="69">
        <f t="shared" si="18"/>
        <v>105.59932752830399</v>
      </c>
      <c r="X37" s="70">
        <f t="shared" si="18"/>
        <v>108.16790594303902</v>
      </c>
      <c r="Y37" s="67">
        <f t="shared" si="18"/>
        <v>104.15713905429978</v>
      </c>
      <c r="Z37" s="68">
        <f t="shared" si="18"/>
        <v>88.437347434586471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+'(令和7年5月)'!E20</f>
        <v>836</v>
      </c>
      <c r="F39" s="143">
        <f>+'(令和7年5月)'!F20</f>
        <v>75243</v>
      </c>
      <c r="G39" s="142">
        <f>+'(令和7年5月)'!G20</f>
        <v>1066.0319999999999</v>
      </c>
      <c r="H39" s="143">
        <f>+'(令和7年5月)'!H20</f>
        <v>451582</v>
      </c>
      <c r="I39" s="142">
        <f>+'(令和7年5月)'!I20</f>
        <v>1837.7950000000001</v>
      </c>
      <c r="J39" s="143">
        <f>+'(令和7年5月)'!J20</f>
        <v>1294635.7727272727</v>
      </c>
      <c r="K39" s="142">
        <f>+'(令和7年5月)'!K20</f>
        <v>1234</v>
      </c>
      <c r="L39" s="143">
        <f>+'(令和7年5月)'!L20</f>
        <v>3004002</v>
      </c>
      <c r="M39" s="142">
        <f>+'(令和7年5月)'!M20</f>
        <v>7334.0159999999996</v>
      </c>
      <c r="N39" s="143">
        <f>+'(令和7年5月)'!N20</f>
        <v>1442429.7</v>
      </c>
      <c r="O39" s="142">
        <f>+'(令和7年5月)'!O20</f>
        <v>3705</v>
      </c>
      <c r="P39" s="143">
        <f>+'(令和7年5月)'!P20</f>
        <v>1160447.8999999999</v>
      </c>
      <c r="Q39" s="142">
        <f>+'(令和7年5月)'!Q20</f>
        <v>24882.7</v>
      </c>
      <c r="R39" s="143">
        <f>+'(令和7年5月)'!R20</f>
        <v>4565561.2</v>
      </c>
      <c r="S39" s="144">
        <f>+'(令和7年5月)'!S20</f>
        <v>41286</v>
      </c>
      <c r="T39" s="145">
        <f>+'(令和7年5月)'!T20</f>
        <v>7767883</v>
      </c>
      <c r="U39" s="142">
        <f>+'(令和7年5月)'!U20</f>
        <v>3697.6039999999998</v>
      </c>
      <c r="V39" s="143">
        <f>+'(令和7年5月)'!V20</f>
        <v>1196152.8928541227</v>
      </c>
      <c r="W39" s="142">
        <f>+'(令和7年5月)'!W20</f>
        <v>5366.2759999999998</v>
      </c>
      <c r="X39" s="143">
        <f>+'(令和7年5月)'!X20</f>
        <v>592378</v>
      </c>
      <c r="Y39" s="146">
        <f>+'(令和7年5月)'!Y20</f>
        <v>91245.42300000001</v>
      </c>
      <c r="Z39" s="147">
        <f>+'(令和7年5月)'!Z20</f>
        <v>21550315.465581395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+'(令和7年5月)'!E21</f>
        <v>892</v>
      </c>
      <c r="F40" s="149">
        <f>+'(令和7年5月)'!F21</f>
        <v>81091.399999999994</v>
      </c>
      <c r="G40" s="148">
        <f>+'(令和7年5月)'!G21</f>
        <v>1005.263</v>
      </c>
      <c r="H40" s="149">
        <f>+'(令和7年5月)'!H21</f>
        <v>429261</v>
      </c>
      <c r="I40" s="148">
        <f>+'(令和7年5月)'!I21</f>
        <v>1981.3119999999999</v>
      </c>
      <c r="J40" s="149">
        <f>+'(令和7年5月)'!J21</f>
        <v>1420930.0818181818</v>
      </c>
      <c r="K40" s="148">
        <f>+'(令和7年5月)'!K21</f>
        <v>1534</v>
      </c>
      <c r="L40" s="149">
        <f>+'(令和7年5月)'!L21</f>
        <v>3681512</v>
      </c>
      <c r="M40" s="148">
        <f>+'(令和7年5月)'!M21</f>
        <v>7029.076</v>
      </c>
      <c r="N40" s="149">
        <f>+'(令和7年5月)'!N21</f>
        <v>1581023.2</v>
      </c>
      <c r="O40" s="148">
        <f>+'(令和7年5月)'!O21</f>
        <v>3498.0000000003001</v>
      </c>
      <c r="P40" s="149">
        <f>+'(令和7年5月)'!P21</f>
        <v>1124073.8</v>
      </c>
      <c r="Q40" s="148">
        <f>+'(令和7年5月)'!Q21</f>
        <v>22947.599999999999</v>
      </c>
      <c r="R40" s="149">
        <f>+'(令和7年5月)'!R21</f>
        <v>4294351</v>
      </c>
      <c r="S40" s="144">
        <f>+'(令和7年5月)'!S21</f>
        <v>40097</v>
      </c>
      <c r="T40" s="145">
        <f>+'(令和7年5月)'!T21</f>
        <v>7871138.5</v>
      </c>
      <c r="U40" s="148">
        <f>+'(令和7年5月)'!U21</f>
        <v>3375.9389999999999</v>
      </c>
      <c r="V40" s="149">
        <f>+'(令和7年5月)'!V21</f>
        <v>938858.13106765319</v>
      </c>
      <c r="W40" s="148">
        <f>+'(令和7年5月)'!W21</f>
        <v>5508.4560000000001</v>
      </c>
      <c r="X40" s="149">
        <f>+'(令和7年5月)'!X21</f>
        <v>596553</v>
      </c>
      <c r="Y40" s="150">
        <f>+'(令和7年5月)'!Y21</f>
        <v>87868.646000000299</v>
      </c>
      <c r="Z40" s="151">
        <f>+'(令和7年5月)'!Z21</f>
        <v>22018792.112885837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+'(令和7年5月)'!E22</f>
        <v>1562.9</v>
      </c>
      <c r="F41" s="149">
        <f>+'(令和7年5月)'!F22</f>
        <v>291177</v>
      </c>
      <c r="G41" s="148">
        <f>+'(令和7年5月)'!G22</f>
        <v>1706.134</v>
      </c>
      <c r="H41" s="149">
        <f>+'(令和7年5月)'!H22</f>
        <v>734203</v>
      </c>
      <c r="I41" s="148">
        <f>+'(令和7年5月)'!I22</f>
        <v>2557.3919999999998</v>
      </c>
      <c r="J41" s="149">
        <f>+'(令和7年5月)'!J22</f>
        <v>1771340.3</v>
      </c>
      <c r="K41" s="148">
        <f>+'(令和7年5月)'!K22</f>
        <v>5911</v>
      </c>
      <c r="L41" s="149">
        <f>+'(令和7年5月)'!L22</f>
        <v>5640080</v>
      </c>
      <c r="M41" s="148">
        <f>+'(令和7年5月)'!M22</f>
        <v>13096.371999999999</v>
      </c>
      <c r="N41" s="149">
        <f>+'(令和7年5月)'!N22</f>
        <v>2634009.253</v>
      </c>
      <c r="O41" s="148">
        <f>+'(令和7年5月)'!O22</f>
        <v>4548.9999999996999</v>
      </c>
      <c r="P41" s="149">
        <f>+'(令和7年5月)'!P22</f>
        <v>1134214</v>
      </c>
      <c r="Q41" s="148">
        <f>+'(令和7年5月)'!Q22</f>
        <v>59871.8</v>
      </c>
      <c r="R41" s="149">
        <f>+'(令和7年5月)'!R22</f>
        <v>11706942.637600001</v>
      </c>
      <c r="S41" s="144">
        <f>+'(令和7年5月)'!S22</f>
        <v>35249.800000000003</v>
      </c>
      <c r="T41" s="145">
        <f>+'(令和7年5月)'!T22</f>
        <v>3365911.8</v>
      </c>
      <c r="U41" s="148">
        <f>+'(令和7年5月)'!U22</f>
        <v>4708.8649999999998</v>
      </c>
      <c r="V41" s="149">
        <f>+'(令和7年5月)'!V22</f>
        <v>2105666.1152748414</v>
      </c>
      <c r="W41" s="148">
        <f>+'(令和7年5月)'!W22</f>
        <v>7447.3766999999998</v>
      </c>
      <c r="X41" s="149">
        <f>+'(令和7年5月)'!X22</f>
        <v>1263109</v>
      </c>
      <c r="Y41" s="150">
        <f>+'(令和7年5月)'!Y22</f>
        <v>136660.63969999971</v>
      </c>
      <c r="Z41" s="151">
        <f>+'(令和7年5月)'!Z22</f>
        <v>30646653.105874844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+'(令和7年5月)'!E23</f>
        <v>54.308881765038649</v>
      </c>
      <c r="F42" s="193">
        <f>+'(令和5年12月)'!F23</f>
        <v>0</v>
      </c>
      <c r="G42" s="192">
        <f>+'(令和7年5月)'!G23</f>
        <v>61.802047382380245</v>
      </c>
      <c r="H42" s="193">
        <f>+'(令和5年12月)'!H23</f>
        <v>0</v>
      </c>
      <c r="I42" s="192">
        <f>+'(令和7年5月)'!I23</f>
        <v>72.630056742662703</v>
      </c>
      <c r="J42" s="193">
        <f>+'(令和5年12月)'!J23</f>
        <v>0</v>
      </c>
      <c r="K42" s="192">
        <f>+'(令和7年5月)'!K23</f>
        <v>22.834515756475827</v>
      </c>
      <c r="L42" s="193">
        <f>+'(令和5年12月)'!L23</f>
        <v>0</v>
      </c>
      <c r="M42" s="192">
        <f>+'(令和7年5月)'!M23</f>
        <v>55.482079515126124</v>
      </c>
      <c r="N42" s="193">
        <f>+'(令和5年12月)'!N23</f>
        <v>0</v>
      </c>
      <c r="O42" s="192">
        <f>+'(令和7年5月)'!O23</f>
        <v>81.014509054105758</v>
      </c>
      <c r="P42" s="193">
        <f>+'(令和5年12月)'!P23</f>
        <v>0</v>
      </c>
      <c r="Q42" s="192">
        <f>+'(令和7年5月)'!Q23</f>
        <v>40.600041592924114</v>
      </c>
      <c r="R42" s="193">
        <f>+'(令和5年12月)'!R23</f>
        <v>0</v>
      </c>
      <c r="S42" s="192">
        <f>+'(令和7年5月)'!S23</f>
        <v>117.41782642193257</v>
      </c>
      <c r="T42" s="193">
        <f>+'(令和5年12月)'!T23</f>
        <v>0</v>
      </c>
      <c r="U42" s="192">
        <f>+'(令和7年5月)'!U23</f>
        <v>99.646165677136196</v>
      </c>
      <c r="V42" s="193">
        <f>+'(令和5年12月)'!V23</f>
        <v>0</v>
      </c>
      <c r="W42" s="192">
        <f>+'(令和7年5月)'!W23</f>
        <v>72.320144744406463</v>
      </c>
      <c r="X42" s="193">
        <f>+'(令和5年12月)'!X23</f>
        <v>0</v>
      </c>
      <c r="Y42" s="192">
        <f>+'(令和7年5月)'!Y23</f>
        <v>66.352182544022241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50</v>
      </c>
      <c r="F43" s="93">
        <f t="shared" si="19"/>
        <v>2374</v>
      </c>
      <c r="G43" s="90">
        <f t="shared" si="19"/>
        <v>-78.676999999999907</v>
      </c>
      <c r="H43" s="91">
        <f t="shared" si="19"/>
        <v>-30592</v>
      </c>
      <c r="I43" s="92">
        <f t="shared" si="19"/>
        <v>175.92000000000007</v>
      </c>
      <c r="J43" s="93">
        <f t="shared" si="19"/>
        <v>201691.95454545459</v>
      </c>
      <c r="K43" s="90">
        <f t="shared" si="19"/>
        <v>248</v>
      </c>
      <c r="L43" s="91">
        <f t="shared" si="19"/>
        <v>393062</v>
      </c>
      <c r="M43" s="92">
        <f t="shared" si="19"/>
        <v>-184.90399999999954</v>
      </c>
      <c r="N43" s="93">
        <f t="shared" si="19"/>
        <v>100491.30000000005</v>
      </c>
      <c r="O43" s="90">
        <f t="shared" si="19"/>
        <v>-324.99999999969987</v>
      </c>
      <c r="P43" s="91">
        <f t="shared" si="19"/>
        <v>-78185.799999999814</v>
      </c>
      <c r="Q43" s="92">
        <f t="shared" si="19"/>
        <v>-862.70000000000073</v>
      </c>
      <c r="R43" s="93">
        <f t="shared" si="19"/>
        <v>-133748.79999999981</v>
      </c>
      <c r="S43" s="90">
        <f t="shared" si="19"/>
        <v>4251</v>
      </c>
      <c r="T43" s="91">
        <f t="shared" si="19"/>
        <v>1199102.1999999993</v>
      </c>
      <c r="U43" s="92">
        <f t="shared" si="19"/>
        <v>286.1560000000004</v>
      </c>
      <c r="V43" s="93">
        <f t="shared" si="19"/>
        <v>125856.40797528042</v>
      </c>
      <c r="W43" s="90">
        <f t="shared" si="19"/>
        <v>394.16100000000006</v>
      </c>
      <c r="X43" s="91">
        <f t="shared" si="19"/>
        <v>-3009</v>
      </c>
      <c r="Y43" s="90">
        <f t="shared" si="19"/>
        <v>3953.9560000002821</v>
      </c>
      <c r="Z43" s="91">
        <f t="shared" si="19"/>
        <v>1777042.2625207379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27</v>
      </c>
      <c r="F44" s="97">
        <f t="shared" si="19"/>
        <v>3892.6000000000058</v>
      </c>
      <c r="G44" s="94">
        <f t="shared" si="19"/>
        <v>-11.32000000000005</v>
      </c>
      <c r="H44" s="95">
        <f t="shared" si="19"/>
        <v>-2990</v>
      </c>
      <c r="I44" s="96">
        <f t="shared" si="19"/>
        <v>195.45700000000033</v>
      </c>
      <c r="J44" s="97">
        <f t="shared" si="19"/>
        <v>203170.56363636372</v>
      </c>
      <c r="K44" s="94">
        <f t="shared" si="19"/>
        <v>206</v>
      </c>
      <c r="L44" s="95">
        <f t="shared" si="19"/>
        <v>406431</v>
      </c>
      <c r="M44" s="96">
        <f t="shared" si="19"/>
        <v>-1130.9920000000002</v>
      </c>
      <c r="N44" s="97">
        <f t="shared" si="19"/>
        <v>-214362.09999999986</v>
      </c>
      <c r="O44" s="94">
        <f t="shared" si="19"/>
        <v>67.999999999699867</v>
      </c>
      <c r="P44" s="95">
        <f t="shared" si="19"/>
        <v>2249.8000000000466</v>
      </c>
      <c r="Q44" s="96">
        <f t="shared" si="19"/>
        <v>1204.4000000000015</v>
      </c>
      <c r="R44" s="97">
        <f t="shared" si="19"/>
        <v>153631.86199999973</v>
      </c>
      <c r="S44" s="94">
        <f t="shared" si="19"/>
        <v>4026</v>
      </c>
      <c r="T44" s="95">
        <f t="shared" si="19"/>
        <v>916590.5</v>
      </c>
      <c r="U44" s="96">
        <f>W20-U40</f>
        <v>2384.498</v>
      </c>
      <c r="V44" s="97">
        <f t="shared" si="19"/>
        <v>115934.90115709882</v>
      </c>
      <c r="W44" s="94">
        <f t="shared" si="19"/>
        <v>52.671000000000276</v>
      </c>
      <c r="X44" s="95">
        <f t="shared" si="19"/>
        <v>-5607</v>
      </c>
      <c r="Y44" s="94">
        <f t="shared" si="19"/>
        <v>4968.4669999997132</v>
      </c>
      <c r="Z44" s="95">
        <f t="shared" si="19"/>
        <v>1578942.1267934591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-33</v>
      </c>
      <c r="F45" s="97">
        <f t="shared" si="19"/>
        <v>-7367</v>
      </c>
      <c r="G45" s="94">
        <f t="shared" si="19"/>
        <v>-6.5879999999999654</v>
      </c>
      <c r="H45" s="95">
        <f t="shared" si="19"/>
        <v>-5281</v>
      </c>
      <c r="I45" s="96">
        <f t="shared" si="19"/>
        <v>-163.05400000000009</v>
      </c>
      <c r="J45" s="97">
        <f t="shared" si="19"/>
        <v>-127772.91818181821</v>
      </c>
      <c r="K45" s="94">
        <f t="shared" si="19"/>
        <v>-258</v>
      </c>
      <c r="L45" s="95">
        <f t="shared" si="19"/>
        <v>-690879</v>
      </c>
      <c r="M45" s="96">
        <f t="shared" si="19"/>
        <v>1251.0280000000002</v>
      </c>
      <c r="N45" s="97">
        <f t="shared" si="19"/>
        <v>176259.89999999991</v>
      </c>
      <c r="O45" s="94">
        <f t="shared" si="19"/>
        <v>-185.99999999969987</v>
      </c>
      <c r="P45" s="95">
        <f t="shared" si="19"/>
        <v>-44061.5</v>
      </c>
      <c r="Q45" s="96">
        <f t="shared" si="19"/>
        <v>-132</v>
      </c>
      <c r="R45" s="97">
        <f t="shared" si="19"/>
        <v>-16170.462000001222</v>
      </c>
      <c r="S45" s="94">
        <f t="shared" si="19"/>
        <v>1414</v>
      </c>
      <c r="T45" s="95">
        <f t="shared" si="19"/>
        <v>179256.20000000019</v>
      </c>
      <c r="U45" s="96">
        <f t="shared" si="19"/>
        <v>276.57000000000062</v>
      </c>
      <c r="V45" s="97">
        <f t="shared" si="19"/>
        <v>267216.26860465156</v>
      </c>
      <c r="W45" s="94">
        <f t="shared" si="19"/>
        <v>199.30999999999949</v>
      </c>
      <c r="X45" s="95">
        <f t="shared" si="19"/>
        <v>-1577</v>
      </c>
      <c r="Y45" s="94">
        <f t="shared" si="19"/>
        <v>2362.2660000002943</v>
      </c>
      <c r="Z45" s="95">
        <f t="shared" si="19"/>
        <v>-270376.51157716662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4.052473641065852</v>
      </c>
      <c r="F46" s="193"/>
      <c r="G46" s="192">
        <f>G23-G42</f>
        <v>-3.6257654063872096</v>
      </c>
      <c r="H46" s="193"/>
      <c r="I46" s="192">
        <f>I23-I42</f>
        <v>11.996609089278877</v>
      </c>
      <c r="J46" s="193"/>
      <c r="K46" s="192">
        <f>K23-K42</f>
        <v>5.027815616751429</v>
      </c>
      <c r="L46" s="193"/>
      <c r="M46" s="192">
        <f>M23-M42</f>
        <v>-7.9405243673862245</v>
      </c>
      <c r="N46" s="193"/>
      <c r="O46" s="192">
        <f t="shared" si="19"/>
        <v>-3.0746526806706811</v>
      </c>
      <c r="P46" s="193"/>
      <c r="Q46" s="192">
        <f t="shared" si="19"/>
        <v>-0.32635576312165426</v>
      </c>
      <c r="R46" s="193"/>
      <c r="S46" s="192">
        <f t="shared" si="19"/>
        <v>7.2595642246210588</v>
      </c>
      <c r="T46" s="193"/>
      <c r="U46" s="192">
        <f t="shared" si="19"/>
        <v>0.86853883995117087</v>
      </c>
      <c r="V46" s="193"/>
      <c r="W46" s="192">
        <f t="shared" si="19"/>
        <v>2.6865893600759705</v>
      </c>
      <c r="X46" s="193"/>
      <c r="Y46" s="192">
        <f t="shared" si="19"/>
        <v>1.8551860630417139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105.98086124401914</v>
      </c>
      <c r="F47" s="72">
        <f t="shared" si="20"/>
        <v>103.1551107744242</v>
      </c>
      <c r="G47" s="71">
        <f t="shared" si="20"/>
        <v>92.619639935761782</v>
      </c>
      <c r="H47" s="73">
        <f t="shared" si="20"/>
        <v>93.225593579903546</v>
      </c>
      <c r="I47" s="74">
        <f t="shared" si="20"/>
        <v>109.57234076706052</v>
      </c>
      <c r="J47" s="72">
        <f t="shared" si="20"/>
        <v>115.57905001501476</v>
      </c>
      <c r="K47" s="71">
        <f t="shared" si="20"/>
        <v>120.097244732577</v>
      </c>
      <c r="L47" s="73">
        <f t="shared" si="20"/>
        <v>113.08461179453275</v>
      </c>
      <c r="M47" s="74">
        <f t="shared" si="20"/>
        <v>97.478816517444201</v>
      </c>
      <c r="N47" s="72">
        <f t="shared" si="20"/>
        <v>106.96680746382303</v>
      </c>
      <c r="O47" s="71">
        <f t="shared" si="20"/>
        <v>91.228070175446703</v>
      </c>
      <c r="P47" s="73">
        <f t="shared" si="20"/>
        <v>93.26244633645338</v>
      </c>
      <c r="Q47" s="74">
        <f t="shared" si="20"/>
        <v>96.532932519380935</v>
      </c>
      <c r="R47" s="72">
        <f t="shared" si="20"/>
        <v>97.070485004121736</v>
      </c>
      <c r="S47" s="71">
        <f t="shared" si="20"/>
        <v>110.29646853654992</v>
      </c>
      <c r="T47" s="73">
        <f t="shared" si="20"/>
        <v>115.43666659242935</v>
      </c>
      <c r="U47" s="74">
        <f t="shared" si="20"/>
        <v>107.73895744379334</v>
      </c>
      <c r="V47" s="72">
        <f t="shared" si="20"/>
        <v>110.52176596546755</v>
      </c>
      <c r="W47" s="71">
        <f t="shared" si="20"/>
        <v>107.34514959722534</v>
      </c>
      <c r="X47" s="73">
        <f t="shared" si="20"/>
        <v>99.492047307631267</v>
      </c>
      <c r="Y47" s="71">
        <f t="shared" si="20"/>
        <v>104.33331982032708</v>
      </c>
      <c r="Z47" s="73">
        <f t="shared" si="20"/>
        <v>108.24601507740756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103.02690582959642</v>
      </c>
      <c r="F48" s="66">
        <f t="shared" si="20"/>
        <v>104.80026241993603</v>
      </c>
      <c r="G48" s="63">
        <f t="shared" si="20"/>
        <v>98.873926524700494</v>
      </c>
      <c r="H48" s="64">
        <f t="shared" si="20"/>
        <v>99.303454075725497</v>
      </c>
      <c r="I48" s="65">
        <f t="shared" si="20"/>
        <v>109.86502882938176</v>
      </c>
      <c r="J48" s="66">
        <f t="shared" si="20"/>
        <v>114.29842088897099</v>
      </c>
      <c r="K48" s="63">
        <f t="shared" si="20"/>
        <v>113.42894393741851</v>
      </c>
      <c r="L48" s="64">
        <f t="shared" si="20"/>
        <v>111.03978474061745</v>
      </c>
      <c r="M48" s="65">
        <f t="shared" si="20"/>
        <v>83.909805499328783</v>
      </c>
      <c r="N48" s="66">
        <f t="shared" si="20"/>
        <v>86.44155885884534</v>
      </c>
      <c r="O48" s="63">
        <f t="shared" si="20"/>
        <v>101.9439679816951</v>
      </c>
      <c r="P48" s="64">
        <f t="shared" si="20"/>
        <v>100.20014700102431</v>
      </c>
      <c r="Q48" s="65">
        <f t="shared" si="20"/>
        <v>105.24847914378846</v>
      </c>
      <c r="R48" s="66">
        <f t="shared" si="20"/>
        <v>103.57753388113827</v>
      </c>
      <c r="S48" s="63">
        <f t="shared" si="20"/>
        <v>110.04065142030576</v>
      </c>
      <c r="T48" s="64">
        <f t="shared" si="20"/>
        <v>111.64495453866046</v>
      </c>
      <c r="U48" s="65">
        <f>W20/U40*100</f>
        <v>170.63214116131837</v>
      </c>
      <c r="V48" s="66">
        <f t="shared" si="20"/>
        <v>112.34850051575521</v>
      </c>
      <c r="W48" s="63">
        <f t="shared" si="20"/>
        <v>100.95618445531743</v>
      </c>
      <c r="X48" s="64">
        <f t="shared" si="20"/>
        <v>99.060100276086118</v>
      </c>
      <c r="Y48" s="63">
        <f t="shared" si="20"/>
        <v>105.6544253566849</v>
      </c>
      <c r="Z48" s="64">
        <f t="shared" si="20"/>
        <v>107.17088439138054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97.888540533623399</v>
      </c>
      <c r="F49" s="70">
        <f t="shared" si="20"/>
        <v>97.469923792057756</v>
      </c>
      <c r="G49" s="67">
        <f t="shared" si="20"/>
        <v>99.613863858290159</v>
      </c>
      <c r="H49" s="68">
        <f t="shared" si="20"/>
        <v>99.280716641037969</v>
      </c>
      <c r="I49" s="69">
        <f t="shared" si="20"/>
        <v>93.624207786682675</v>
      </c>
      <c r="J49" s="70">
        <f t="shared" si="20"/>
        <v>92.786653237561509</v>
      </c>
      <c r="K49" s="67">
        <f t="shared" si="20"/>
        <v>95.635256301810188</v>
      </c>
      <c r="L49" s="68">
        <f t="shared" si="20"/>
        <v>87.750546091544805</v>
      </c>
      <c r="M49" s="69">
        <f t="shared" si="20"/>
        <v>109.55247758692255</v>
      </c>
      <c r="N49" s="70">
        <f t="shared" si="20"/>
        <v>106.69169631045332</v>
      </c>
      <c r="O49" s="67">
        <f t="shared" si="20"/>
        <v>95.911189272373889</v>
      </c>
      <c r="P49" s="68">
        <f t="shared" si="20"/>
        <v>96.115239275833304</v>
      </c>
      <c r="Q49" s="69">
        <f t="shared" si="20"/>
        <v>99.779528926806947</v>
      </c>
      <c r="R49" s="70">
        <f t="shared" si="20"/>
        <v>99.861872886025211</v>
      </c>
      <c r="S49" s="67">
        <f t="shared" si="20"/>
        <v>104.01137027727816</v>
      </c>
      <c r="T49" s="68">
        <f t="shared" si="20"/>
        <v>105.32563568659168</v>
      </c>
      <c r="U49" s="69">
        <f t="shared" si="20"/>
        <v>105.87338987208173</v>
      </c>
      <c r="V49" s="70">
        <f t="shared" si="20"/>
        <v>112.69034376657447</v>
      </c>
      <c r="W49" s="67">
        <f t="shared" si="20"/>
        <v>102.6762443747474</v>
      </c>
      <c r="X49" s="68">
        <f t="shared" si="20"/>
        <v>99.875149333905469</v>
      </c>
      <c r="Y49" s="67">
        <f t="shared" si="20"/>
        <v>101.72856354630417</v>
      </c>
      <c r="Z49" s="68">
        <f t="shared" si="20"/>
        <v>99.117761699318038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379DB-3641-4772-9C04-B6B7B89BC675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G30" sqref="G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117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706</v>
      </c>
      <c r="F5" s="14">
        <v>56243</v>
      </c>
      <c r="G5" s="15">
        <v>30</v>
      </c>
      <c r="H5" s="16">
        <v>5440</v>
      </c>
      <c r="I5" s="13">
        <v>1271</v>
      </c>
      <c r="J5" s="14">
        <v>917036</v>
      </c>
      <c r="K5" s="17">
        <v>1182</v>
      </c>
      <c r="L5" s="18">
        <v>2966902</v>
      </c>
      <c r="M5" s="13">
        <v>759</v>
      </c>
      <c r="N5" s="75">
        <v>196926</v>
      </c>
      <c r="O5" s="19">
        <v>804</v>
      </c>
      <c r="P5" s="18">
        <v>40155</v>
      </c>
      <c r="Q5" s="13">
        <v>12888</v>
      </c>
      <c r="R5" s="14">
        <v>1980637</v>
      </c>
      <c r="S5" s="19">
        <v>15713</v>
      </c>
      <c r="T5" s="18">
        <v>4735679</v>
      </c>
      <c r="U5" s="13">
        <v>3403.5</v>
      </c>
      <c r="V5" s="14">
        <v>1150136.7272727273</v>
      </c>
      <c r="W5" s="13">
        <v>479</v>
      </c>
      <c r="X5" s="18">
        <v>125473</v>
      </c>
      <c r="Y5" s="20">
        <f t="shared" ref="Y5:Z18" si="0">+W5+U5+S5+Q5+O5+M5+K5+I5+G5+E5</f>
        <v>37235.5</v>
      </c>
      <c r="Z5" s="21">
        <f t="shared" si="0"/>
        <v>12174627.727272727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+'(令和6年4月)'!E20+'(令和6年5月)'!E20+'(令和6年6月)'!E20+'(令和6年7月)'!E20+'(令和6年8月)'!E20+'(令和6年9月)'!E20+'(令和6年10月)'!E20+'(令和6年11月)'!E20+'(令和6年12月)'!E20+'(令和7年1月)'!E20+'(令和7年2月)'!E20+'(令和7年5月)'!E20</f>
        <v>11189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+'(令和6年4月)'!E21+'(令和6年5月)'!E21+'(令和6年6月)'!E21+'(令和6年7月)'!E21+'(令和6年8月)'!E21+'(令和6年9月)'!E21+'(令和6年10月)'!E21+'(令和6年11月)'!E21+'(令和6年12月)'!E21+'(令和7年1月)'!E21+'(令和7年2月)'!E21+'(令和7年5月)'!E21</f>
        <v>11366.008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+'(令和6年4月)'!F22+'(令和6年5月)'!F22+'(令和6年6月)'!F22+'(令和6年7月)'!F22+'(令和6年8月)'!F22+'(令和6年9月)'!F22+'(令和6年10月)'!F22+'(令和6年11月)'!F22+'(令和6年12月)'!F22+'(令和7年1月)'!F22+'(令和7年2月)'!F22+'(令和7年5月)'!F22</f>
        <v>3805307.5999999996</v>
      </c>
      <c r="AH5" s="155">
        <f t="shared" ref="AH5:AH14" si="1">+AG5/12</f>
        <v>317108.96666666662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741</v>
      </c>
      <c r="F6" s="24">
        <v>57826</v>
      </c>
      <c r="G6" s="25">
        <v>30</v>
      </c>
      <c r="H6" s="26">
        <v>5440</v>
      </c>
      <c r="I6" s="27">
        <v>1347</v>
      </c>
      <c r="J6" s="21">
        <v>994131</v>
      </c>
      <c r="K6" s="25">
        <v>1491</v>
      </c>
      <c r="L6" s="26">
        <v>3650302</v>
      </c>
      <c r="M6" s="27">
        <v>857</v>
      </c>
      <c r="N6" s="76">
        <v>200512</v>
      </c>
      <c r="O6" s="25">
        <v>732</v>
      </c>
      <c r="P6" s="26">
        <v>36921</v>
      </c>
      <c r="Q6" s="27">
        <v>11920</v>
      </c>
      <c r="R6" s="21">
        <v>1896617</v>
      </c>
      <c r="S6" s="25">
        <v>16424</v>
      </c>
      <c r="T6" s="26">
        <v>4952184</v>
      </c>
      <c r="U6" s="27">
        <v>3058.5</v>
      </c>
      <c r="V6" s="21">
        <v>887438.90909090906</v>
      </c>
      <c r="W6" s="27">
        <v>419</v>
      </c>
      <c r="X6" s="26">
        <v>94181</v>
      </c>
      <c r="Y6" s="20">
        <f t="shared" si="0"/>
        <v>37019.5</v>
      </c>
      <c r="Z6" s="21">
        <f t="shared" si="0"/>
        <v>12775552.90909091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+'(令和6年4月)'!G20+'(令和6年5月)'!G20+'(令和6年6月)'!G20+'(令和6年7月)'!G20+'(令和6年8月)'!G20+'(令和6年9月)'!G20+'(令和6年10月)'!G20+'(令和6年11月)'!G20+'(令和6年12月)'!G20+'(令和7年1月)'!G20+'(令和7年2月)'!G20+'(令和7年5月)'!G20</f>
        <v>12972.014999999999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+'(令和6年4月)'!G21+'(令和6年5月)'!G21+'(令和6年6月)'!G21+'(令和6年7月)'!G21+'(令和6年8月)'!G21+'(令和6年9月)'!G21+'(令和6年10月)'!G21+'(令和6年11月)'!G21+'(令和6年12月)'!G21+'(令和7年1月)'!G21+'(令和7年2月)'!G21+'(令和7年5月)'!G21</f>
        <v>12890.352000000001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+'(令和6年4月)'!H22+'(令和6年5月)'!H22+'(令和6年6月)'!H22+'(令和6年7月)'!H22+'(令和6年8月)'!H22+'(令和6年9月)'!H22+'(令和6年10月)'!H22+'(令和6年11月)'!H22+'(令和6年12月)'!H22+'(令和7年1月)'!H22+'(令和7年2月)'!H22+'(令和7年5月)'!H22</f>
        <v>8579422</v>
      </c>
      <c r="AH6" s="155">
        <f t="shared" si="1"/>
        <v>714951.83333333337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1414.9</v>
      </c>
      <c r="F7" s="36">
        <v>265377</v>
      </c>
      <c r="G7" s="29">
        <v>151</v>
      </c>
      <c r="H7" s="30">
        <v>74178</v>
      </c>
      <c r="I7" s="31">
        <v>1320</v>
      </c>
      <c r="J7" s="32">
        <v>915861</v>
      </c>
      <c r="K7" s="77">
        <v>5843</v>
      </c>
      <c r="L7" s="30">
        <v>5585730</v>
      </c>
      <c r="M7" s="23">
        <v>2036.3</v>
      </c>
      <c r="N7" s="24">
        <v>400424.25</v>
      </c>
      <c r="O7" s="33">
        <v>2772</v>
      </c>
      <c r="P7" s="34">
        <v>475765</v>
      </c>
      <c r="Q7" s="23">
        <v>32901.4</v>
      </c>
      <c r="R7" s="24">
        <v>5143160</v>
      </c>
      <c r="S7" s="33">
        <v>29487.200000000001</v>
      </c>
      <c r="T7" s="34">
        <v>2472314</v>
      </c>
      <c r="U7" s="23">
        <v>3640.3</v>
      </c>
      <c r="V7" s="24">
        <v>1951266.3181818181</v>
      </c>
      <c r="W7" s="23">
        <v>2136.1999999999998</v>
      </c>
      <c r="X7" s="34">
        <v>518140</v>
      </c>
      <c r="Y7" s="31">
        <f t="shared" si="0"/>
        <v>81702.3</v>
      </c>
      <c r="Z7" s="24">
        <f>+X7+V7+T7+R7+P7+N7+L7+J7+H7+F7</f>
        <v>17802215.56818182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+'(令和6年4月)'!I20+'(令和6年5月)'!I20+'(令和6年6月)'!I20+'(令和6年7月)'!I20+'(令和6年8月)'!I20+'(令和6年9月)'!I20+'(令和6年10月)'!I20+'(令和6年11月)'!I20+'(令和6年12月)'!I20+'(令和7年1月)'!I20+'(令和7年2月)'!I20+'(令和7年5月)'!I20</f>
        <v>21492.395000000004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+'(令和6年4月)'!I21+'(令和6年5月)'!I21+'(令和6年6月)'!I21+'(令和6年7月)'!I21+'(令和6年8月)'!I21+'(令和6年9月)'!I21+'(令和6年10月)'!I21+'(令和6年11月)'!I21+'(令和6年12月)'!I21+'(令和7年1月)'!I21+'(令和7年2月)'!I21+'(令和7年5月)'!I21</f>
        <v>21633.511999999995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+'(令和6年4月)'!J22+'(令和6年5月)'!J22+'(令和6年6月)'!J22+'(令和6年7月)'!J22+'(令和6年8月)'!J22+'(令和6年9月)'!J22+'(令和6年10月)'!J22+'(令和6年11月)'!J22+'(令和6年12月)'!J22+'(令和7年1月)'!J22+'(令和7年2月)'!J22+'(令和7年5月)'!J22</f>
        <v>35161612.545454547</v>
      </c>
      <c r="AH7" s="155">
        <f t="shared" si="1"/>
        <v>2930134.3787878789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144.03200000000001</v>
      </c>
      <c r="H8" s="16">
        <v>85200</v>
      </c>
      <c r="I8" s="13">
        <v>344.79500000000002</v>
      </c>
      <c r="J8" s="14">
        <v>220585.77272727274</v>
      </c>
      <c r="K8" s="17">
        <v>0</v>
      </c>
      <c r="L8" s="18">
        <v>0</v>
      </c>
      <c r="M8" s="13">
        <v>4739</v>
      </c>
      <c r="N8" s="75">
        <v>1016467.7</v>
      </c>
      <c r="O8" s="19">
        <v>46</v>
      </c>
      <c r="P8" s="18">
        <v>5436.9</v>
      </c>
      <c r="Q8" s="13">
        <v>5317.7</v>
      </c>
      <c r="R8" s="14">
        <v>716749.4</v>
      </c>
      <c r="S8" s="19">
        <v>25544</v>
      </c>
      <c r="T8" s="18">
        <v>3026032</v>
      </c>
      <c r="U8" s="13">
        <v>174.10399999999998</v>
      </c>
      <c r="V8" s="14">
        <v>17671.165581395348</v>
      </c>
      <c r="W8" s="13">
        <v>63</v>
      </c>
      <c r="X8" s="18">
        <v>1800</v>
      </c>
      <c r="Y8" s="13">
        <f t="shared" si="0"/>
        <v>36502.631000000001</v>
      </c>
      <c r="Z8" s="14">
        <f t="shared" si="0"/>
        <v>5108942.9383086674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+'(令和6年4月)'!K20+'(令和6年5月)'!K20+'(令和6年6月)'!K20+'(令和6年7月)'!K20+'(令和6年8月)'!K20+'(令和6年9月)'!K20+'(令和6年10月)'!K20+'(令和6年11月)'!K20+'(令和6年12月)'!K20+'(令和7年1月)'!K20+'(令和7年2月)'!K20+'(令和7年5月)'!K20</f>
        <v>25085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+'(令和6年4月)'!K21+'(令和6年5月)'!K21+'(令和6年6月)'!K21+'(令和6年7月)'!K21+'(令和6年8月)'!K21+'(令和6年9月)'!K21+'(令和6年10月)'!K21+'(令和6年11月)'!K21+'(令和6年12月)'!K21+'(令和7年1月)'!K21+'(令和7年2月)'!K21+'(令和7年5月)'!K21</f>
        <v>23373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+'(令和6年4月)'!L22+'(令和6年5月)'!L22+'(令和6年6月)'!L22+'(令和6年7月)'!L22+'(令和6年8月)'!L22+'(令和6年9月)'!L22+'(令和6年10月)'!L22+'(令和6年11月)'!L22+'(令和6年12月)'!L22+'(令和7年1月)'!L22+'(令和7年2月)'!L22+'(令和7年5月)'!L22</f>
        <v>75854649</v>
      </c>
      <c r="AH8" s="155">
        <f t="shared" si="1"/>
        <v>6321220.75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144</v>
      </c>
      <c r="F9" s="24">
        <v>21165.4</v>
      </c>
      <c r="G9" s="25">
        <v>153.26300000000001</v>
      </c>
      <c r="H9" s="26">
        <v>91200</v>
      </c>
      <c r="I9" s="27">
        <v>411.31200000000001</v>
      </c>
      <c r="J9" s="21">
        <v>236153.2818181818</v>
      </c>
      <c r="K9" s="25">
        <v>0</v>
      </c>
      <c r="L9" s="26">
        <v>0</v>
      </c>
      <c r="M9" s="27">
        <v>4881</v>
      </c>
      <c r="N9" s="76">
        <v>1161636.2</v>
      </c>
      <c r="O9" s="25">
        <v>39</v>
      </c>
      <c r="P9" s="26">
        <v>4690.8</v>
      </c>
      <c r="Q9" s="27">
        <v>4909.6000000000004</v>
      </c>
      <c r="R9" s="21">
        <v>658389.60000000009</v>
      </c>
      <c r="S9" s="25">
        <v>23564</v>
      </c>
      <c r="T9" s="26">
        <v>2894754.5</v>
      </c>
      <c r="U9" s="27">
        <v>190.43900000000002</v>
      </c>
      <c r="V9" s="21">
        <v>18469.221976744186</v>
      </c>
      <c r="W9" s="27">
        <v>53</v>
      </c>
      <c r="X9" s="26">
        <v>1600</v>
      </c>
      <c r="Y9" s="20">
        <f t="shared" si="0"/>
        <v>34345.613999999994</v>
      </c>
      <c r="Z9" s="21">
        <f t="shared" si="0"/>
        <v>5088059.0037949262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+'(令和6年4月)'!M20+'(令和6年5月)'!M20+'(令和6年6月)'!M20+'(令和6年7月)'!M20+'(令和6年8月)'!M20+'(令和6年9月)'!M20+'(令和6年10月)'!M20+'(令和6年11月)'!M20+'(令和6年12月)'!M20+'(令和7年1月)'!M20+'(令和7年2月)'!M20+'(令和7年5月)'!M20</f>
        <v>81340.943999999989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+'(令和6年4月)'!M21+'(令和6年5月)'!M21+'(令和6年6月)'!M21+'(令和6年7月)'!M21+'(令和6年8月)'!M21+'(令和6年9月)'!M21+'(令和6年10月)'!M21+'(令和6年11月)'!M21+'(令和6年12月)'!M21+'(令和7年1月)'!M21+'(令和7年2月)'!M21+'(令和7年5月)'!M21</f>
        <v>82399.11099999999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+'(令和6年4月)'!N22+'(令和6年5月)'!N22+'(令和6年6月)'!N22+'(令和6年7月)'!N22+'(令和6年8月)'!N22+'(令和6年9月)'!N22+'(令和6年10月)'!N22+'(令和6年11月)'!N22+'(令和6年12月)'!N22+'(令和7年1月)'!N22+'(令和7年2月)'!N22+'(令和7年5月)'!N22</f>
        <v>35255051.035999998</v>
      </c>
      <c r="AH9" s="155">
        <f t="shared" si="1"/>
        <v>2937920.9196666665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171.13400000000004</v>
      </c>
      <c r="H10" s="30">
        <v>98600</v>
      </c>
      <c r="I10" s="37">
        <v>835.89199999999994</v>
      </c>
      <c r="J10" s="38">
        <v>608103.5</v>
      </c>
      <c r="K10" s="77">
        <v>0</v>
      </c>
      <c r="L10" s="30">
        <v>0</v>
      </c>
      <c r="M10" s="35">
        <v>7061</v>
      </c>
      <c r="N10" s="36">
        <v>1521497.003</v>
      </c>
      <c r="O10" s="29">
        <v>53</v>
      </c>
      <c r="P10" s="30">
        <v>6277.5000000000009</v>
      </c>
      <c r="Q10" s="35">
        <v>12794.4</v>
      </c>
      <c r="R10" s="36">
        <v>1792704.5756000001</v>
      </c>
      <c r="S10" s="29">
        <v>5752.5999999999985</v>
      </c>
      <c r="T10" s="30">
        <v>891669.8</v>
      </c>
      <c r="U10" s="35">
        <v>628.56500000000005</v>
      </c>
      <c r="V10" s="36">
        <v>58140.797093023255</v>
      </c>
      <c r="W10" s="35">
        <v>135</v>
      </c>
      <c r="X10" s="30">
        <v>2500</v>
      </c>
      <c r="Y10" s="37">
        <f t="shared" si="0"/>
        <v>27548.591</v>
      </c>
      <c r="Z10" s="36">
        <f t="shared" si="0"/>
        <v>4995993.1756930239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+'(令和6年4月)'!O20+'(令和6年5月)'!O20+'(令和6年6月)'!O20+'(令和6年7月)'!O20+'(令和6年8月)'!O20+'(令和6年9月)'!O20+'(令和6年10月)'!O20+'(令和6年11月)'!O20+'(令和6年12月)'!O20+'(令和7年1月)'!O20+'(令和7年2月)'!O20+'(令和7年5月)'!O20</f>
        <v>48295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+'(令和6年4月)'!O21+'(令和6年5月)'!O21+'(令和6年6月)'!O21+'(令和6年7月)'!O21+'(令和6年8月)'!O21+'(令和6年9月)'!O21+'(令和6年10月)'!O21+'(令和6年11月)'!O21+'(令和6年12月)'!O21+'(令和7年1月)'!O21+'(令和7年2月)'!O21+'(令和7年5月)'!O21</f>
        <v>48467.000000000298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+'(令和6年4月)'!P22+'(令和6年5月)'!P22+'(令和6年6月)'!P22+'(令和6年7月)'!P22+'(令和6年8月)'!P22+'(令和6年9月)'!P22+'(令和6年10月)'!P22+'(令和6年11月)'!P22+'(令和6年12月)'!P22+'(令和7年1月)'!P22+'(令和7年2月)'!P22+'(令和7年5月)'!P22</f>
        <v>16627701.699999999</v>
      </c>
      <c r="AH10" s="155">
        <f t="shared" si="1"/>
        <v>1385641.8083333333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2743</v>
      </c>
      <c r="R11" s="14">
        <v>727536.8</v>
      </c>
      <c r="S11" s="19">
        <v>0</v>
      </c>
      <c r="T11" s="18">
        <v>0</v>
      </c>
      <c r="U11" s="13">
        <v>92</v>
      </c>
      <c r="V11" s="14">
        <v>5505</v>
      </c>
      <c r="W11" s="13">
        <v>0</v>
      </c>
      <c r="X11" s="18">
        <v>0</v>
      </c>
      <c r="Y11" s="13">
        <f>+W11+U11+S11+Q11+O11+M11+K11+I11+G11+E11</f>
        <v>2925</v>
      </c>
      <c r="Z11" s="14">
        <f t="shared" si="0"/>
        <v>823041.8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+'(令和6年4月)'!Q20+'(令和6年5月)'!Q20+'(令和6年6月)'!Q20+'(令和6年7月)'!Q20+'(令和6年8月)'!Q20+'(令和6年9月)'!Q20+'(令和6年10月)'!Q20+'(令和6年11月)'!Q20+'(令和6年12月)'!Q20+'(令和7年1月)'!Q20+'(令和7年2月)'!Q20+'(令和7年5月)'!Q20</f>
        <v>312604.2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+'(令和6年4月)'!Q21+'(令和6年5月)'!Q21+'(令和6年6月)'!Q21+'(令和6年7月)'!Q21+'(令和6年8月)'!Q21+'(令和6年9月)'!Q21+'(令和6年10月)'!Q21+'(令和6年11月)'!Q21+'(令和6年12月)'!Q21+'(令和7年1月)'!Q21+'(令和7年2月)'!Q21+'(令和7年5月)'!Q21</f>
        <v>310961.59999999998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+'(令和6年4月)'!R22+'(令和6年5月)'!R22+'(令和6年6月)'!R22+'(令和6年7月)'!R22+'(令和6年8月)'!R22+'(令和6年9月)'!R22+'(令和6年10月)'!R22+'(令和6年11月)'!R22+'(令和6年12月)'!R22+'(令和7年1月)'!R22+'(令和7年2月)'!R22+'(令和7年5月)'!R22</f>
        <v>134067425.35120001</v>
      </c>
      <c r="AH11" s="155">
        <f t="shared" si="1"/>
        <v>11172285.445933335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8</v>
      </c>
      <c r="J12" s="21">
        <v>8147.8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2295</v>
      </c>
      <c r="R12" s="21">
        <v>604957.4</v>
      </c>
      <c r="S12" s="25">
        <v>0</v>
      </c>
      <c r="T12" s="26">
        <v>0</v>
      </c>
      <c r="U12" s="27">
        <v>99</v>
      </c>
      <c r="V12" s="21">
        <v>10110</v>
      </c>
      <c r="W12" s="27">
        <v>2</v>
      </c>
      <c r="X12" s="26">
        <v>263</v>
      </c>
      <c r="Y12" s="20">
        <f t="shared" ref="Y12:Y18" si="2">+W12+U12+S12+Q12+O12+M12+K12+I12+G12+E12</f>
        <v>2501</v>
      </c>
      <c r="Z12" s="21">
        <f t="shared" si="0"/>
        <v>715578.20000000007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+'(令和6年4月)'!S20+'(令和6年5月)'!S20+'(令和6年6月)'!S20+'(令和6年7月)'!S20+'(令和6年8月)'!S20+'(令和6年9月)'!S20+'(令和6年10月)'!S20+'(令和6年11月)'!S20+'(令和6年12月)'!S20+'(令和7年1月)'!S20+'(令和7年2月)'!S20+'(令和7年5月)'!S20</f>
        <v>488965.6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+'(令和6年4月)'!S21+'(令和6年5月)'!S21+'(令和6年6月)'!S21+'(令和6年7月)'!S21+'(令和6年8月)'!S21+'(令和6年9月)'!S21+'(令和6年10月)'!S21+'(令和6年11月)'!S21+'(令和6年12月)'!S21+'(令和7年1月)'!S21+'(令和7年2月)'!S21+'(令和7年5月)'!S21</f>
        <v>483874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+'(令和6年4月)'!T22+'(令和6年5月)'!T22+'(令和6年6月)'!T22+'(令和6年7月)'!T22+'(令和6年8月)'!T22+'(令和6年9月)'!T22+'(令和6年10月)'!T22+'(令和6年11月)'!T22+'(令和6年12月)'!T22+'(令和7年1月)'!T22+'(令和7年2月)'!T22+'(令和7年5月)'!T22</f>
        <v>39266316.099999994</v>
      </c>
      <c r="AH12" s="155">
        <f t="shared" si="1"/>
        <v>3272193.0083333328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31</v>
      </c>
      <c r="F13" s="24">
        <v>9300</v>
      </c>
      <c r="G13" s="29">
        <v>195</v>
      </c>
      <c r="H13" s="30">
        <v>195000</v>
      </c>
      <c r="I13" s="37">
        <v>58.5</v>
      </c>
      <c r="J13" s="38">
        <v>36210.800000000105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7346</v>
      </c>
      <c r="R13" s="36">
        <v>2326002.2000000002</v>
      </c>
      <c r="S13" s="29">
        <v>0</v>
      </c>
      <c r="T13" s="30">
        <v>0</v>
      </c>
      <c r="U13" s="35">
        <v>385</v>
      </c>
      <c r="V13" s="36">
        <v>84159</v>
      </c>
      <c r="W13" s="35">
        <v>13</v>
      </c>
      <c r="X13" s="30">
        <v>33498</v>
      </c>
      <c r="Y13" s="37">
        <f t="shared" si="2"/>
        <v>8048.5</v>
      </c>
      <c r="Z13" s="36">
        <f t="shared" si="0"/>
        <v>2703323.0000000005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+'(令和6年4月)'!U20+'(令和6年5月)'!U20+'(令和6年6月)'!U20+'(令和6年7月)'!U20+'(令和6年8月)'!U20+'(令和6年9月)'!U20+'(令和6年10月)'!U20+'(令和6年11月)'!U20+'(令和6年12月)'!U20+'(令和7年1月)'!U20+'(令和7年2月)'!U20+'(令和7年5月)'!U20</f>
        <v>40263.603999999999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+'(令和6年4月)'!U21+'(令和6年5月)'!U21+'(令和6年6月)'!U21+'(令和6年7月)'!U21+'(令和6年8月)'!U21+'(令和6年9月)'!U21+'(令和6年10月)'!U21+'(令和6年11月)'!U21+'(令和6年12月)'!U21+'(令和7年1月)'!U21+'(令和7年2月)'!U21+'(令和7年5月)'!U21</f>
        <v>41156.638999999996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+'(令和6年4月)'!V22+'(令和6年5月)'!V22+'(令和6年6月)'!V22+'(令和6年7月)'!V22+'(令和6年8月)'!V22+'(令和6年9月)'!V22+'(令和6年10月)'!V22+'(令和6年11月)'!V22+'(令和6年12月)'!V22+'(令和7年1月)'!V22+'(令和7年2月)'!V22+'(令和7年5月)'!V22</f>
        <v>23554070.675739955</v>
      </c>
      <c r="AH13" s="88">
        <f t="shared" si="1"/>
        <v>1962839.2229783295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1446</v>
      </c>
      <c r="N14" s="75">
        <v>115713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1446</v>
      </c>
      <c r="Z14" s="14">
        <f t="shared" si="0"/>
        <v>115713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+'(令和6年4月)'!W20+'(令和6年5月)'!W20+'(令和6年6月)'!W20+'(令和6年7月)'!W20+'(令和6年8月)'!W20+'(令和6年9月)'!W20+'(令和6年10月)'!W20+'(令和6年11月)'!W20+'(令和6年12月)'!W20+'(令和7年1月)'!W20+'(令和7年2月)'!W20+'(令和7年5月)'!W20</f>
        <v>51296.756000000001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+'(令和6年4月)'!W21+'(令和6年5月)'!W21+'(令和6年6月)'!W21+'(令和6年7月)'!W21+'(令和6年8月)'!W21+'(令和6年9月)'!W21+'(令和6年10月)'!W21+'(令和6年11月)'!W21+'(令和6年12月)'!W21+'(令和7年1月)'!W21+'(令和7年2月)'!W21+'(令和7年5月)'!W21</f>
        <v>51299.146000000008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+'(令和6年4月)'!X22+'(令和6年5月)'!X22+'(令和6年6月)'!X22+'(令和6年7月)'!X22+'(令和6年8月)'!X22+'(令和6年9月)'!X22+'(令和6年10月)'!X22+'(令和6年11月)'!X22+'(令和6年12月)'!X22+'(令和7年1月)'!X22+'(令和7年2月)'!X22+'(令和7年5月)'!X22</f>
        <v>14073574</v>
      </c>
      <c r="AH14" s="155">
        <f t="shared" si="1"/>
        <v>1172797.8333333333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813</v>
      </c>
      <c r="N15" s="76">
        <v>80407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813</v>
      </c>
      <c r="Z15" s="24">
        <f t="shared" si="0"/>
        <v>80407</v>
      </c>
      <c r="AD15" s="3">
        <f>SUM(AD5:AD14)</f>
        <v>1093504.514</v>
      </c>
      <c r="AE15" s="3">
        <f>SUM(AE5:AE14)</f>
        <v>1087420.3680000002</v>
      </c>
      <c r="AG15" s="3">
        <f>SUM(AG5:AG14)</f>
        <v>386245130.00839454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2590</v>
      </c>
      <c r="N16" s="36">
        <v>308290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2590</v>
      </c>
      <c r="Z16" s="36">
        <f t="shared" si="0"/>
        <v>308290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817</v>
      </c>
      <c r="H17" s="18">
        <v>285942</v>
      </c>
      <c r="I17" s="13">
        <v>222</v>
      </c>
      <c r="J17" s="14">
        <v>157014</v>
      </c>
      <c r="K17" s="19">
        <v>52</v>
      </c>
      <c r="L17" s="18">
        <v>37100</v>
      </c>
      <c r="M17" s="13">
        <v>375.01600000000002</v>
      </c>
      <c r="N17" s="75">
        <v>98323</v>
      </c>
      <c r="O17" s="19">
        <v>2855</v>
      </c>
      <c r="P17" s="18">
        <v>1114856</v>
      </c>
      <c r="Q17" s="13">
        <v>3934</v>
      </c>
      <c r="R17" s="14">
        <v>1140638</v>
      </c>
      <c r="S17" s="19">
        <v>29</v>
      </c>
      <c r="T17" s="18">
        <v>6172</v>
      </c>
      <c r="U17" s="13">
        <v>28</v>
      </c>
      <c r="V17" s="14">
        <v>22840</v>
      </c>
      <c r="W17" s="13">
        <v>4824.2759999999998</v>
      </c>
      <c r="X17" s="18">
        <v>465105</v>
      </c>
      <c r="Y17" s="41">
        <f t="shared" si="2"/>
        <v>13136.291999999999</v>
      </c>
      <c r="Z17" s="42">
        <f t="shared" si="0"/>
        <v>3327990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+'(令和6年4月)'!Y20+'(令和6年5月)'!Y20+'(令和6年6月)'!Y20+'(令和6年7月)'!Y20+'(令和6年8月)'!Y20+'(令和6年9月)'!Y20+'(令和6年10月)'!Y20+'(令和6年11月)'!Y20+'(令和6年12月)'!Y20+'(令和7年1月)'!Y20+'(令和7年2月)'!Y20+'(令和7年5月)'!Y20</f>
        <v>1093504.514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+'(令和6年4月)'!Y21+'(令和6年5月)'!Y21+'(令和6年6月)'!Y21+'(令和6年7月)'!Y21+'(令和6年8月)'!Y21+'(令和6年9月)'!Y21+'(令和6年10月)'!Y21+'(令和6年11月)'!Y21+'(令和6年12月)'!Y21+'(令和7年1月)'!Y21+'(令和7年2月)'!Y21+'(令和7年5月)'!Y21</f>
        <v>1087420.3680000002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+'(令和6年4月)'!Y22+'(令和6年5月)'!Y22+'(令和6年6月)'!Y22+'(令和6年7月)'!Y22+'(令和6年8月)'!Y22+'(令和6年9月)'!Y22+'(令和6年10月)'!Y22+'(令和6年11月)'!Y22+'(令和6年12月)'!Y22+'(令和7年1月)'!Y22+'(令和7年2月)'!Y22+'(令和7年5月)'!Y22</f>
        <v>1596496.3923999993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+'(令和6年4月)'!Z22+'(令和6年5月)'!Z22+'(令和6年6月)'!Z22+'(令和6年7月)'!Z22+'(令和6年8月)'!Z22+'(令和6年9月)'!Z22+'(令和6年10月)'!Z22+'(令和6年11月)'!Z22+'(令和6年12月)'!Z22+'(令和7年1月)'!Z22+'(令和7年2月)'!Z22+'(令和7年5月)'!Z22</f>
        <v>386245130.00839454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747</v>
      </c>
      <c r="H18" s="26">
        <v>257621</v>
      </c>
      <c r="I18" s="27">
        <v>215</v>
      </c>
      <c r="J18" s="21">
        <v>182498</v>
      </c>
      <c r="K18" s="25">
        <v>43</v>
      </c>
      <c r="L18" s="26">
        <v>31210</v>
      </c>
      <c r="M18" s="27">
        <v>463.07600000000002</v>
      </c>
      <c r="N18" s="21">
        <v>123468</v>
      </c>
      <c r="O18" s="25">
        <v>2727.0000000003001</v>
      </c>
      <c r="P18" s="26">
        <v>1082462</v>
      </c>
      <c r="Q18" s="27">
        <v>3823</v>
      </c>
      <c r="R18" s="21">
        <v>1134387</v>
      </c>
      <c r="S18" s="25">
        <v>109</v>
      </c>
      <c r="T18" s="26">
        <v>24200</v>
      </c>
      <c r="U18" s="27">
        <v>28</v>
      </c>
      <c r="V18" s="21">
        <v>22840</v>
      </c>
      <c r="W18" s="27">
        <v>5034.4560000000001</v>
      </c>
      <c r="X18" s="26">
        <v>500509</v>
      </c>
      <c r="Y18" s="23">
        <f t="shared" si="2"/>
        <v>13189.532000000301</v>
      </c>
      <c r="Z18" s="24">
        <f t="shared" si="0"/>
        <v>3359195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1189</v>
      </c>
      <c r="H19" s="34">
        <v>366425</v>
      </c>
      <c r="I19" s="23">
        <v>343</v>
      </c>
      <c r="J19" s="24">
        <v>211165</v>
      </c>
      <c r="K19" s="78">
        <v>68</v>
      </c>
      <c r="L19" s="34">
        <v>54350</v>
      </c>
      <c r="M19" s="23">
        <v>1389.0720000000001</v>
      </c>
      <c r="N19" s="24">
        <v>384645</v>
      </c>
      <c r="O19" s="33">
        <v>1723.9999999997001</v>
      </c>
      <c r="P19" s="34">
        <v>652171.5</v>
      </c>
      <c r="Q19" s="23">
        <v>6830</v>
      </c>
      <c r="R19" s="24">
        <v>2445075.8619999997</v>
      </c>
      <c r="S19" s="33">
        <v>10</v>
      </c>
      <c r="T19" s="34">
        <v>1928</v>
      </c>
      <c r="U19" s="23">
        <v>55</v>
      </c>
      <c r="V19" s="24">
        <v>12100</v>
      </c>
      <c r="W19" s="23">
        <v>5163.1767</v>
      </c>
      <c r="X19" s="34">
        <v>708971</v>
      </c>
      <c r="Y19" s="35">
        <f>+W19+U19+S19+Q19+O19+M19+K19+I19+G19+E19</f>
        <v>16771.248699999698</v>
      </c>
      <c r="Z19" s="36">
        <f>+X19+V19+T19+R19+P19+N19+L19+J19+H19+F19</f>
        <v>4836831.3619999997</v>
      </c>
      <c r="AF19" s="156">
        <f>+AF17/12</f>
        <v>133041.36603333327</v>
      </c>
      <c r="AG19" s="156">
        <f>+AG17/12</f>
        <v>32187094.16736621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836</v>
      </c>
      <c r="F20" s="14">
        <f t="shared" ref="F20:X22" si="3">F5+F8+F11+F14+F17</f>
        <v>75243</v>
      </c>
      <c r="G20" s="19">
        <f>G5+G8+G11+G14+G17</f>
        <v>1066.0319999999999</v>
      </c>
      <c r="H20" s="18">
        <f t="shared" si="3"/>
        <v>451582</v>
      </c>
      <c r="I20" s="13">
        <f t="shared" si="3"/>
        <v>1837.7950000000001</v>
      </c>
      <c r="J20" s="14">
        <f t="shared" si="3"/>
        <v>1294635.7727272727</v>
      </c>
      <c r="K20" s="19">
        <f t="shared" si="3"/>
        <v>1234</v>
      </c>
      <c r="L20" s="18">
        <f t="shared" si="3"/>
        <v>3004002</v>
      </c>
      <c r="M20" s="13">
        <f t="shared" si="3"/>
        <v>7334.0159999999996</v>
      </c>
      <c r="N20" s="14">
        <f t="shared" si="3"/>
        <v>1442429.7</v>
      </c>
      <c r="O20" s="19">
        <f t="shared" si="3"/>
        <v>3705</v>
      </c>
      <c r="P20" s="18">
        <f t="shared" si="3"/>
        <v>1160447.8999999999</v>
      </c>
      <c r="Q20" s="13">
        <f t="shared" si="3"/>
        <v>24882.7</v>
      </c>
      <c r="R20" s="14">
        <f t="shared" si="3"/>
        <v>4565561.2</v>
      </c>
      <c r="S20" s="19">
        <f t="shared" si="3"/>
        <v>41286</v>
      </c>
      <c r="T20" s="18">
        <f t="shared" si="3"/>
        <v>7767883</v>
      </c>
      <c r="U20" s="13">
        <f t="shared" si="3"/>
        <v>3697.6039999999998</v>
      </c>
      <c r="V20" s="14">
        <f t="shared" si="3"/>
        <v>1196152.8928541227</v>
      </c>
      <c r="W20" s="13">
        <f t="shared" si="3"/>
        <v>5366.2759999999998</v>
      </c>
      <c r="X20" s="18">
        <f t="shared" si="3"/>
        <v>592378</v>
      </c>
      <c r="Y20" s="31">
        <f t="shared" ref="Y20:Z21" si="4">+Y17+Y14+Y11+Y8+Y5</f>
        <v>91245.42300000001</v>
      </c>
      <c r="Z20" s="32">
        <f t="shared" si="4"/>
        <v>21550315.465581395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892</v>
      </c>
      <c r="F21" s="21">
        <f t="shared" si="5"/>
        <v>81091.399999999994</v>
      </c>
      <c r="G21" s="25">
        <f t="shared" si="5"/>
        <v>1005.263</v>
      </c>
      <c r="H21" s="26">
        <f t="shared" si="5"/>
        <v>429261</v>
      </c>
      <c r="I21" s="27">
        <f t="shared" si="5"/>
        <v>1981.3119999999999</v>
      </c>
      <c r="J21" s="21">
        <f t="shared" si="5"/>
        <v>1420930.0818181818</v>
      </c>
      <c r="K21" s="25">
        <f t="shared" si="5"/>
        <v>1534</v>
      </c>
      <c r="L21" s="26">
        <f t="shared" si="5"/>
        <v>3681512</v>
      </c>
      <c r="M21" s="27">
        <f t="shared" si="5"/>
        <v>7029.076</v>
      </c>
      <c r="N21" s="21">
        <f t="shared" si="5"/>
        <v>1581023.2</v>
      </c>
      <c r="O21" s="25">
        <f t="shared" si="5"/>
        <v>3498.0000000003001</v>
      </c>
      <c r="P21" s="26">
        <f t="shared" si="5"/>
        <v>1124073.8</v>
      </c>
      <c r="Q21" s="27">
        <f t="shared" si="5"/>
        <v>22947.599999999999</v>
      </c>
      <c r="R21" s="21">
        <f t="shared" si="5"/>
        <v>4294351</v>
      </c>
      <c r="S21" s="25">
        <f t="shared" si="5"/>
        <v>40097</v>
      </c>
      <c r="T21" s="26">
        <f t="shared" si="5"/>
        <v>7871138.5</v>
      </c>
      <c r="U21" s="27">
        <f t="shared" si="3"/>
        <v>3375.9389999999999</v>
      </c>
      <c r="V21" s="21">
        <f t="shared" si="3"/>
        <v>938858.13106765319</v>
      </c>
      <c r="W21" s="27">
        <f t="shared" si="3"/>
        <v>5508.4560000000001</v>
      </c>
      <c r="X21" s="26">
        <f t="shared" si="3"/>
        <v>596553</v>
      </c>
      <c r="Y21" s="23">
        <f t="shared" si="4"/>
        <v>87868.646000000299</v>
      </c>
      <c r="Z21" s="24">
        <f t="shared" si="4"/>
        <v>22018792.112885837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1562.9</v>
      </c>
      <c r="F22" s="24">
        <f>F7+F10+F13+F16+F19</f>
        <v>291177</v>
      </c>
      <c r="G22" s="33">
        <f t="shared" si="3"/>
        <v>1706.134</v>
      </c>
      <c r="H22" s="34">
        <f t="shared" si="3"/>
        <v>734203</v>
      </c>
      <c r="I22" s="23">
        <f t="shared" si="3"/>
        <v>2557.3919999999998</v>
      </c>
      <c r="J22" s="24">
        <f t="shared" si="3"/>
        <v>1771340.3</v>
      </c>
      <c r="K22" s="33">
        <f t="shared" si="3"/>
        <v>5911</v>
      </c>
      <c r="L22" s="34">
        <f t="shared" si="3"/>
        <v>5640080</v>
      </c>
      <c r="M22" s="23">
        <f t="shared" si="3"/>
        <v>13096.371999999999</v>
      </c>
      <c r="N22" s="24">
        <f t="shared" si="3"/>
        <v>2634009.253</v>
      </c>
      <c r="O22" s="33">
        <f t="shared" si="3"/>
        <v>4548.9999999996999</v>
      </c>
      <c r="P22" s="34">
        <f t="shared" si="3"/>
        <v>1134214</v>
      </c>
      <c r="Q22" s="23">
        <f t="shared" si="3"/>
        <v>59871.8</v>
      </c>
      <c r="R22" s="24">
        <f t="shared" si="3"/>
        <v>11706942.637600001</v>
      </c>
      <c r="S22" s="33">
        <f t="shared" si="3"/>
        <v>35249.800000000003</v>
      </c>
      <c r="T22" s="34">
        <f t="shared" si="3"/>
        <v>3365911.8</v>
      </c>
      <c r="U22" s="23">
        <f t="shared" si="3"/>
        <v>4708.8649999999998</v>
      </c>
      <c r="V22" s="24">
        <f t="shared" si="3"/>
        <v>2105666.1152748414</v>
      </c>
      <c r="W22" s="23">
        <f t="shared" si="3"/>
        <v>7447.3766999999998</v>
      </c>
      <c r="X22" s="34">
        <f t="shared" si="3"/>
        <v>1263109</v>
      </c>
      <c r="Y22" s="23">
        <f>+Y19+Y16+Y13+Y10+Y7</f>
        <v>136660.63969999971</v>
      </c>
      <c r="Z22" s="24">
        <f>+Z19+Z16+Z13+Z10+Z7</f>
        <v>30646653.105874844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54.308881765038649</v>
      </c>
      <c r="F23" s="178"/>
      <c r="G23" s="177">
        <f>(G20+G21)/(G22+G41)*100</f>
        <v>61.802047382380245</v>
      </c>
      <c r="H23" s="178"/>
      <c r="I23" s="177">
        <f>(I20+I21)/(I22+I41)*100</f>
        <v>72.630056742662703</v>
      </c>
      <c r="J23" s="178"/>
      <c r="K23" s="177">
        <f>(K20+K21)/(K22+K41)*100</f>
        <v>22.834515756475827</v>
      </c>
      <c r="L23" s="178"/>
      <c r="M23" s="177">
        <f>(M20+M21)/(M22+M41)*100</f>
        <v>55.482079515126124</v>
      </c>
      <c r="N23" s="178"/>
      <c r="O23" s="177">
        <f>(O20+O21)/(O22+O41)*100</f>
        <v>81.014509054105758</v>
      </c>
      <c r="P23" s="178"/>
      <c r="Q23" s="177">
        <f>(Q20+Q21)/(Q22+Q41)*100</f>
        <v>40.600041592924114</v>
      </c>
      <c r="R23" s="178"/>
      <c r="S23" s="177">
        <f>(S20+S21)/(S22+S41)*100</f>
        <v>117.41782642193257</v>
      </c>
      <c r="T23" s="178"/>
      <c r="U23" s="177">
        <f>(U20+W20)/(U22+U41)*100</f>
        <v>99.646165677136196</v>
      </c>
      <c r="V23" s="178"/>
      <c r="W23" s="177">
        <f>(W20+W21)/(W22+W41)*100</f>
        <v>72.320144744406463</v>
      </c>
      <c r="X23" s="178"/>
      <c r="Y23" s="177">
        <f>(Y20+Y21)/(Y22+Y41)*100</f>
        <v>66.352182544022241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186305.58577004285</v>
      </c>
      <c r="F24" s="180"/>
      <c r="G24" s="181">
        <f>H22/G22*1000</f>
        <v>430331.38077079522</v>
      </c>
      <c r="H24" s="182"/>
      <c r="I24" s="183">
        <f>J22/I22*1000</f>
        <v>692635.42702878569</v>
      </c>
      <c r="J24" s="184"/>
      <c r="K24" s="181">
        <f>L22/K22*1000</f>
        <v>954166.80764676025</v>
      </c>
      <c r="L24" s="182"/>
      <c r="M24" s="183">
        <f>N22/M22*1000</f>
        <v>201125.10953415191</v>
      </c>
      <c r="N24" s="184"/>
      <c r="O24" s="181">
        <f>P22/O22*1000</f>
        <v>249332.60057157066</v>
      </c>
      <c r="P24" s="182"/>
      <c r="Q24" s="183">
        <f>R22/Q22*1000</f>
        <v>195533.50053948603</v>
      </c>
      <c r="R24" s="184"/>
      <c r="S24" s="181">
        <f>T22/S22*1000</f>
        <v>95487.40134695798</v>
      </c>
      <c r="T24" s="182"/>
      <c r="U24" s="183">
        <f>V22/U22*1000</f>
        <v>447170.6271627752</v>
      </c>
      <c r="V24" s="184"/>
      <c r="W24" s="181">
        <f>X22/W22*1000</f>
        <v>169604.55350674017</v>
      </c>
      <c r="X24" s="182"/>
      <c r="Y24" s="183">
        <f>Z22/Y22*1000</f>
        <v>224253.69274687296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1.1436357999135016</v>
      </c>
      <c r="F25" s="49"/>
      <c r="G25" s="50">
        <f>G22/Y22*100</f>
        <v>1.2484457878620654</v>
      </c>
      <c r="H25" s="51"/>
      <c r="I25" s="48">
        <f>I22/Y22*100</f>
        <v>1.8713449648809197</v>
      </c>
      <c r="J25" s="49"/>
      <c r="K25" s="50">
        <f>K22/Y22*100</f>
        <v>4.325312696454481</v>
      </c>
      <c r="L25" s="51"/>
      <c r="M25" s="48">
        <f>M22/Y22*100</f>
        <v>9.583133833376916</v>
      </c>
      <c r="N25" s="49"/>
      <c r="O25" s="50">
        <f>O22/Y22*100</f>
        <v>3.3286833794908031</v>
      </c>
      <c r="P25" s="51"/>
      <c r="Q25" s="48">
        <f>Q22/Y22*100</f>
        <v>43.810566181624665</v>
      </c>
      <c r="R25" s="49"/>
      <c r="S25" s="50">
        <f>S22/Y22*100</f>
        <v>25.793674080101702</v>
      </c>
      <c r="T25" s="51"/>
      <c r="U25" s="48">
        <f>U22/Y22*100</f>
        <v>3.4456629285045044</v>
      </c>
      <c r="V25" s="49"/>
      <c r="W25" s="50">
        <f>W22/Y22*100</f>
        <v>5.4495403477904363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+'(令和6年5月)'!E20</f>
        <v>864</v>
      </c>
      <c r="F27" s="131">
        <f>+'(令和6年5月)'!F20</f>
        <v>78143</v>
      </c>
      <c r="G27" s="131">
        <f>+'(令和6年5月)'!G20</f>
        <v>1139.971</v>
      </c>
      <c r="H27" s="131">
        <f>+'(令和6年5月)'!H20</f>
        <v>476012</v>
      </c>
      <c r="I27" s="131">
        <f>+'(令和6年5月)'!I20</f>
        <v>1559</v>
      </c>
      <c r="J27" s="131">
        <f>+'(令和6年5月)'!J20</f>
        <v>1479080.6272727272</v>
      </c>
      <c r="K27" s="131">
        <f>+'(令和6年5月)'!K20</f>
        <v>1593</v>
      </c>
      <c r="L27" s="131">
        <f>+'(令和6年5月)'!L20</f>
        <v>3101835</v>
      </c>
      <c r="M27" s="131">
        <f>+'(令和6年5月)'!M20</f>
        <v>7492.1120000000001</v>
      </c>
      <c r="N27" s="131">
        <f>+'(令和6年5月)'!N20</f>
        <v>1656810.9</v>
      </c>
      <c r="O27" s="131">
        <f>+'(令和6年5月)'!O20</f>
        <v>3943</v>
      </c>
      <c r="P27" s="131">
        <f>+'(令和6年5月)'!P20</f>
        <v>1310654.6000000001</v>
      </c>
      <c r="Q27" s="131">
        <f>+'(令和6年5月)'!Q20</f>
        <v>26584</v>
      </c>
      <c r="R27" s="131">
        <f>+'(令和6年5月)'!R20</f>
        <v>5447835.4000000004</v>
      </c>
      <c r="S27" s="131">
        <f>+'(令和6年5月)'!S20</f>
        <v>41522</v>
      </c>
      <c r="T27" s="131">
        <f>+'(令和6年5月)'!T20</f>
        <v>8235214.4000000004</v>
      </c>
      <c r="U27" s="131">
        <f>+'(令和6年5月)'!U20</f>
        <v>2654</v>
      </c>
      <c r="V27" s="131">
        <f>+'(令和6年5月)'!V20</f>
        <v>855004.74418604653</v>
      </c>
      <c r="W27" s="131">
        <f>+'(令和6年5月)'!W20</f>
        <v>3770.4760000000001</v>
      </c>
      <c r="X27" s="131">
        <f>+'(令和6年5月)'!X20</f>
        <v>488524</v>
      </c>
      <c r="Y27" s="131">
        <f>+'(令和6年5月)'!Y20</f>
        <v>91121.558999999994</v>
      </c>
      <c r="Z27" s="131">
        <f>+'(令和6年5月)'!Z20</f>
        <v>23129114.671458773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+'(令和6年5月)'!E21</f>
        <v>934</v>
      </c>
      <c r="F28" s="131">
        <f>+'(令和6年5月)'!F21</f>
        <v>86761</v>
      </c>
      <c r="G28" s="131">
        <f>+'(令和6年5月)'!G21</f>
        <v>1146.739</v>
      </c>
      <c r="H28" s="131">
        <f>+'(令和6年5月)'!H21</f>
        <v>472368</v>
      </c>
      <c r="I28" s="131">
        <f>+'(令和6年5月)'!I21</f>
        <v>1504</v>
      </c>
      <c r="J28" s="131">
        <f>+'(令和6年5月)'!J21</f>
        <v>1322515.0272727273</v>
      </c>
      <c r="K28" s="131">
        <f>+'(令和6年5月)'!K21</f>
        <v>1935</v>
      </c>
      <c r="L28" s="131">
        <f>+'(令和6年5月)'!L21</f>
        <v>3784842</v>
      </c>
      <c r="M28" s="131">
        <f>+'(令和6年5月)'!M21</f>
        <v>6975.1560000000009</v>
      </c>
      <c r="N28" s="131">
        <f>+'(令和6年5月)'!N21</f>
        <v>1691442.8</v>
      </c>
      <c r="O28" s="131">
        <f>+'(令和6年5月)'!O21</f>
        <v>4043</v>
      </c>
      <c r="P28" s="131">
        <f>+'(令和6年5月)'!P21</f>
        <v>1365141</v>
      </c>
      <c r="Q28" s="131">
        <f>+'(令和6年5月)'!Q21</f>
        <v>26777</v>
      </c>
      <c r="R28" s="131">
        <f>+'(令和6年5月)'!R21</f>
        <v>5485199.6000000006</v>
      </c>
      <c r="S28" s="131">
        <f>+'(令和6年5月)'!S21</f>
        <v>43220</v>
      </c>
      <c r="T28" s="131">
        <f>+'(令和6年5月)'!T21</f>
        <v>8478910.3000000007</v>
      </c>
      <c r="U28" s="131">
        <f>+'(令和6年5月)'!U21</f>
        <v>2639</v>
      </c>
      <c r="V28" s="131">
        <f>+'(令和6年5月)'!V21</f>
        <v>936528.3255813953</v>
      </c>
      <c r="W28" s="131">
        <f>+'(令和6年5月)'!W21</f>
        <v>3154.1260000000002</v>
      </c>
      <c r="X28" s="131">
        <f>+'(令和6年5月)'!X21</f>
        <v>946819</v>
      </c>
      <c r="Y28" s="131">
        <f>+'(令和6年5月)'!Y21</f>
        <v>92328.021000000008</v>
      </c>
      <c r="Z28" s="131">
        <f>+'(令和6年5月)'!Z21</f>
        <v>24570527.052854121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+'(令和6年5月)'!E22</f>
        <v>1609.9</v>
      </c>
      <c r="F29" s="131">
        <f>+'(令和6年5月)'!F22</f>
        <v>288723.59999999998</v>
      </c>
      <c r="G29" s="131">
        <f>+'(令和6年5月)'!G22</f>
        <v>1584.7750000000001</v>
      </c>
      <c r="H29" s="131">
        <f>+'(令和6年5月)'!H22</f>
        <v>717367</v>
      </c>
      <c r="I29" s="131">
        <f>+'(令和6年5月)'!I22</f>
        <v>3488</v>
      </c>
      <c r="J29" s="131">
        <f>+'(令和6年5月)'!J22</f>
        <v>3146705.7636363637</v>
      </c>
      <c r="K29" s="131">
        <f>+'(令和6年5月)'!K22</f>
        <v>4019</v>
      </c>
      <c r="L29" s="131">
        <f>+'(令和6年5月)'!L22</f>
        <v>7818977</v>
      </c>
      <c r="M29" s="131">
        <f>+'(令和6年5月)'!M22</f>
        <v>14926.306</v>
      </c>
      <c r="N29" s="131">
        <f>+'(令和6年5月)'!N22</f>
        <v>3113988.3530000001</v>
      </c>
      <c r="O29" s="131">
        <f>+'(令和6年5月)'!O22</f>
        <v>4946</v>
      </c>
      <c r="P29" s="131">
        <f>+'(令和6年5月)'!P22</f>
        <v>1518125.2</v>
      </c>
      <c r="Q29" s="131">
        <f>+'(令和6年5月)'!Q22</f>
        <v>57810.9</v>
      </c>
      <c r="R29" s="131">
        <f>+'(令和6年5月)'!R22</f>
        <v>10831230.737600001</v>
      </c>
      <c r="S29" s="131">
        <f>+'(令和6年5月)'!S22</f>
        <v>32300.2</v>
      </c>
      <c r="T29" s="131">
        <f>+'(令和6年5月)'!T22</f>
        <v>3156549</v>
      </c>
      <c r="U29" s="131">
        <f>+'(令和6年5月)'!U22</f>
        <v>5077.5</v>
      </c>
      <c r="V29" s="131">
        <f>+'(令和6年5月)'!V22</f>
        <v>1646875.1790697675</v>
      </c>
      <c r="W29" s="131">
        <f>+'(令和6年5月)'!W22</f>
        <v>7687.1066999999994</v>
      </c>
      <c r="X29" s="131">
        <f>+'(令和6年5月)'!X22</f>
        <v>1197174</v>
      </c>
      <c r="Y29" s="131">
        <f>+'(令和6年5月)'!Y22</f>
        <v>133449.68770000001</v>
      </c>
      <c r="Z29" s="131">
        <f>+'(令和6年5月)'!Z22</f>
        <v>33435715.833306134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+'(令和6年5月)'!E23</f>
        <v>54.653778345188151</v>
      </c>
      <c r="F30" s="186">
        <f>+'(令和5年1月)'!F23</f>
        <v>0</v>
      </c>
      <c r="G30" s="185">
        <f>+'(令和6年5月)'!G23</f>
        <v>71.992476823794078</v>
      </c>
      <c r="H30" s="186">
        <f>+'(令和5年1月)'!H23</f>
        <v>0</v>
      </c>
      <c r="I30" s="185">
        <f>+'(令和6年5月)'!I23</f>
        <v>44.256610316428265</v>
      </c>
      <c r="J30" s="186">
        <f>+'(令和5年1月)'!J23</f>
        <v>0</v>
      </c>
      <c r="K30" s="185">
        <f>+'(令和6年5月)'!K23</f>
        <v>42.100238663484483</v>
      </c>
      <c r="L30" s="186">
        <f>+'(令和5年1月)'!L23</f>
        <v>0</v>
      </c>
      <c r="M30" s="185">
        <f>+'(令和6年5月)'!M23</f>
        <v>49.316326861754852</v>
      </c>
      <c r="N30" s="186">
        <f>+'(令和5年1月)'!N23</f>
        <v>0</v>
      </c>
      <c r="O30" s="185">
        <f>+'(令和6年5月)'!O23</f>
        <v>79.923939151321051</v>
      </c>
      <c r="P30" s="186">
        <f>+'(令和5年1月)'!P23</f>
        <v>0</v>
      </c>
      <c r="Q30" s="185">
        <f>+'(令和6年5月)'!Q23</f>
        <v>46.074422267274997</v>
      </c>
      <c r="R30" s="186">
        <f>+'(令和5年1月)'!R23</f>
        <v>0</v>
      </c>
      <c r="S30" s="185">
        <f>+'(令和6年5月)'!S23</f>
        <v>127.8190725568038</v>
      </c>
      <c r="T30" s="186">
        <f>+'(令和5年1月)'!T23</f>
        <v>0</v>
      </c>
      <c r="U30" s="185">
        <f>+'(令和6年5月)'!U23</f>
        <v>52.199211045364891</v>
      </c>
      <c r="V30" s="186">
        <f>+'(令和5年1月)'!V23</f>
        <v>0</v>
      </c>
      <c r="W30" s="185">
        <f>+'(令和6年5月)'!W23</f>
        <v>46.921439861003194</v>
      </c>
      <c r="X30" s="186">
        <f>+'(令和5年1月)'!X23</f>
        <v>0</v>
      </c>
      <c r="Y30" s="185">
        <f>+'(令和6年5月)'!Y23</f>
        <v>68.424313986980721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-28</v>
      </c>
      <c r="F31" s="91">
        <f t="shared" ref="F31:Z33" si="6">F20-F27</f>
        <v>-2900</v>
      </c>
      <c r="G31" s="92">
        <f t="shared" si="6"/>
        <v>-73.939000000000078</v>
      </c>
      <c r="H31" s="93">
        <f t="shared" si="6"/>
        <v>-24430</v>
      </c>
      <c r="I31" s="90">
        <f t="shared" si="6"/>
        <v>278.79500000000007</v>
      </c>
      <c r="J31" s="91">
        <f t="shared" si="6"/>
        <v>-184444.85454545449</v>
      </c>
      <c r="K31" s="92">
        <f t="shared" si="6"/>
        <v>-359</v>
      </c>
      <c r="L31" s="93">
        <f t="shared" si="6"/>
        <v>-97833</v>
      </c>
      <c r="M31" s="90">
        <f t="shared" si="6"/>
        <v>-158.09600000000046</v>
      </c>
      <c r="N31" s="91">
        <f t="shared" si="6"/>
        <v>-214381.19999999995</v>
      </c>
      <c r="O31" s="92">
        <f t="shared" si="6"/>
        <v>-238</v>
      </c>
      <c r="P31" s="93">
        <f t="shared" si="6"/>
        <v>-150206.70000000019</v>
      </c>
      <c r="Q31" s="90">
        <f t="shared" si="6"/>
        <v>-1701.2999999999993</v>
      </c>
      <c r="R31" s="91">
        <f t="shared" si="6"/>
        <v>-882274.20000000019</v>
      </c>
      <c r="S31" s="92">
        <f t="shared" si="6"/>
        <v>-236</v>
      </c>
      <c r="T31" s="93">
        <f t="shared" si="6"/>
        <v>-467331.40000000037</v>
      </c>
      <c r="U31" s="90">
        <f t="shared" si="6"/>
        <v>1043.6039999999998</v>
      </c>
      <c r="V31" s="91">
        <f t="shared" si="6"/>
        <v>341148.14866807614</v>
      </c>
      <c r="W31" s="92">
        <f t="shared" si="6"/>
        <v>1595.7999999999997</v>
      </c>
      <c r="X31" s="93">
        <f t="shared" si="6"/>
        <v>103854</v>
      </c>
      <c r="Y31" s="90">
        <f t="shared" si="6"/>
        <v>123.86400000001595</v>
      </c>
      <c r="Z31" s="91">
        <f t="shared" si="6"/>
        <v>-1578799.2058773786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-42</v>
      </c>
      <c r="F32" s="95">
        <f t="shared" si="7"/>
        <v>-5669.6000000000058</v>
      </c>
      <c r="G32" s="96">
        <f t="shared" si="7"/>
        <v>-141.476</v>
      </c>
      <c r="H32" s="97">
        <f t="shared" si="7"/>
        <v>-43107</v>
      </c>
      <c r="I32" s="94">
        <f t="shared" si="7"/>
        <v>477.3119999999999</v>
      </c>
      <c r="J32" s="95">
        <f t="shared" si="7"/>
        <v>98415.054545454448</v>
      </c>
      <c r="K32" s="96">
        <f t="shared" si="7"/>
        <v>-401</v>
      </c>
      <c r="L32" s="97">
        <f t="shared" si="7"/>
        <v>-103330</v>
      </c>
      <c r="M32" s="94">
        <f t="shared" si="7"/>
        <v>53.919999999999163</v>
      </c>
      <c r="N32" s="95">
        <f t="shared" si="7"/>
        <v>-110419.60000000009</v>
      </c>
      <c r="O32" s="96">
        <f t="shared" si="7"/>
        <v>-544.99999999969987</v>
      </c>
      <c r="P32" s="97">
        <f t="shared" si="7"/>
        <v>-241067.19999999995</v>
      </c>
      <c r="Q32" s="94">
        <f t="shared" si="7"/>
        <v>-3829.4000000000015</v>
      </c>
      <c r="R32" s="95">
        <f t="shared" si="7"/>
        <v>-1190848.6000000006</v>
      </c>
      <c r="S32" s="96">
        <f t="shared" si="7"/>
        <v>-3123</v>
      </c>
      <c r="T32" s="97">
        <f t="shared" si="7"/>
        <v>-607771.80000000075</v>
      </c>
      <c r="U32" s="94">
        <f>W20-U28</f>
        <v>2727.2759999999998</v>
      </c>
      <c r="V32" s="95">
        <f t="shared" si="6"/>
        <v>2329.8054862578865</v>
      </c>
      <c r="W32" s="96">
        <f t="shared" si="6"/>
        <v>2354.33</v>
      </c>
      <c r="X32" s="97">
        <f t="shared" si="6"/>
        <v>-350266</v>
      </c>
      <c r="Y32" s="94">
        <f t="shared" si="6"/>
        <v>-4459.374999999709</v>
      </c>
      <c r="Z32" s="95">
        <f t="shared" si="6"/>
        <v>-2551734.9399682842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-47</v>
      </c>
      <c r="F33" s="95">
        <f t="shared" si="6"/>
        <v>2453.4000000000233</v>
      </c>
      <c r="G33" s="96">
        <f t="shared" si="6"/>
        <v>121.35899999999992</v>
      </c>
      <c r="H33" s="97">
        <f t="shared" si="6"/>
        <v>16836</v>
      </c>
      <c r="I33" s="94">
        <f t="shared" si="6"/>
        <v>-930.60800000000017</v>
      </c>
      <c r="J33" s="95">
        <f t="shared" si="6"/>
        <v>-1375365.4636363636</v>
      </c>
      <c r="K33" s="96">
        <f t="shared" si="6"/>
        <v>1892</v>
      </c>
      <c r="L33" s="97">
        <f t="shared" si="6"/>
        <v>-2178897</v>
      </c>
      <c r="M33" s="94">
        <f t="shared" si="6"/>
        <v>-1829.9340000000011</v>
      </c>
      <c r="N33" s="95">
        <f t="shared" si="6"/>
        <v>-479979.10000000009</v>
      </c>
      <c r="O33" s="96">
        <f t="shared" si="6"/>
        <v>-397.00000000030013</v>
      </c>
      <c r="P33" s="97">
        <f t="shared" si="6"/>
        <v>-383911.19999999995</v>
      </c>
      <c r="Q33" s="94">
        <f t="shared" si="6"/>
        <v>2060.9000000000015</v>
      </c>
      <c r="R33" s="95">
        <f t="shared" si="6"/>
        <v>875711.90000000037</v>
      </c>
      <c r="S33" s="96">
        <f t="shared" si="6"/>
        <v>2949.6000000000022</v>
      </c>
      <c r="T33" s="97">
        <f t="shared" si="6"/>
        <v>209362.79999999981</v>
      </c>
      <c r="U33" s="94">
        <f t="shared" si="6"/>
        <v>-368.63500000000022</v>
      </c>
      <c r="V33" s="95">
        <f t="shared" si="6"/>
        <v>458790.93620507396</v>
      </c>
      <c r="W33" s="96">
        <f t="shared" si="6"/>
        <v>-239.72999999999956</v>
      </c>
      <c r="X33" s="97">
        <f t="shared" si="6"/>
        <v>65935</v>
      </c>
      <c r="Y33" s="94">
        <f t="shared" si="6"/>
        <v>3210.9519999996992</v>
      </c>
      <c r="Z33" s="95">
        <f t="shared" si="6"/>
        <v>-2789062.7274312899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-0.34489658014950209</v>
      </c>
      <c r="F34" s="188"/>
      <c r="G34" s="187">
        <f t="shared" ref="G34" si="8">+G23-G30</f>
        <v>-10.190429441413833</v>
      </c>
      <c r="H34" s="188"/>
      <c r="I34" s="187">
        <f t="shared" ref="I34" si="9">+I23-I30</f>
        <v>28.373446426234437</v>
      </c>
      <c r="J34" s="188"/>
      <c r="K34" s="187">
        <f t="shared" ref="K34" si="10">+K23-K30</f>
        <v>-19.265722907008655</v>
      </c>
      <c r="L34" s="188"/>
      <c r="M34" s="187">
        <f t="shared" ref="M34" si="11">+M23-M30</f>
        <v>6.1657526533712712</v>
      </c>
      <c r="N34" s="188"/>
      <c r="O34" s="187">
        <f t="shared" ref="O34" si="12">+O23-O30</f>
        <v>1.0905699027847078</v>
      </c>
      <c r="P34" s="188"/>
      <c r="Q34" s="187">
        <f t="shared" ref="Q34" si="13">+Q23-Q30</f>
        <v>-5.4743806743508827</v>
      </c>
      <c r="R34" s="188"/>
      <c r="S34" s="187">
        <f t="shared" ref="S34" si="14">+S23-S30</f>
        <v>-10.401246134871229</v>
      </c>
      <c r="T34" s="188"/>
      <c r="U34" s="187">
        <f t="shared" ref="U34" si="15">+U23-U30</f>
        <v>47.446954631771305</v>
      </c>
      <c r="V34" s="188"/>
      <c r="W34" s="187">
        <f t="shared" ref="W34" si="16">+W23-W30</f>
        <v>25.398704883403269</v>
      </c>
      <c r="X34" s="188"/>
      <c r="Y34" s="187">
        <f t="shared" ref="Y34" si="17">+Y23-Y30</f>
        <v>-2.0721314429584794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96.759259259259252</v>
      </c>
      <c r="F35" s="60">
        <f t="shared" si="18"/>
        <v>96.288855047796986</v>
      </c>
      <c r="G35" s="61">
        <f t="shared" si="18"/>
        <v>93.513957811207476</v>
      </c>
      <c r="H35" s="62">
        <f t="shared" si="18"/>
        <v>94.86777644261069</v>
      </c>
      <c r="I35" s="59">
        <f t="shared" si="18"/>
        <v>117.88293778062862</v>
      </c>
      <c r="J35" s="60">
        <f t="shared" si="18"/>
        <v>87.529763344574945</v>
      </c>
      <c r="K35" s="61">
        <f t="shared" si="18"/>
        <v>77.463904582548651</v>
      </c>
      <c r="L35" s="62">
        <f t="shared" si="18"/>
        <v>96.845963760161325</v>
      </c>
      <c r="M35" s="59">
        <f t="shared" si="18"/>
        <v>97.889834001413746</v>
      </c>
      <c r="N35" s="60">
        <f t="shared" si="18"/>
        <v>87.060611443345763</v>
      </c>
      <c r="O35" s="61">
        <f t="shared" si="18"/>
        <v>93.963986812072037</v>
      </c>
      <c r="P35" s="62">
        <f t="shared" si="18"/>
        <v>88.539566412081399</v>
      </c>
      <c r="Q35" s="59">
        <f t="shared" si="18"/>
        <v>93.600285886247363</v>
      </c>
      <c r="R35" s="60">
        <f t="shared" si="18"/>
        <v>83.805050350823734</v>
      </c>
      <c r="S35" s="61">
        <f t="shared" si="18"/>
        <v>99.431626607581521</v>
      </c>
      <c r="T35" s="62">
        <f t="shared" si="18"/>
        <v>94.325206639428842</v>
      </c>
      <c r="U35" s="59">
        <f t="shared" si="18"/>
        <v>139.32192916352676</v>
      </c>
      <c r="V35" s="60">
        <f t="shared" si="18"/>
        <v>139.90014686910828</v>
      </c>
      <c r="W35" s="61">
        <f t="shared" si="18"/>
        <v>142.32356869530531</v>
      </c>
      <c r="X35" s="62">
        <f t="shared" si="18"/>
        <v>121.25873037967428</v>
      </c>
      <c r="Y35" s="59">
        <f t="shared" si="18"/>
        <v>100.13593270501443</v>
      </c>
      <c r="Z35" s="60">
        <f t="shared" si="18"/>
        <v>93.173974757340758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95.503211991434682</v>
      </c>
      <c r="F36" s="64">
        <f t="shared" si="18"/>
        <v>93.465266652067172</v>
      </c>
      <c r="G36" s="65">
        <f t="shared" si="18"/>
        <v>87.662754994815742</v>
      </c>
      <c r="H36" s="66">
        <f t="shared" si="18"/>
        <v>90.874275988212588</v>
      </c>
      <c r="I36" s="63">
        <f t="shared" si="18"/>
        <v>131.73617021276596</v>
      </c>
      <c r="J36" s="64">
        <f t="shared" si="18"/>
        <v>107.44150746993057</v>
      </c>
      <c r="K36" s="65">
        <f t="shared" si="18"/>
        <v>79.276485788113689</v>
      </c>
      <c r="L36" s="66">
        <f t="shared" si="18"/>
        <v>97.269899245463876</v>
      </c>
      <c r="M36" s="63">
        <f t="shared" si="18"/>
        <v>100.77302930572446</v>
      </c>
      <c r="N36" s="64">
        <f t="shared" si="18"/>
        <v>93.471869104884888</v>
      </c>
      <c r="O36" s="65">
        <f t="shared" si="18"/>
        <v>86.519910957217419</v>
      </c>
      <c r="P36" s="66">
        <f t="shared" si="18"/>
        <v>82.341223360810361</v>
      </c>
      <c r="Q36" s="63">
        <f t="shared" si="18"/>
        <v>85.698920715539444</v>
      </c>
      <c r="R36" s="64">
        <f t="shared" si="18"/>
        <v>78.289785480185614</v>
      </c>
      <c r="S36" s="65">
        <f t="shared" si="18"/>
        <v>92.774178621008801</v>
      </c>
      <c r="T36" s="66">
        <f t="shared" si="18"/>
        <v>92.831958606756331</v>
      </c>
      <c r="U36" s="63">
        <f>W20/U28*100</f>
        <v>203.34505494505493</v>
      </c>
      <c r="V36" s="64">
        <f t="shared" si="18"/>
        <v>100.24877042398172</v>
      </c>
      <c r="W36" s="65">
        <f t="shared" si="18"/>
        <v>174.64286461606162</v>
      </c>
      <c r="X36" s="66">
        <f t="shared" si="18"/>
        <v>63.006023326528094</v>
      </c>
      <c r="Y36" s="63">
        <f t="shared" si="18"/>
        <v>95.170074099173306</v>
      </c>
      <c r="Z36" s="64">
        <f t="shared" si="18"/>
        <v>89.614651185629029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97.080564010186961</v>
      </c>
      <c r="F37" s="68">
        <f t="shared" si="18"/>
        <v>100.84974002817921</v>
      </c>
      <c r="G37" s="69">
        <f t="shared" si="18"/>
        <v>107.65780631319903</v>
      </c>
      <c r="H37" s="70">
        <f t="shared" si="18"/>
        <v>102.34691587430144</v>
      </c>
      <c r="I37" s="67">
        <f t="shared" si="18"/>
        <v>73.319724770642196</v>
      </c>
      <c r="J37" s="68">
        <f t="shared" si="18"/>
        <v>56.291894859372618</v>
      </c>
      <c r="K37" s="69">
        <f t="shared" si="18"/>
        <v>147.07638716098532</v>
      </c>
      <c r="L37" s="70">
        <f t="shared" si="18"/>
        <v>72.133221519899593</v>
      </c>
      <c r="M37" s="67">
        <f t="shared" si="18"/>
        <v>87.740208461490738</v>
      </c>
      <c r="N37" s="68">
        <f t="shared" si="18"/>
        <v>84.586355323468354</v>
      </c>
      <c r="O37" s="69">
        <f t="shared" si="18"/>
        <v>91.973311767078442</v>
      </c>
      <c r="P37" s="70">
        <f t="shared" si="18"/>
        <v>74.711492833397415</v>
      </c>
      <c r="Q37" s="67">
        <f t="shared" si="18"/>
        <v>103.56489866097915</v>
      </c>
      <c r="R37" s="68">
        <f t="shared" si="18"/>
        <v>108.08506365726302</v>
      </c>
      <c r="S37" s="69">
        <f t="shared" si="18"/>
        <v>109.13183200104024</v>
      </c>
      <c r="T37" s="70">
        <f t="shared" si="18"/>
        <v>106.63264850315961</v>
      </c>
      <c r="U37" s="67">
        <f t="shared" si="18"/>
        <v>92.739832594780893</v>
      </c>
      <c r="V37" s="68">
        <f t="shared" si="18"/>
        <v>127.85827013703739</v>
      </c>
      <c r="W37" s="69">
        <f t="shared" si="18"/>
        <v>96.881401425064126</v>
      </c>
      <c r="X37" s="70">
        <f t="shared" si="18"/>
        <v>105.50755362211342</v>
      </c>
      <c r="Y37" s="67">
        <f t="shared" si="18"/>
        <v>102.40611428572095</v>
      </c>
      <c r="Z37" s="68">
        <f t="shared" si="18"/>
        <v>91.658432733020661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+'(令和7年4月)'!E20</f>
        <v>860</v>
      </c>
      <c r="F39" s="143">
        <f>+'(令和7年4月)'!F20</f>
        <v>76635</v>
      </c>
      <c r="G39" s="142">
        <f>+'(令和7年4月)'!G20</f>
        <v>1137.3890000000001</v>
      </c>
      <c r="H39" s="143">
        <f>+'(令和7年4月)'!H20</f>
        <v>471972</v>
      </c>
      <c r="I39" s="142">
        <f>+'(令和7年4月)'!I20</f>
        <v>2110.2260000000001</v>
      </c>
      <c r="J39" s="143">
        <f>+'(令和7年4月)'!J20</f>
        <v>1492739.290909091</v>
      </c>
      <c r="K39" s="142">
        <f>+'(令和7年4月)'!K20</f>
        <v>1091</v>
      </c>
      <c r="L39" s="143">
        <f>+'(令和7年4月)'!L20</f>
        <v>2696088</v>
      </c>
      <c r="M39" s="142">
        <f>+'(令和7年4月)'!M20</f>
        <v>6426.1440000000002</v>
      </c>
      <c r="N39" s="143">
        <f>+'(令和7年4月)'!N20</f>
        <v>1484947.8</v>
      </c>
      <c r="O39" s="142">
        <f>+'(令和7年4月)'!O20</f>
        <v>4106</v>
      </c>
      <c r="P39" s="143">
        <f>+'(令和7年4月)'!P20</f>
        <v>1327324.1000000001</v>
      </c>
      <c r="Q39" s="142">
        <f>+'(令和7年4月)'!Q20</f>
        <v>26644.7</v>
      </c>
      <c r="R39" s="143">
        <f>+'(令和7年4月)'!R20</f>
        <v>4929202.6999999993</v>
      </c>
      <c r="S39" s="144">
        <f>+'(令和7年4月)'!S20</f>
        <v>39718</v>
      </c>
      <c r="T39" s="145">
        <f>+'(令和7年4月)'!T20</f>
        <v>7891099.0999999996</v>
      </c>
      <c r="U39" s="142">
        <f>+'(令和7年4月)'!U20</f>
        <v>3955.7000000000003</v>
      </c>
      <c r="V39" s="143">
        <f>+'(令和7年4月)'!V20</f>
        <v>1658805.7251585624</v>
      </c>
      <c r="W39" s="142">
        <f>+'(令和7年4月)'!W20</f>
        <v>6115.4059999999999</v>
      </c>
      <c r="X39" s="143">
        <f>+'(令和7年4月)'!X20</f>
        <v>716933</v>
      </c>
      <c r="Y39" s="146">
        <f>+'(令和7年4月)'!Y20</f>
        <v>92164.565000000017</v>
      </c>
      <c r="Z39" s="147">
        <f>+'(令和7年4月)'!Z20</f>
        <v>22745746.716067657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+'(令和7年4月)'!E21</f>
        <v>863</v>
      </c>
      <c r="F40" s="149">
        <f>+'(令和7年4月)'!F21</f>
        <v>98408.6</v>
      </c>
      <c r="G40" s="148">
        <f>+'(令和7年4月)'!G21</f>
        <v>1181.923</v>
      </c>
      <c r="H40" s="149">
        <f>+'(令和7年4月)'!H21</f>
        <v>493374</v>
      </c>
      <c r="I40" s="148">
        <f>+'(令和7年4月)'!I21</f>
        <v>1966.2170000000001</v>
      </c>
      <c r="J40" s="149">
        <f>+'(令和7年4月)'!J21</f>
        <v>1308265.6000000001</v>
      </c>
      <c r="K40" s="148">
        <f>+'(令和7年4月)'!K21</f>
        <v>977</v>
      </c>
      <c r="L40" s="149">
        <f>+'(令和7年4月)'!L21</f>
        <v>2399368</v>
      </c>
      <c r="M40" s="148">
        <f>+'(令和7年4月)'!M21</f>
        <v>7991.0839999999998</v>
      </c>
      <c r="N40" s="149">
        <f>+'(令和7年4月)'!N21</f>
        <v>1535221.5</v>
      </c>
      <c r="O40" s="148">
        <f>+'(令和7年4月)'!O21</f>
        <v>4116</v>
      </c>
      <c r="P40" s="149">
        <f>+'(令和7年4月)'!P21</f>
        <v>1335611.8999999999</v>
      </c>
      <c r="Q40" s="148">
        <f>+'(令和7年4月)'!Q21</f>
        <v>24698.9</v>
      </c>
      <c r="R40" s="149">
        <f>+'(令和7年4月)'!R21</f>
        <v>4525343.2</v>
      </c>
      <c r="S40" s="144">
        <f>+'(令和7年4月)'!S21</f>
        <v>38158</v>
      </c>
      <c r="T40" s="145">
        <f>+'(令和7年4月)'!T21</f>
        <v>7433170.0999999996</v>
      </c>
      <c r="U40" s="148">
        <f>+'(令和7年4月)'!U21</f>
        <v>3381.9</v>
      </c>
      <c r="V40" s="149">
        <f>+'(令和7年4月)'!V21</f>
        <v>1239537.38794926</v>
      </c>
      <c r="W40" s="148">
        <f>+'(令和7年4月)'!W21</f>
        <v>5633.5059999999994</v>
      </c>
      <c r="X40" s="149">
        <f>+'(令和7年4月)'!X21</f>
        <v>2599922.7000000002</v>
      </c>
      <c r="Y40" s="150">
        <f>+'(令和7年4月)'!Y21</f>
        <v>88967.53</v>
      </c>
      <c r="Z40" s="151">
        <f>+'(令和7年4月)'!Z21</f>
        <v>22968222.98794926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+'(令和7年4月)'!E22</f>
        <v>1618.9</v>
      </c>
      <c r="F41" s="149">
        <f>+'(令和7年4月)'!F22</f>
        <v>297025.40000000002</v>
      </c>
      <c r="G41" s="148">
        <f>+'(令和7年4月)'!G22</f>
        <v>1645.365</v>
      </c>
      <c r="H41" s="149">
        <f>+'(令和7年4月)'!H22</f>
        <v>711882</v>
      </c>
      <c r="I41" s="148">
        <f>+'(令和7年4月)'!I22</f>
        <v>2700.9090000000001</v>
      </c>
      <c r="J41" s="149">
        <f>+'(令和7年4月)'!J22</f>
        <v>1897634.6090909091</v>
      </c>
      <c r="K41" s="148">
        <f>+'(令和7年4月)'!K22</f>
        <v>6211</v>
      </c>
      <c r="L41" s="149">
        <f>+'(令和7年4月)'!L22</f>
        <v>6317590</v>
      </c>
      <c r="M41" s="148">
        <f>+'(令和7年4月)'!M22</f>
        <v>12791.431999999999</v>
      </c>
      <c r="N41" s="149">
        <f>+'(令和7年4月)'!N22</f>
        <v>2772602.753</v>
      </c>
      <c r="O41" s="148">
        <f>+'(令和7年4月)'!O22</f>
        <v>4342</v>
      </c>
      <c r="P41" s="149">
        <f>+'(令和7年4月)'!P22</f>
        <v>1097839.8999999999</v>
      </c>
      <c r="Q41" s="148">
        <f>+'(令和7年4月)'!Q22</f>
        <v>57936.700000000004</v>
      </c>
      <c r="R41" s="149">
        <f>+'(令和7年4月)'!R22</f>
        <v>11435732.4376</v>
      </c>
      <c r="S41" s="144">
        <f>+'(令和7年4月)'!S22</f>
        <v>34060.800000000003</v>
      </c>
      <c r="T41" s="145">
        <f>+'(令和7年4月)'!T22</f>
        <v>3469167.3</v>
      </c>
      <c r="U41" s="148">
        <f>+'(令和7年4月)'!U22</f>
        <v>4387.2000000000007</v>
      </c>
      <c r="V41" s="149">
        <f>+'(令和7年4月)'!V22</f>
        <v>1848371.3534883722</v>
      </c>
      <c r="W41" s="148">
        <f>+'(令和7年4月)'!W22</f>
        <v>7589.5567000000001</v>
      </c>
      <c r="X41" s="149">
        <f>+'(令和7年4月)'!X22</f>
        <v>1267284</v>
      </c>
      <c r="Y41" s="150">
        <f>+'(令和7年4月)'!Y22</f>
        <v>133283.8627</v>
      </c>
      <c r="Z41" s="151">
        <f>+'(令和7年4月)'!Z22</f>
        <v>31115129.753179282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+'(令和7年4月)'!E23</f>
        <v>53.165884966674895</v>
      </c>
      <c r="F42" s="193">
        <f>+'(令和5年12月)'!F23</f>
        <v>0</v>
      </c>
      <c r="G42" s="192">
        <f>+'(令和7年4月)'!G23</f>
        <v>69.539082963147735</v>
      </c>
      <c r="H42" s="193">
        <f>+'(令和5年12月)'!H23</f>
        <v>0</v>
      </c>
      <c r="I42" s="192">
        <f>+'(令和7年4月)'!I23</f>
        <v>77.531211194624987</v>
      </c>
      <c r="J42" s="193">
        <f>+'(令和5年12月)'!J23</f>
        <v>0</v>
      </c>
      <c r="K42" s="192">
        <f>+'(令和7年4月)'!K23</f>
        <v>16.8020799480013</v>
      </c>
      <c r="L42" s="193">
        <f>+'(令和5年12月)'!L23</f>
        <v>0</v>
      </c>
      <c r="M42" s="192">
        <f>+'(令和7年4月)'!M23</f>
        <v>53.106424372299145</v>
      </c>
      <c r="N42" s="193">
        <f>+'(令和5年12月)'!N23</f>
        <v>0</v>
      </c>
      <c r="O42" s="192">
        <f>+'(令和7年4月)'!O23</f>
        <v>94.570968484011956</v>
      </c>
      <c r="P42" s="193">
        <f>+'(令和5年12月)'!P23</f>
        <v>0</v>
      </c>
      <c r="Q42" s="192">
        <f>+'(令和7年4月)'!Q23</f>
        <v>45.066867027831712</v>
      </c>
      <c r="R42" s="193">
        <f>+'(令和5年12月)'!R23</f>
        <v>0</v>
      </c>
      <c r="S42" s="192">
        <f>+'(令和7年4月)'!S23</f>
        <v>116.99838946179177</v>
      </c>
      <c r="T42" s="193">
        <f>+'(令和5年12月)'!T23</f>
        <v>0</v>
      </c>
      <c r="U42" s="192">
        <f>+'(令和7年4月)'!U23</f>
        <v>122.80937980147793</v>
      </c>
      <c r="V42" s="193">
        <f>+'(令和5年12月)'!V23</f>
        <v>0</v>
      </c>
      <c r="W42" s="192">
        <f>+'(令和7年4月)'!W23</f>
        <v>79.939725172664367</v>
      </c>
      <c r="X42" s="193">
        <f>+'(令和5年12月)'!X23</f>
        <v>0</v>
      </c>
      <c r="Y42" s="192">
        <f>+'(令和7年4月)'!Y23</f>
        <v>68.774583354321521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-24</v>
      </c>
      <c r="F43" s="93">
        <f t="shared" si="19"/>
        <v>-1392</v>
      </c>
      <c r="G43" s="90">
        <f t="shared" si="19"/>
        <v>-71.357000000000198</v>
      </c>
      <c r="H43" s="91">
        <f t="shared" si="19"/>
        <v>-20390</v>
      </c>
      <c r="I43" s="92">
        <f t="shared" si="19"/>
        <v>-272.43100000000004</v>
      </c>
      <c r="J43" s="93">
        <f t="shared" si="19"/>
        <v>-198103.5181818183</v>
      </c>
      <c r="K43" s="90">
        <f t="shared" si="19"/>
        <v>143</v>
      </c>
      <c r="L43" s="91">
        <f t="shared" si="19"/>
        <v>307914</v>
      </c>
      <c r="M43" s="92">
        <f t="shared" si="19"/>
        <v>907.87199999999939</v>
      </c>
      <c r="N43" s="93">
        <f t="shared" si="19"/>
        <v>-42518.100000000093</v>
      </c>
      <c r="O43" s="90">
        <f t="shared" si="19"/>
        <v>-401</v>
      </c>
      <c r="P43" s="91">
        <f t="shared" si="19"/>
        <v>-166876.20000000019</v>
      </c>
      <c r="Q43" s="92">
        <f t="shared" si="19"/>
        <v>-1762</v>
      </c>
      <c r="R43" s="93">
        <f t="shared" si="19"/>
        <v>-363641.49999999907</v>
      </c>
      <c r="S43" s="90">
        <f t="shared" si="19"/>
        <v>1568</v>
      </c>
      <c r="T43" s="91">
        <f t="shared" si="19"/>
        <v>-123216.09999999963</v>
      </c>
      <c r="U43" s="92">
        <f t="shared" si="19"/>
        <v>-258.09600000000046</v>
      </c>
      <c r="V43" s="93">
        <f t="shared" si="19"/>
        <v>-462652.83230443974</v>
      </c>
      <c r="W43" s="90">
        <f t="shared" si="19"/>
        <v>-749.13000000000011</v>
      </c>
      <c r="X43" s="91">
        <f t="shared" si="19"/>
        <v>-124555</v>
      </c>
      <c r="Y43" s="90">
        <f t="shared" si="19"/>
        <v>-919.1420000000071</v>
      </c>
      <c r="Z43" s="91">
        <f t="shared" si="19"/>
        <v>-1195431.2504862621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29</v>
      </c>
      <c r="F44" s="97">
        <f t="shared" si="19"/>
        <v>-17317.200000000012</v>
      </c>
      <c r="G44" s="94">
        <f t="shared" si="19"/>
        <v>-176.65999999999997</v>
      </c>
      <c r="H44" s="95">
        <f t="shared" si="19"/>
        <v>-64113</v>
      </c>
      <c r="I44" s="96">
        <f t="shared" si="19"/>
        <v>15.0949999999998</v>
      </c>
      <c r="J44" s="97">
        <f t="shared" si="19"/>
        <v>112664.4818181817</v>
      </c>
      <c r="K44" s="94">
        <f t="shared" si="19"/>
        <v>557</v>
      </c>
      <c r="L44" s="95">
        <f t="shared" si="19"/>
        <v>1282144</v>
      </c>
      <c r="M44" s="96">
        <f t="shared" si="19"/>
        <v>-962.00799999999981</v>
      </c>
      <c r="N44" s="97">
        <f t="shared" si="19"/>
        <v>45801.699999999953</v>
      </c>
      <c r="O44" s="94">
        <f t="shared" si="19"/>
        <v>-617.99999999969987</v>
      </c>
      <c r="P44" s="95">
        <f t="shared" si="19"/>
        <v>-211538.09999999986</v>
      </c>
      <c r="Q44" s="96">
        <f t="shared" si="19"/>
        <v>-1751.3000000000029</v>
      </c>
      <c r="R44" s="97">
        <f t="shared" si="19"/>
        <v>-230992.20000000019</v>
      </c>
      <c r="S44" s="94">
        <f t="shared" si="19"/>
        <v>1939</v>
      </c>
      <c r="T44" s="95">
        <f t="shared" si="19"/>
        <v>437968.40000000037</v>
      </c>
      <c r="U44" s="96">
        <f>W20-U40</f>
        <v>1984.3759999999997</v>
      </c>
      <c r="V44" s="97">
        <f t="shared" si="19"/>
        <v>-300679.25688160677</v>
      </c>
      <c r="W44" s="94">
        <f t="shared" si="19"/>
        <v>-125.04999999999927</v>
      </c>
      <c r="X44" s="95">
        <f t="shared" si="19"/>
        <v>-2003369.7000000002</v>
      </c>
      <c r="Y44" s="94">
        <f t="shared" si="19"/>
        <v>-1098.8839999996999</v>
      </c>
      <c r="Z44" s="95">
        <f t="shared" si="19"/>
        <v>-949430.87506342307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-56</v>
      </c>
      <c r="F45" s="97">
        <f t="shared" si="19"/>
        <v>-5848.4000000000233</v>
      </c>
      <c r="G45" s="94">
        <f t="shared" si="19"/>
        <v>60.769000000000005</v>
      </c>
      <c r="H45" s="95">
        <f t="shared" si="19"/>
        <v>22321</v>
      </c>
      <c r="I45" s="96">
        <f t="shared" si="19"/>
        <v>-143.51700000000028</v>
      </c>
      <c r="J45" s="97">
        <f t="shared" si="19"/>
        <v>-126294.30909090908</v>
      </c>
      <c r="K45" s="94">
        <f t="shared" si="19"/>
        <v>-300</v>
      </c>
      <c r="L45" s="95">
        <f t="shared" si="19"/>
        <v>-677510</v>
      </c>
      <c r="M45" s="96">
        <f t="shared" si="19"/>
        <v>304.94000000000051</v>
      </c>
      <c r="N45" s="97">
        <f t="shared" si="19"/>
        <v>-138593.5</v>
      </c>
      <c r="O45" s="94">
        <f t="shared" si="19"/>
        <v>206.99999999969987</v>
      </c>
      <c r="P45" s="95">
        <f t="shared" si="19"/>
        <v>36374.100000000093</v>
      </c>
      <c r="Q45" s="96">
        <f t="shared" si="19"/>
        <v>1935.0999999999985</v>
      </c>
      <c r="R45" s="97">
        <f t="shared" si="19"/>
        <v>271210.20000000112</v>
      </c>
      <c r="S45" s="94">
        <f t="shared" si="19"/>
        <v>1189</v>
      </c>
      <c r="T45" s="95">
        <f t="shared" si="19"/>
        <v>-103255.5</v>
      </c>
      <c r="U45" s="96">
        <f t="shared" si="19"/>
        <v>321.66499999999905</v>
      </c>
      <c r="V45" s="97">
        <f t="shared" si="19"/>
        <v>257294.76178646926</v>
      </c>
      <c r="W45" s="94">
        <f t="shared" si="19"/>
        <v>-142.18000000000029</v>
      </c>
      <c r="X45" s="95">
        <f t="shared" si="19"/>
        <v>-4175</v>
      </c>
      <c r="Y45" s="94">
        <f t="shared" si="19"/>
        <v>3376.7769999997108</v>
      </c>
      <c r="Z45" s="95">
        <f t="shared" si="19"/>
        <v>-468476.64730443805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1.1429967983637539</v>
      </c>
      <c r="F46" s="193"/>
      <c r="G46" s="192">
        <f>G23-G42</f>
        <v>-7.7370355807674898</v>
      </c>
      <c r="H46" s="193"/>
      <c r="I46" s="192">
        <f>I23-I42</f>
        <v>-4.9011544519622845</v>
      </c>
      <c r="J46" s="193"/>
      <c r="K46" s="192">
        <f>K23-K42</f>
        <v>6.0324358084745278</v>
      </c>
      <c r="L46" s="193"/>
      <c r="M46" s="192">
        <f>M23-M42</f>
        <v>2.3756551428269788</v>
      </c>
      <c r="N46" s="193"/>
      <c r="O46" s="192">
        <f t="shared" si="19"/>
        <v>-13.556459429906198</v>
      </c>
      <c r="P46" s="193"/>
      <c r="Q46" s="192">
        <f t="shared" si="19"/>
        <v>-4.466825434907598</v>
      </c>
      <c r="R46" s="193"/>
      <c r="S46" s="192">
        <f t="shared" si="19"/>
        <v>0.4194369601407999</v>
      </c>
      <c r="T46" s="193"/>
      <c r="U46" s="192">
        <f t="shared" si="19"/>
        <v>-23.163214124341735</v>
      </c>
      <c r="V46" s="193"/>
      <c r="W46" s="192">
        <f t="shared" si="19"/>
        <v>-7.6195804282579047</v>
      </c>
      <c r="X46" s="193"/>
      <c r="Y46" s="192">
        <f t="shared" si="19"/>
        <v>-2.4224008102992798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97.20930232558139</v>
      </c>
      <c r="F47" s="72">
        <f t="shared" si="20"/>
        <v>98.183597572910557</v>
      </c>
      <c r="G47" s="71">
        <f t="shared" si="20"/>
        <v>93.726244934670532</v>
      </c>
      <c r="H47" s="73">
        <f t="shared" si="20"/>
        <v>95.67982846440043</v>
      </c>
      <c r="I47" s="74">
        <f t="shared" si="20"/>
        <v>87.089960980482658</v>
      </c>
      <c r="J47" s="72">
        <f t="shared" si="20"/>
        <v>86.728860197605457</v>
      </c>
      <c r="K47" s="71">
        <f t="shared" si="20"/>
        <v>113.10724106324473</v>
      </c>
      <c r="L47" s="73">
        <f t="shared" si="20"/>
        <v>111.42076964846845</v>
      </c>
      <c r="M47" s="74">
        <f t="shared" si="20"/>
        <v>114.12778798607685</v>
      </c>
      <c r="N47" s="72">
        <f t="shared" si="20"/>
        <v>97.13672763446634</v>
      </c>
      <c r="O47" s="71">
        <f t="shared" si="20"/>
        <v>90.233804188991712</v>
      </c>
      <c r="P47" s="73">
        <f t="shared" si="20"/>
        <v>87.427622236347531</v>
      </c>
      <c r="Q47" s="74">
        <f t="shared" si="20"/>
        <v>93.387052584566533</v>
      </c>
      <c r="R47" s="72">
        <f t="shared" si="20"/>
        <v>92.622711579704372</v>
      </c>
      <c r="S47" s="71">
        <f t="shared" si="20"/>
        <v>103.94783221713078</v>
      </c>
      <c r="T47" s="73">
        <f t="shared" si="20"/>
        <v>98.43854324424845</v>
      </c>
      <c r="U47" s="74">
        <f t="shared" si="20"/>
        <v>93.475339383674182</v>
      </c>
      <c r="V47" s="72">
        <f t="shared" si="20"/>
        <v>72.109281678527154</v>
      </c>
      <c r="W47" s="71">
        <f t="shared" si="20"/>
        <v>87.750118307762392</v>
      </c>
      <c r="X47" s="73">
        <f t="shared" si="20"/>
        <v>82.626688965356593</v>
      </c>
      <c r="Y47" s="71">
        <f t="shared" si="20"/>
        <v>99.002716499557067</v>
      </c>
      <c r="Z47" s="73">
        <f t="shared" si="20"/>
        <v>94.744374561940376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103.36037079953651</v>
      </c>
      <c r="F48" s="66">
        <f t="shared" si="20"/>
        <v>82.402757482577726</v>
      </c>
      <c r="G48" s="63">
        <f t="shared" si="20"/>
        <v>85.05317182252989</v>
      </c>
      <c r="H48" s="64">
        <f t="shared" si="20"/>
        <v>87.005192815186859</v>
      </c>
      <c r="I48" s="65">
        <f t="shared" si="20"/>
        <v>100.76771790702652</v>
      </c>
      <c r="J48" s="66">
        <f t="shared" si="20"/>
        <v>108.61174380937493</v>
      </c>
      <c r="K48" s="63">
        <f t="shared" si="20"/>
        <v>157.0112589559877</v>
      </c>
      <c r="L48" s="64">
        <f t="shared" si="20"/>
        <v>153.43673834109649</v>
      </c>
      <c r="M48" s="65">
        <f t="shared" si="20"/>
        <v>87.961483072884732</v>
      </c>
      <c r="N48" s="66">
        <f t="shared" si="20"/>
        <v>102.9833936015096</v>
      </c>
      <c r="O48" s="63">
        <f t="shared" si="20"/>
        <v>84.985422740532073</v>
      </c>
      <c r="P48" s="64">
        <f t="shared" si="20"/>
        <v>84.161708951530017</v>
      </c>
      <c r="Q48" s="65">
        <f t="shared" si="20"/>
        <v>92.909400823518439</v>
      </c>
      <c r="R48" s="66">
        <f t="shared" si="20"/>
        <v>94.895587145743988</v>
      </c>
      <c r="S48" s="63">
        <f t="shared" si="20"/>
        <v>105.08150322343938</v>
      </c>
      <c r="T48" s="64">
        <f t="shared" si="20"/>
        <v>105.8920809574908</v>
      </c>
      <c r="U48" s="65">
        <f>W20/U40*100</f>
        <v>158.67636535675211</v>
      </c>
      <c r="V48" s="66">
        <f t="shared" si="20"/>
        <v>75.742623029785122</v>
      </c>
      <c r="W48" s="63">
        <f t="shared" si="20"/>
        <v>97.780245552236934</v>
      </c>
      <c r="X48" s="64">
        <f t="shared" si="20"/>
        <v>22.945028327188339</v>
      </c>
      <c r="Y48" s="63">
        <f t="shared" si="20"/>
        <v>98.764848254189246</v>
      </c>
      <c r="Z48" s="64">
        <f t="shared" si="20"/>
        <v>95.866328555058175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96.540861078510105</v>
      </c>
      <c r="F49" s="70">
        <f t="shared" si="20"/>
        <v>98.031010142566927</v>
      </c>
      <c r="G49" s="67">
        <f t="shared" si="20"/>
        <v>103.69334463781593</v>
      </c>
      <c r="H49" s="68">
        <f t="shared" si="20"/>
        <v>103.13549155618486</v>
      </c>
      <c r="I49" s="69">
        <f t="shared" si="20"/>
        <v>94.686344486245176</v>
      </c>
      <c r="J49" s="70">
        <f t="shared" si="20"/>
        <v>93.344645566334179</v>
      </c>
      <c r="K49" s="67">
        <f t="shared" si="20"/>
        <v>95.169859925937857</v>
      </c>
      <c r="L49" s="68">
        <f t="shared" si="20"/>
        <v>89.275815619563787</v>
      </c>
      <c r="M49" s="69">
        <f t="shared" si="20"/>
        <v>102.38393949950249</v>
      </c>
      <c r="N49" s="70">
        <f t="shared" si="20"/>
        <v>95.001321417212054</v>
      </c>
      <c r="O49" s="67">
        <f t="shared" si="20"/>
        <v>104.76738830031552</v>
      </c>
      <c r="P49" s="68">
        <f t="shared" si="20"/>
        <v>103.31324266862592</v>
      </c>
      <c r="Q49" s="69">
        <f t="shared" si="20"/>
        <v>103.34002454402822</v>
      </c>
      <c r="R49" s="70">
        <f t="shared" si="20"/>
        <v>102.37160323118681</v>
      </c>
      <c r="S49" s="67">
        <f t="shared" si="20"/>
        <v>103.49081642239759</v>
      </c>
      <c r="T49" s="68">
        <f t="shared" si="20"/>
        <v>97.02362293107052</v>
      </c>
      <c r="U49" s="69">
        <f t="shared" si="20"/>
        <v>107.33189733770968</v>
      </c>
      <c r="V49" s="70">
        <f t="shared" si="20"/>
        <v>113.92007949597817</v>
      </c>
      <c r="W49" s="67">
        <f t="shared" si="20"/>
        <v>98.126636302750057</v>
      </c>
      <c r="X49" s="68">
        <f t="shared" si="20"/>
        <v>99.67055529778645</v>
      </c>
      <c r="Y49" s="67">
        <f t="shared" si="20"/>
        <v>102.53352276231691</v>
      </c>
      <c r="Z49" s="68">
        <f t="shared" si="20"/>
        <v>98.494376687416604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B27E-B4C8-4BEB-B883-3BCCB1924E27}">
  <dimension ref="A1:AO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G30" sqref="G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116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730</v>
      </c>
      <c r="F5" s="14">
        <v>57635</v>
      </c>
      <c r="G5" s="15">
        <v>30</v>
      </c>
      <c r="H5" s="16">
        <v>5440</v>
      </c>
      <c r="I5" s="13">
        <v>1508</v>
      </c>
      <c r="J5" s="14">
        <v>1095474</v>
      </c>
      <c r="K5" s="17">
        <v>1046</v>
      </c>
      <c r="L5" s="18">
        <v>2667363</v>
      </c>
      <c r="M5" s="13">
        <v>630</v>
      </c>
      <c r="N5" s="75">
        <v>172933</v>
      </c>
      <c r="O5" s="19">
        <v>815</v>
      </c>
      <c r="P5" s="18">
        <v>32937</v>
      </c>
      <c r="Q5" s="13">
        <v>15032</v>
      </c>
      <c r="R5" s="14">
        <v>2251563</v>
      </c>
      <c r="S5" s="19">
        <v>15349</v>
      </c>
      <c r="T5" s="18">
        <v>4789349</v>
      </c>
      <c r="U5" s="13">
        <v>3756.3</v>
      </c>
      <c r="V5" s="14">
        <v>1632366.8181818181</v>
      </c>
      <c r="W5" s="13">
        <v>920</v>
      </c>
      <c r="X5" s="18">
        <v>189569</v>
      </c>
      <c r="Y5" s="20">
        <f t="shared" ref="Y5:Z18" si="0">+W5+U5+S5+Q5+O5+M5+K5+I5+G5+E5</f>
        <v>39816.300000000003</v>
      </c>
      <c r="Z5" s="21">
        <f t="shared" si="0"/>
        <v>12894629.818181818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+'(令和6年4月)'!E20+'(令和6年5月)'!E20+'(令和6年6月)'!E20+'(令和6年7月)'!E20+'(令和6年8月)'!E20+'(令和6年9月)'!E20+'(令和6年10月)'!E20+'(令和6年11月)'!E20+'(令和6年12月)'!E20+'(令和7年1月)'!E20+'(令和7年2月)'!E20+'(令和7年4月)'!E20</f>
        <v>11213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+'(令和6年4月)'!E21+'(令和6年5月)'!E21+'(令和6年6月)'!E21+'(令和6年7月)'!E21+'(令和6年8月)'!E21+'(令和6年9月)'!E21+'(令和6年10月)'!E21+'(令和6年11月)'!E21+'(令和6年12月)'!E21+'(令和7年1月)'!E21+'(令和7年2月)'!E21+'(令和7年4月)'!E21</f>
        <v>11337.008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+'(令和6年4月)'!F22+'(令和6年5月)'!F22+'(令和6年6月)'!F22+'(令和6年7月)'!F22+'(令和6年8月)'!F22+'(令和6年9月)'!F22+'(令和6年10月)'!F22+'(令和6年11月)'!F22+'(令和6年12月)'!F22+'(令和7年1月)'!F22+'(令和7年2月)'!F22+'(令和7年4月)'!F22</f>
        <v>3811155.9999999995</v>
      </c>
      <c r="AH5" s="155">
        <f t="shared" ref="AH5:AH14" si="1">+AG5/12</f>
        <v>317596.33333333331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679</v>
      </c>
      <c r="F6" s="24">
        <v>54026</v>
      </c>
      <c r="G6" s="25">
        <v>30</v>
      </c>
      <c r="H6" s="26">
        <v>5440</v>
      </c>
      <c r="I6" s="27">
        <v>1351</v>
      </c>
      <c r="J6" s="21">
        <v>961989</v>
      </c>
      <c r="K6" s="25">
        <v>912</v>
      </c>
      <c r="L6" s="26">
        <v>2360803</v>
      </c>
      <c r="M6" s="27">
        <v>1074</v>
      </c>
      <c r="N6" s="76">
        <v>241527</v>
      </c>
      <c r="O6" s="25">
        <v>894</v>
      </c>
      <c r="P6" s="26">
        <v>37385</v>
      </c>
      <c r="Q6" s="27">
        <v>12345</v>
      </c>
      <c r="R6" s="21">
        <v>1930217</v>
      </c>
      <c r="S6" s="25">
        <v>13977</v>
      </c>
      <c r="T6" s="26">
        <v>4447574</v>
      </c>
      <c r="U6" s="27">
        <v>3109</v>
      </c>
      <c r="V6" s="21">
        <v>1208856.8181818181</v>
      </c>
      <c r="W6" s="27">
        <v>609</v>
      </c>
      <c r="X6" s="26">
        <v>116447</v>
      </c>
      <c r="Y6" s="20">
        <f t="shared" si="0"/>
        <v>34980</v>
      </c>
      <c r="Z6" s="21">
        <f t="shared" si="0"/>
        <v>11364264.818181818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+'(令和6年4月)'!G20+'(令和6年5月)'!G20+'(令和6年6月)'!G20+'(令和6年7月)'!G20+'(令和6年8月)'!G20+'(令和6年9月)'!G20+'(令和6年10月)'!G20+'(令和6年11月)'!G20+'(令和6年12月)'!G20+'(令和7年1月)'!G20+'(令和7年2月)'!G20+'(令和7年4月)'!G20</f>
        <v>13043.371999999999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+'(令和6年4月)'!G21+'(令和6年5月)'!G21+'(令和6年6月)'!G21+'(令和6年7月)'!G21+'(令和6年8月)'!G21+'(令和6年9月)'!G21+'(令和6年10月)'!G21+'(令和6年11月)'!G21+'(令和6年12月)'!G21+'(令和7年1月)'!G21+'(令和7年2月)'!G21+'(令和7年4月)'!G21</f>
        <v>13067.012000000001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+'(令和6年4月)'!H22+'(令和6年5月)'!H22+'(令和6年6月)'!H22+'(令和6年7月)'!H22+'(令和6年8月)'!H22+'(令和6年9月)'!H22+'(令和6年10月)'!H22+'(令和6年11月)'!H22+'(令和6年12月)'!H22+'(令和7年1月)'!H22+'(令和7年2月)'!H22+'(令和7年4月)'!H22</f>
        <v>8557101</v>
      </c>
      <c r="AH6" s="155">
        <f t="shared" si="1"/>
        <v>713091.75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1449.9</v>
      </c>
      <c r="F7" s="36">
        <v>266960</v>
      </c>
      <c r="G7" s="29">
        <v>151</v>
      </c>
      <c r="H7" s="30">
        <v>74178</v>
      </c>
      <c r="I7" s="31">
        <v>1396</v>
      </c>
      <c r="J7" s="32">
        <v>992956</v>
      </c>
      <c r="K7" s="77">
        <v>6152</v>
      </c>
      <c r="L7" s="30">
        <v>6269130</v>
      </c>
      <c r="M7" s="23">
        <v>2134.3000000000002</v>
      </c>
      <c r="N7" s="24">
        <v>404010.25</v>
      </c>
      <c r="O7" s="33">
        <v>2700</v>
      </c>
      <c r="P7" s="34">
        <v>472531</v>
      </c>
      <c r="Q7" s="23">
        <v>31933.4</v>
      </c>
      <c r="R7" s="24">
        <v>5059140</v>
      </c>
      <c r="S7" s="33">
        <v>30198.2</v>
      </c>
      <c r="T7" s="34">
        <v>2688819</v>
      </c>
      <c r="U7" s="23">
        <v>3295.3</v>
      </c>
      <c r="V7" s="24">
        <v>1688568.5</v>
      </c>
      <c r="W7" s="23">
        <v>2076.1999999999998</v>
      </c>
      <c r="X7" s="34">
        <v>486848</v>
      </c>
      <c r="Y7" s="31">
        <f t="shared" si="0"/>
        <v>81486.3</v>
      </c>
      <c r="Z7" s="24">
        <f>+X7+V7+T7+R7+P7+N7+L7+J7+H7+F7</f>
        <v>18403140.75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+'(令和6年4月)'!I20+'(令和6年5月)'!I20+'(令和6年6月)'!I20+'(令和6年7月)'!I20+'(令和6年8月)'!I20+'(令和6年9月)'!I20+'(令和6年10月)'!I20+'(令和6年11月)'!I20+'(令和6年12月)'!I20+'(令和7年1月)'!I20+'(令和7年2月)'!I20+'(令和7年4月)'!I20</f>
        <v>21764.826000000001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+'(令和6年4月)'!I21+'(令和6年5月)'!I21+'(令和6年6月)'!I21+'(令和6年7月)'!I21+'(令和6年8月)'!I21+'(令和6年9月)'!I21+'(令和6年10月)'!I21+'(令和6年11月)'!I21+'(令和6年12月)'!I21+'(令和7年1月)'!I21+'(令和7年2月)'!I21+'(令和7年4月)'!I21</f>
        <v>21618.416999999998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+'(令和6年4月)'!J22+'(令和6年5月)'!J22+'(令和6年6月)'!J22+'(令和6年7月)'!J22+'(令和6年8月)'!J22+'(令和6年9月)'!J22+'(令和6年10月)'!J22+'(令和6年11月)'!J22+'(令和6年12月)'!J22+'(令和7年1月)'!J22+'(令和7年2月)'!J22+'(令和7年4月)'!J22</f>
        <v>35287906.854545452</v>
      </c>
      <c r="AH7" s="155">
        <f t="shared" si="1"/>
        <v>2940658.9045454543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140.38900000000001</v>
      </c>
      <c r="H8" s="16">
        <v>87800</v>
      </c>
      <c r="I8" s="13">
        <v>380.226</v>
      </c>
      <c r="J8" s="14">
        <v>283896.49090909091</v>
      </c>
      <c r="K8" s="17">
        <v>0</v>
      </c>
      <c r="L8" s="18">
        <v>0</v>
      </c>
      <c r="M8" s="13">
        <v>5008</v>
      </c>
      <c r="N8" s="75">
        <v>1099047.8</v>
      </c>
      <c r="O8" s="19">
        <v>50</v>
      </c>
      <c r="P8" s="18">
        <v>6029.1</v>
      </c>
      <c r="Q8" s="13">
        <v>5056.7</v>
      </c>
      <c r="R8" s="14">
        <v>632636.30000000005</v>
      </c>
      <c r="S8" s="19">
        <v>23941</v>
      </c>
      <c r="T8" s="18">
        <v>3000921.1</v>
      </c>
      <c r="U8" s="13">
        <v>183.4</v>
      </c>
      <c r="V8" s="14">
        <v>20558.906976744187</v>
      </c>
      <c r="W8" s="13">
        <v>83</v>
      </c>
      <c r="X8" s="18">
        <v>2200</v>
      </c>
      <c r="Y8" s="13">
        <f t="shared" si="0"/>
        <v>34972.715000000011</v>
      </c>
      <c r="Z8" s="14">
        <f t="shared" si="0"/>
        <v>5152089.6978858355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+'(令和6年4月)'!K20+'(令和6年5月)'!K20+'(令和6年6月)'!K20+'(令和6年7月)'!K20+'(令和6年8月)'!K20+'(令和6年9月)'!K20+'(令和6年10月)'!K20+'(令和6年11月)'!K20+'(令和6年12月)'!K20+'(令和7年1月)'!K20+'(令和7年2月)'!K20+'(令和7年4月)'!K20</f>
        <v>24942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+'(令和6年4月)'!K21+'(令和6年5月)'!K21+'(令和6年6月)'!K21+'(令和6年7月)'!K21+'(令和6年8月)'!K21+'(令和6年9月)'!K21+'(令和6年10月)'!K21+'(令和6年11月)'!K21+'(令和6年12月)'!K21+'(令和7年1月)'!K21+'(令和7年2月)'!K21+'(令和7年4月)'!K21</f>
        <v>22816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+'(令和6年4月)'!L22+'(令和6年5月)'!L22+'(令和6年6月)'!L22+'(令和6年7月)'!L22+'(令和6年8月)'!L22+'(令和6年9月)'!L22+'(令和6年10月)'!L22+'(令和6年11月)'!L22+'(令和6年12月)'!L22+'(令和7年1月)'!L22+'(令和7年2月)'!L22+'(令和7年4月)'!L22</f>
        <v>76532159</v>
      </c>
      <c r="AH8" s="155">
        <f t="shared" si="1"/>
        <v>6377679.916666667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174</v>
      </c>
      <c r="F9" s="24">
        <v>41382.6</v>
      </c>
      <c r="G9" s="25">
        <v>131.923</v>
      </c>
      <c r="H9" s="26">
        <v>82200</v>
      </c>
      <c r="I9" s="27">
        <v>366.21699999999998</v>
      </c>
      <c r="J9" s="21">
        <v>222955</v>
      </c>
      <c r="K9" s="25">
        <v>0</v>
      </c>
      <c r="L9" s="26">
        <v>0</v>
      </c>
      <c r="M9" s="27">
        <v>5021</v>
      </c>
      <c r="N9" s="76">
        <v>996913.5</v>
      </c>
      <c r="O9" s="25">
        <v>32</v>
      </c>
      <c r="P9" s="26">
        <v>6507.9</v>
      </c>
      <c r="Q9" s="27">
        <v>5228.8999999999996</v>
      </c>
      <c r="R9" s="21">
        <v>624556.60000000009</v>
      </c>
      <c r="S9" s="25">
        <v>23700</v>
      </c>
      <c r="T9" s="26">
        <v>2871141.1</v>
      </c>
      <c r="U9" s="27">
        <v>232.9</v>
      </c>
      <c r="V9" s="21">
        <v>22172.569767441862</v>
      </c>
      <c r="W9" s="27">
        <v>53</v>
      </c>
      <c r="X9" s="26">
        <v>1976544.7</v>
      </c>
      <c r="Y9" s="20">
        <f t="shared" si="0"/>
        <v>34939.94</v>
      </c>
      <c r="Z9" s="21">
        <f t="shared" si="0"/>
        <v>6844373.969767442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+'(令和6年4月)'!M20+'(令和6年5月)'!M20+'(令和6年6月)'!M20+'(令和6年7月)'!M20+'(令和6年8月)'!M20+'(令和6年9月)'!M20+'(令和6年10月)'!M20+'(令和6年11月)'!M20+'(令和6年12月)'!M20+'(令和7年1月)'!M20+'(令和7年2月)'!M20+'(令和7年4月)'!M20</f>
        <v>80433.071999999986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+'(令和6年4月)'!M21+'(令和6年5月)'!M21+'(令和6年6月)'!M21+'(令和6年7月)'!M21+'(令和6年8月)'!M21+'(令和6年9月)'!M21+'(令和6年10月)'!M21+'(令和6年11月)'!M21+'(令和6年12月)'!M21+'(令和7年1月)'!M21+'(令和7年2月)'!M21+'(令和7年4月)'!M21</f>
        <v>83361.118999999992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+'(令和6年4月)'!N22+'(令和6年5月)'!N22+'(令和6年6月)'!N22+'(令和6年7月)'!N22+'(令和6年8月)'!N22+'(令和6年9月)'!N22+'(令和6年10月)'!N22+'(令和6年11月)'!N22+'(令和6年12月)'!N22+'(令和7年1月)'!N22+'(令和7年2月)'!N22+'(令和7年4月)'!N22</f>
        <v>35393644.535999998</v>
      </c>
      <c r="AH9" s="155">
        <f t="shared" si="1"/>
        <v>2949470.378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131</v>
      </c>
      <c r="F10" s="36">
        <v>18665.400000000001</v>
      </c>
      <c r="G10" s="29">
        <v>180.36500000000004</v>
      </c>
      <c r="H10" s="30">
        <v>104600</v>
      </c>
      <c r="I10" s="37">
        <v>902.40899999999999</v>
      </c>
      <c r="J10" s="38">
        <v>623671.00909090904</v>
      </c>
      <c r="K10" s="77">
        <v>0</v>
      </c>
      <c r="L10" s="30">
        <v>0</v>
      </c>
      <c r="M10" s="35">
        <v>7203</v>
      </c>
      <c r="N10" s="36">
        <v>1666665.503</v>
      </c>
      <c r="O10" s="29">
        <v>46</v>
      </c>
      <c r="P10" s="30">
        <v>5531.4000000000015</v>
      </c>
      <c r="Q10" s="35">
        <v>12386.300000000001</v>
      </c>
      <c r="R10" s="36">
        <v>1734344.7756000003</v>
      </c>
      <c r="S10" s="29">
        <v>3772.5999999999985</v>
      </c>
      <c r="T10" s="30">
        <v>760392.29999999993</v>
      </c>
      <c r="U10" s="35">
        <v>644.90000000000009</v>
      </c>
      <c r="V10" s="36">
        <v>58938.8534883721</v>
      </c>
      <c r="W10" s="35">
        <v>125</v>
      </c>
      <c r="X10" s="30">
        <v>2300</v>
      </c>
      <c r="Y10" s="37">
        <f t="shared" si="0"/>
        <v>25391.574000000001</v>
      </c>
      <c r="Z10" s="36">
        <f t="shared" si="0"/>
        <v>4975109.2411792809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+'(令和6年4月)'!O20+'(令和6年5月)'!O20+'(令和6年6月)'!O20+'(令和6年7月)'!O20+'(令和6年8月)'!O20+'(令和6年9月)'!O20+'(令和6年10月)'!O20+'(令和6年11月)'!O20+'(令和6年12月)'!O20+'(令和7年1月)'!O20+'(令和7年2月)'!O20+'(令和7年4月)'!O20</f>
        <v>48696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+'(令和6年4月)'!O21+'(令和6年5月)'!O21+'(令和6年6月)'!O21+'(令和6年7月)'!O21+'(令和6年8月)'!O21+'(令和6年9月)'!O21+'(令和6年10月)'!O21+'(令和6年11月)'!O21+'(令和6年12月)'!O21+'(令和7年1月)'!O21+'(令和7年2月)'!O21+'(令和7年4月)'!O21</f>
        <v>49085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+'(令和6年4月)'!P22+'(令和6年5月)'!P22+'(令和6年6月)'!P22+'(令和6年7月)'!P22+'(令和6年8月)'!P22+'(令和6年9月)'!P22+'(令和6年10月)'!P22+'(令和6年11月)'!P22+'(令和6年12月)'!P22+'(令和7年1月)'!P22+'(令和7年2月)'!P22+'(令和7年4月)'!P22</f>
        <v>16591327.6</v>
      </c>
      <c r="AH10" s="155">
        <f t="shared" si="1"/>
        <v>1382610.6333333333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46</v>
      </c>
      <c r="J11" s="14">
        <v>8907.7999999999993</v>
      </c>
      <c r="K11" s="17">
        <v>0</v>
      </c>
      <c r="L11" s="18">
        <v>0</v>
      </c>
      <c r="M11" s="13">
        <v>16</v>
      </c>
      <c r="N11" s="75">
        <v>15153</v>
      </c>
      <c r="O11" s="19">
        <v>0</v>
      </c>
      <c r="P11" s="18">
        <v>0</v>
      </c>
      <c r="Q11" s="13">
        <v>2775</v>
      </c>
      <c r="R11" s="14">
        <v>759430.4</v>
      </c>
      <c r="S11" s="19">
        <v>0</v>
      </c>
      <c r="T11" s="18">
        <v>0</v>
      </c>
      <c r="U11" s="13">
        <v>12</v>
      </c>
      <c r="V11" s="14">
        <v>1040</v>
      </c>
      <c r="W11" s="13">
        <v>0</v>
      </c>
      <c r="X11" s="18">
        <v>78</v>
      </c>
      <c r="Y11" s="13">
        <f>+W11+U11+S11+Q11+O11+M11+K11+I11+G11+E11</f>
        <v>2924</v>
      </c>
      <c r="Z11" s="14">
        <f t="shared" si="0"/>
        <v>859609.20000000007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+'(令和6年4月)'!Q20+'(令和6年5月)'!Q20+'(令和6年6月)'!Q20+'(令和6年7月)'!Q20+'(令和6年8月)'!Q20+'(令和6年9月)'!Q20+'(令和6年10月)'!Q20+'(令和6年11月)'!Q20+'(令和6年12月)'!Q20+'(令和7年1月)'!Q20+'(令和7年2月)'!Q20+'(令和7年4月)'!Q20</f>
        <v>314366.2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+'(令和6年4月)'!Q21+'(令和6年5月)'!Q21+'(令和6年6月)'!Q21+'(令和6年7月)'!Q21+'(令和6年8月)'!Q21+'(令和6年9月)'!Q21+'(令和6年10月)'!Q21+'(令和6年11月)'!Q21+'(令和6年12月)'!Q21+'(令和7年1月)'!Q21+'(令和7年2月)'!Q21+'(令和7年4月)'!Q21</f>
        <v>312712.90000000002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+'(令和6年4月)'!R22+'(令和6年5月)'!R22+'(令和6年6月)'!R22+'(令和6年7月)'!R22+'(令和6年8月)'!R22+'(令和6年9月)'!R22+'(令和6年10月)'!R22+'(令和6年11月)'!R22+'(令和6年12月)'!R22+'(令和7年1月)'!R22+'(令和7年2月)'!R22+'(令和7年4月)'!R22</f>
        <v>133796215.15120001</v>
      </c>
      <c r="AH11" s="155">
        <f t="shared" si="1"/>
        <v>11149684.595933335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10</v>
      </c>
      <c r="F12" s="21">
        <v>3000</v>
      </c>
      <c r="G12" s="25">
        <v>75</v>
      </c>
      <c r="H12" s="26">
        <v>75000</v>
      </c>
      <c r="I12" s="27">
        <v>7</v>
      </c>
      <c r="J12" s="21">
        <v>2712.6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2608</v>
      </c>
      <c r="R12" s="21">
        <v>769451.6</v>
      </c>
      <c r="S12" s="25">
        <v>0</v>
      </c>
      <c r="T12" s="26">
        <v>0</v>
      </c>
      <c r="U12" s="27">
        <v>36</v>
      </c>
      <c r="V12" s="21">
        <v>3668</v>
      </c>
      <c r="W12" s="27">
        <v>0</v>
      </c>
      <c r="X12" s="26">
        <v>40</v>
      </c>
      <c r="Y12" s="20">
        <f t="shared" ref="Y12:Y18" si="2">+W12+U12+S12+Q12+O12+M12+K12+I12+G12+E12</f>
        <v>2751</v>
      </c>
      <c r="Z12" s="21">
        <f t="shared" si="0"/>
        <v>868872.2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+'(令和6年4月)'!S20+'(令和6年5月)'!S20+'(令和6年6月)'!S20+'(令和6年7月)'!S20+'(令和6年8月)'!S20+'(令和6年9月)'!S20+'(令和6年10月)'!S20+'(令和6年11月)'!S20+'(令和6年12月)'!S20+'(令和7年1月)'!S20+'(令和7年2月)'!S20+'(令和7年4月)'!S20</f>
        <v>487397.6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+'(令和6年4月)'!S21+'(令和6年5月)'!S21+'(令和6年6月)'!S21+'(令和6年7月)'!S21+'(令和6年8月)'!S21+'(令和6年9月)'!S21+'(令和6年10月)'!S21+'(令和6年11月)'!S21+'(令和6年12月)'!S21+'(令和7年1月)'!S21+'(令和7年2月)'!S21+'(令和7年4月)'!S21</f>
        <v>481935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+'(令和6年4月)'!T22+'(令和6年5月)'!T22+'(令和6年6月)'!T22+'(令和6年7月)'!T22+'(令和6年8月)'!T22+'(令和6年9月)'!T22+'(令和6年10月)'!T22+'(令和6年11月)'!T22+'(令和6年12月)'!T22+'(令和7年1月)'!T22+'(令和7年2月)'!T22+'(令和7年4月)'!T22</f>
        <v>39369571.599999994</v>
      </c>
      <c r="AH12" s="155">
        <f t="shared" si="1"/>
        <v>3280797.6333333328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38</v>
      </c>
      <c r="F13" s="24">
        <v>11400</v>
      </c>
      <c r="G13" s="29">
        <v>195</v>
      </c>
      <c r="H13" s="30">
        <v>195000</v>
      </c>
      <c r="I13" s="37">
        <v>66.5</v>
      </c>
      <c r="J13" s="38">
        <v>44358.600000000108</v>
      </c>
      <c r="K13" s="77">
        <v>0</v>
      </c>
      <c r="L13" s="30">
        <v>0</v>
      </c>
      <c r="M13" s="35">
        <v>20</v>
      </c>
      <c r="N13" s="36">
        <v>19153</v>
      </c>
      <c r="O13" s="29">
        <v>0</v>
      </c>
      <c r="P13" s="30">
        <v>0</v>
      </c>
      <c r="Q13" s="35">
        <v>6898</v>
      </c>
      <c r="R13" s="36">
        <v>2203422.7999999998</v>
      </c>
      <c r="S13" s="29">
        <v>0</v>
      </c>
      <c r="T13" s="30">
        <v>0</v>
      </c>
      <c r="U13" s="35">
        <v>392</v>
      </c>
      <c r="V13" s="36">
        <v>88764</v>
      </c>
      <c r="W13" s="35">
        <v>15</v>
      </c>
      <c r="X13" s="30">
        <v>33761</v>
      </c>
      <c r="Y13" s="37">
        <f t="shared" si="2"/>
        <v>7624.5</v>
      </c>
      <c r="Z13" s="36">
        <f t="shared" si="0"/>
        <v>2595859.4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+'(令和6年4月)'!U20+'(令和6年5月)'!U20+'(令和6年6月)'!U20+'(令和6年7月)'!U20+'(令和6年8月)'!U20+'(令和6年9月)'!U20+'(令和6年10月)'!U20+'(令和6年11月)'!U20+'(令和6年12月)'!U20+'(令和7年1月)'!U20+'(令和7年2月)'!U20+'(令和7年4月)'!U20</f>
        <v>40521.699999999997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+'(令和6年4月)'!U21+'(令和6年5月)'!U21+'(令和6年6月)'!U21+'(令和6年7月)'!U21+'(令和6年8月)'!U21+'(令和6年9月)'!U21+'(令和6年10月)'!U21+'(令和6年11月)'!U21+'(令和6年12月)'!U21+'(令和7年1月)'!U21+'(令和7年2月)'!U21+'(令和7年4月)'!U21</f>
        <v>41162.6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+'(令和6年4月)'!V22+'(令和6年5月)'!V22+'(令和6年6月)'!V22+'(令和6年7月)'!V22+'(令和6年8月)'!V22+'(令和6年9月)'!V22+'(令和6年10月)'!V22+'(令和6年11月)'!V22+'(令和6年12月)'!V22+'(令和7年1月)'!V22+'(令和7年2月)'!V22+'(令和7年4月)'!V22</f>
        <v>23296775.913953483</v>
      </c>
      <c r="AH13" s="88">
        <f t="shared" si="1"/>
        <v>1941397.9928294569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172</v>
      </c>
      <c r="N14" s="75">
        <v>8077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172</v>
      </c>
      <c r="Z14" s="14">
        <f t="shared" si="0"/>
        <v>8077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+'(令和6年4月)'!W20+'(令和6年5月)'!W20+'(令和6年6月)'!W20+'(令和6年7月)'!W20+'(令和6年8月)'!W20+'(令和6年9月)'!W20+'(令和6年10月)'!W20+'(令和6年11月)'!W20+'(令和6年12月)'!W20+'(令和7年1月)'!W20+'(令和7年2月)'!W20+'(令和7年4月)'!W20</f>
        <v>52045.886000000006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+'(令和6年4月)'!W21+'(令和6年5月)'!W21+'(令和6年6月)'!W21+'(令和6年7月)'!W21+'(令和6年8月)'!W21+'(令和6年9月)'!W21+'(令和6年10月)'!W21+'(令和6年11月)'!W21+'(令和6年12月)'!W21+'(令和7年1月)'!W21+'(令和7年2月)'!W21+'(令和7年4月)'!W21</f>
        <v>51424.196000000011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+'(令和6年4月)'!X22+'(令和6年5月)'!X22+'(令和6年6月)'!X22+'(令和6年7月)'!X22+'(令和6年8月)'!X22+'(令和6年9月)'!X22+'(令和6年10月)'!X22+'(令和6年11月)'!X22+'(令和6年12月)'!X22+'(令和7年1月)'!X22+'(令和7年2月)'!X22+'(令和7年4月)'!X22</f>
        <v>14077749</v>
      </c>
      <c r="AH14" s="155">
        <f t="shared" si="1"/>
        <v>1173145.75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1503</v>
      </c>
      <c r="N15" s="76">
        <v>150054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1503</v>
      </c>
      <c r="Z15" s="24">
        <f t="shared" si="0"/>
        <v>150054</v>
      </c>
      <c r="AD15" s="3">
        <f>SUM(AD5:AD14)</f>
        <v>1094423.656</v>
      </c>
      <c r="AE15" s="3">
        <f>SUM(AE5:AE14)</f>
        <v>1088519.2520000001</v>
      </c>
      <c r="AG15" s="3">
        <f>SUM(AG5:AG14)</f>
        <v>386713606.65569896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1957</v>
      </c>
      <c r="N16" s="36">
        <v>272984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1957</v>
      </c>
      <c r="Z16" s="36">
        <f t="shared" si="0"/>
        <v>272984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892</v>
      </c>
      <c r="H17" s="18">
        <v>303732</v>
      </c>
      <c r="I17" s="13">
        <v>176</v>
      </c>
      <c r="J17" s="14">
        <v>104461</v>
      </c>
      <c r="K17" s="19">
        <v>45</v>
      </c>
      <c r="L17" s="18">
        <v>28725</v>
      </c>
      <c r="M17" s="13">
        <v>600.14400000000001</v>
      </c>
      <c r="N17" s="75">
        <v>189737</v>
      </c>
      <c r="O17" s="19">
        <v>3241</v>
      </c>
      <c r="P17" s="18">
        <v>1288358</v>
      </c>
      <c r="Q17" s="13">
        <v>3781</v>
      </c>
      <c r="R17" s="14">
        <v>1285573</v>
      </c>
      <c r="S17" s="19">
        <v>428</v>
      </c>
      <c r="T17" s="18">
        <v>100829</v>
      </c>
      <c r="U17" s="13">
        <v>4</v>
      </c>
      <c r="V17" s="14">
        <v>4840</v>
      </c>
      <c r="W17" s="13">
        <v>5112.4059999999999</v>
      </c>
      <c r="X17" s="18">
        <v>525086</v>
      </c>
      <c r="Y17" s="41">
        <f t="shared" si="2"/>
        <v>14279.55</v>
      </c>
      <c r="Z17" s="42">
        <f t="shared" si="0"/>
        <v>3831341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+'(令和6年4月)'!Y20+'(令和6年5月)'!Y20+'(令和6年6月)'!Y20+'(令和6年7月)'!Y20+'(令和6年8月)'!Y20+'(令和6年9月)'!Y20+'(令和6年10月)'!Y20+'(令和6年11月)'!Y20+'(令和6年12月)'!Y20+'(令和7年1月)'!Y20+'(令和7年2月)'!Y20+'(令和7年4月)'!Y20</f>
        <v>1094423.656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+'(令和6年4月)'!Y21+'(令和6年5月)'!Y21+'(令和6年6月)'!Y21+'(令和6年7月)'!Y21+'(令和6年8月)'!Y21+'(令和6年9月)'!Y21+'(令和6年10月)'!Y21+'(令和6年11月)'!Y21+'(令和6年12月)'!Y21+'(令和7年1月)'!Y21+'(令和7年2月)'!Y21+'(令和7年4月)'!Y21</f>
        <v>1088519.2520000001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+'(令和6年4月)'!Y22+'(令和6年5月)'!Y22+'(令和6年6月)'!Y22+'(令和6年7月)'!Y22+'(令和6年8月)'!Y22+'(令和6年9月)'!Y22+'(令和6年10月)'!Y22+'(令和6年11月)'!Y22+'(令和6年12月)'!Y22+'(令和7年1月)'!Y22+'(令和7年2月)'!Y22+'(令和7年4月)'!Y22</f>
        <v>1593119.6153999995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+'(令和6年4月)'!Z22+'(令和6年5月)'!Z22+'(令和6年6月)'!Z22+'(令和6年7月)'!Z22+'(令和6年8月)'!Z22+'(令和6年9月)'!Z22+'(令和6年10月)'!Z22+'(令和6年11月)'!Z22+'(令和6年12月)'!Z22+'(令和7年1月)'!Z22+'(令和7年2月)'!Z22+'(令和7年4月)'!Z22</f>
        <v>386713606.65569901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945</v>
      </c>
      <c r="H18" s="26">
        <v>330734</v>
      </c>
      <c r="I18" s="27">
        <v>242</v>
      </c>
      <c r="J18" s="21">
        <v>120609</v>
      </c>
      <c r="K18" s="25">
        <v>65</v>
      </c>
      <c r="L18" s="26">
        <v>38565</v>
      </c>
      <c r="M18" s="27">
        <v>378.084</v>
      </c>
      <c r="N18" s="21">
        <v>131727</v>
      </c>
      <c r="O18" s="25">
        <v>3190</v>
      </c>
      <c r="P18" s="26">
        <v>1291719</v>
      </c>
      <c r="Q18" s="27">
        <v>4517</v>
      </c>
      <c r="R18" s="21">
        <v>1201118</v>
      </c>
      <c r="S18" s="25">
        <v>481</v>
      </c>
      <c r="T18" s="26">
        <v>114455</v>
      </c>
      <c r="U18" s="27">
        <v>4</v>
      </c>
      <c r="V18" s="21">
        <v>4840</v>
      </c>
      <c r="W18" s="27">
        <v>4971.5059999999994</v>
      </c>
      <c r="X18" s="26">
        <v>506891</v>
      </c>
      <c r="Y18" s="23">
        <f t="shared" si="2"/>
        <v>14793.59</v>
      </c>
      <c r="Z18" s="24">
        <f t="shared" si="0"/>
        <v>3740658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1119</v>
      </c>
      <c r="H19" s="34">
        <v>338104</v>
      </c>
      <c r="I19" s="23">
        <v>336</v>
      </c>
      <c r="J19" s="24">
        <v>236649</v>
      </c>
      <c r="K19" s="78">
        <v>59</v>
      </c>
      <c r="L19" s="34">
        <v>48460</v>
      </c>
      <c r="M19" s="23">
        <v>1477.1320000000001</v>
      </c>
      <c r="N19" s="24">
        <v>409790</v>
      </c>
      <c r="O19" s="33">
        <v>1596</v>
      </c>
      <c r="P19" s="34">
        <v>619777.5</v>
      </c>
      <c r="Q19" s="23">
        <v>6719</v>
      </c>
      <c r="R19" s="24">
        <v>2438824.8619999997</v>
      </c>
      <c r="S19" s="33">
        <v>90</v>
      </c>
      <c r="T19" s="34">
        <v>19956</v>
      </c>
      <c r="U19" s="23">
        <v>55</v>
      </c>
      <c r="V19" s="24">
        <v>12100</v>
      </c>
      <c r="W19" s="23">
        <v>5373.3567000000003</v>
      </c>
      <c r="X19" s="34">
        <v>744375</v>
      </c>
      <c r="Y19" s="35">
        <f>+W19+U19+S19+Q19+O19+M19+K19+I19+G19+E19</f>
        <v>16824.488700000002</v>
      </c>
      <c r="Z19" s="36">
        <f>+X19+V19+T19+R19+P19+N19+L19+J19+H19+F19</f>
        <v>4868036.3619999997</v>
      </c>
      <c r="AF19" s="156">
        <f>+AF17/12</f>
        <v>132759.96794999996</v>
      </c>
      <c r="AG19" s="156">
        <f>+AG17/12</f>
        <v>32226133.887974918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860</v>
      </c>
      <c r="F20" s="14">
        <f t="shared" ref="F20:X22" si="3">F5+F8+F11+F14+F17</f>
        <v>76635</v>
      </c>
      <c r="G20" s="19">
        <f>G5+G8+G11+G14+G17</f>
        <v>1137.3890000000001</v>
      </c>
      <c r="H20" s="18">
        <f t="shared" si="3"/>
        <v>471972</v>
      </c>
      <c r="I20" s="13">
        <f t="shared" si="3"/>
        <v>2110.2260000000001</v>
      </c>
      <c r="J20" s="14">
        <f t="shared" si="3"/>
        <v>1492739.290909091</v>
      </c>
      <c r="K20" s="19">
        <f t="shared" si="3"/>
        <v>1091</v>
      </c>
      <c r="L20" s="18">
        <f t="shared" si="3"/>
        <v>2696088</v>
      </c>
      <c r="M20" s="13">
        <f t="shared" si="3"/>
        <v>6426.1440000000002</v>
      </c>
      <c r="N20" s="14">
        <f t="shared" si="3"/>
        <v>1484947.8</v>
      </c>
      <c r="O20" s="19">
        <f t="shared" si="3"/>
        <v>4106</v>
      </c>
      <c r="P20" s="18">
        <f t="shared" si="3"/>
        <v>1327324.1000000001</v>
      </c>
      <c r="Q20" s="13">
        <f t="shared" si="3"/>
        <v>26644.7</v>
      </c>
      <c r="R20" s="14">
        <f t="shared" si="3"/>
        <v>4929202.6999999993</v>
      </c>
      <c r="S20" s="19">
        <f t="shared" si="3"/>
        <v>39718</v>
      </c>
      <c r="T20" s="18">
        <f t="shared" si="3"/>
        <v>7891099.0999999996</v>
      </c>
      <c r="U20" s="13">
        <f t="shared" si="3"/>
        <v>3955.7000000000003</v>
      </c>
      <c r="V20" s="14">
        <f t="shared" si="3"/>
        <v>1658805.7251585624</v>
      </c>
      <c r="W20" s="13">
        <f t="shared" si="3"/>
        <v>6115.4059999999999</v>
      </c>
      <c r="X20" s="18">
        <f t="shared" si="3"/>
        <v>716933</v>
      </c>
      <c r="Y20" s="31">
        <f t="shared" ref="Y20:Z21" si="4">+Y17+Y14+Y11+Y8+Y5</f>
        <v>92164.565000000017</v>
      </c>
      <c r="Z20" s="32">
        <f t="shared" si="4"/>
        <v>22745746.716067657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863</v>
      </c>
      <c r="F21" s="21">
        <f t="shared" si="5"/>
        <v>98408.6</v>
      </c>
      <c r="G21" s="25">
        <f t="shared" si="5"/>
        <v>1181.923</v>
      </c>
      <c r="H21" s="26">
        <f t="shared" si="5"/>
        <v>493374</v>
      </c>
      <c r="I21" s="27">
        <f t="shared" si="5"/>
        <v>1966.2170000000001</v>
      </c>
      <c r="J21" s="21">
        <f t="shared" si="5"/>
        <v>1308265.6000000001</v>
      </c>
      <c r="K21" s="25">
        <f t="shared" si="5"/>
        <v>977</v>
      </c>
      <c r="L21" s="26">
        <f t="shared" si="5"/>
        <v>2399368</v>
      </c>
      <c r="M21" s="27">
        <f t="shared" si="5"/>
        <v>7991.0839999999998</v>
      </c>
      <c r="N21" s="21">
        <f t="shared" si="5"/>
        <v>1535221.5</v>
      </c>
      <c r="O21" s="25">
        <f t="shared" si="5"/>
        <v>4116</v>
      </c>
      <c r="P21" s="26">
        <f t="shared" si="5"/>
        <v>1335611.8999999999</v>
      </c>
      <c r="Q21" s="27">
        <f t="shared" si="5"/>
        <v>24698.9</v>
      </c>
      <c r="R21" s="21">
        <f t="shared" si="5"/>
        <v>4525343.2</v>
      </c>
      <c r="S21" s="25">
        <f t="shared" si="5"/>
        <v>38158</v>
      </c>
      <c r="T21" s="26">
        <f t="shared" si="5"/>
        <v>7433170.0999999996</v>
      </c>
      <c r="U21" s="27">
        <f t="shared" si="3"/>
        <v>3381.9</v>
      </c>
      <c r="V21" s="21">
        <f t="shared" si="3"/>
        <v>1239537.38794926</v>
      </c>
      <c r="W21" s="27">
        <f t="shared" si="3"/>
        <v>5633.5059999999994</v>
      </c>
      <c r="X21" s="26">
        <f t="shared" si="3"/>
        <v>2599922.7000000002</v>
      </c>
      <c r="Y21" s="23">
        <f t="shared" si="4"/>
        <v>88967.53</v>
      </c>
      <c r="Z21" s="24">
        <f t="shared" si="4"/>
        <v>22968222.98794926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1618.9</v>
      </c>
      <c r="F22" s="24">
        <f>F7+F10+F13+F16+F19</f>
        <v>297025.40000000002</v>
      </c>
      <c r="G22" s="33">
        <f t="shared" si="3"/>
        <v>1645.365</v>
      </c>
      <c r="H22" s="34">
        <f t="shared" si="3"/>
        <v>711882</v>
      </c>
      <c r="I22" s="23">
        <f t="shared" si="3"/>
        <v>2700.9090000000001</v>
      </c>
      <c r="J22" s="24">
        <f t="shared" si="3"/>
        <v>1897634.6090909091</v>
      </c>
      <c r="K22" s="33">
        <f t="shared" si="3"/>
        <v>6211</v>
      </c>
      <c r="L22" s="34">
        <f t="shared" si="3"/>
        <v>6317590</v>
      </c>
      <c r="M22" s="23">
        <f t="shared" si="3"/>
        <v>12791.431999999999</v>
      </c>
      <c r="N22" s="24">
        <f t="shared" si="3"/>
        <v>2772602.753</v>
      </c>
      <c r="O22" s="33">
        <f t="shared" si="3"/>
        <v>4342</v>
      </c>
      <c r="P22" s="34">
        <f t="shared" si="3"/>
        <v>1097839.8999999999</v>
      </c>
      <c r="Q22" s="23">
        <f t="shared" si="3"/>
        <v>57936.700000000004</v>
      </c>
      <c r="R22" s="24">
        <f t="shared" si="3"/>
        <v>11435732.4376</v>
      </c>
      <c r="S22" s="33">
        <f t="shared" si="3"/>
        <v>34060.800000000003</v>
      </c>
      <c r="T22" s="34">
        <f t="shared" si="3"/>
        <v>3469167.3</v>
      </c>
      <c r="U22" s="23">
        <f t="shared" si="3"/>
        <v>4387.2000000000007</v>
      </c>
      <c r="V22" s="24">
        <f t="shared" si="3"/>
        <v>1848371.3534883722</v>
      </c>
      <c r="W22" s="23">
        <f t="shared" si="3"/>
        <v>7589.5567000000001</v>
      </c>
      <c r="X22" s="34">
        <f t="shared" si="3"/>
        <v>1267284</v>
      </c>
      <c r="Y22" s="23">
        <f>+Y19+Y16+Y13+Y10+Y7</f>
        <v>133283.8627</v>
      </c>
      <c r="Z22" s="24">
        <f>+Z19+Z16+Z13+Z10+Z7</f>
        <v>31115129.753179282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53.165884966674895</v>
      </c>
      <c r="F23" s="178"/>
      <c r="G23" s="177">
        <f>(G20+G21)/(G22+G41)*100</f>
        <v>69.539082963147735</v>
      </c>
      <c r="H23" s="178"/>
      <c r="I23" s="177">
        <f>(I20+I21)/(I22+I41)*100</f>
        <v>77.531211194624987</v>
      </c>
      <c r="J23" s="178"/>
      <c r="K23" s="177">
        <f>(K20+K21)/(K22+K41)*100</f>
        <v>16.8020799480013</v>
      </c>
      <c r="L23" s="178"/>
      <c r="M23" s="177">
        <f>(M20+M21)/(M22+M41)*100</f>
        <v>53.106424372299145</v>
      </c>
      <c r="N23" s="178"/>
      <c r="O23" s="177">
        <f>(O20+O21)/(O22+O41)*100</f>
        <v>94.570968484011956</v>
      </c>
      <c r="P23" s="178"/>
      <c r="Q23" s="177">
        <f>(Q20+Q21)/(Q22+Q41)*100</f>
        <v>45.066867027831712</v>
      </c>
      <c r="R23" s="178"/>
      <c r="S23" s="177">
        <f>(S20+S21)/(S22+S41)*100</f>
        <v>116.99838946179177</v>
      </c>
      <c r="T23" s="178"/>
      <c r="U23" s="177">
        <f>(U20+W20)/(U22+U41)*100</f>
        <v>122.80937980147793</v>
      </c>
      <c r="V23" s="178"/>
      <c r="W23" s="177">
        <f>(W20+W21)/(W22+W41)*100</f>
        <v>79.939725172664367</v>
      </c>
      <c r="X23" s="178"/>
      <c r="Y23" s="177">
        <f>(Y20+Y21)/(Y22+Y41)*100</f>
        <v>68.774583354321521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183473.59318055472</v>
      </c>
      <c r="F24" s="180"/>
      <c r="G24" s="181">
        <f>H22/G22*1000</f>
        <v>432659.01486904116</v>
      </c>
      <c r="H24" s="182"/>
      <c r="I24" s="183">
        <f>J22/I22*1000</f>
        <v>702591.09399498801</v>
      </c>
      <c r="J24" s="184"/>
      <c r="K24" s="181">
        <f>L22/K22*1000</f>
        <v>1017161.4876831428</v>
      </c>
      <c r="L24" s="182"/>
      <c r="M24" s="183">
        <f>N22/M22*1000</f>
        <v>216754.68024221214</v>
      </c>
      <c r="N24" s="184"/>
      <c r="O24" s="181">
        <f>P22/O22*1000</f>
        <v>252841.98526024871</v>
      </c>
      <c r="P24" s="182"/>
      <c r="Q24" s="183">
        <f>R22/Q22*1000</f>
        <v>197383.22061146042</v>
      </c>
      <c r="R24" s="184"/>
      <c r="S24" s="181">
        <f>T22/S22*1000</f>
        <v>101852.19666009017</v>
      </c>
      <c r="T24" s="182"/>
      <c r="U24" s="183">
        <f>V22/U22*1000</f>
        <v>421310.02769155084</v>
      </c>
      <c r="V24" s="184"/>
      <c r="W24" s="181">
        <f>X22/W22*1000</f>
        <v>166977.34137752737</v>
      </c>
      <c r="X24" s="182"/>
      <c r="Y24" s="183">
        <f>Z22/Y22*1000</f>
        <v>233450.0900774035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1.2146256622558105</v>
      </c>
      <c r="F25" s="49"/>
      <c r="G25" s="50">
        <f>G22/Y22*100</f>
        <v>1.234481779466015</v>
      </c>
      <c r="H25" s="51"/>
      <c r="I25" s="48">
        <f>I22/Y22*100</f>
        <v>2.0264336171583661</v>
      </c>
      <c r="J25" s="49"/>
      <c r="K25" s="50">
        <f>K22/Y22*100</f>
        <v>4.6599789908399769</v>
      </c>
      <c r="L25" s="51"/>
      <c r="M25" s="48">
        <f>M22/Y22*100</f>
        <v>9.5971348225339206</v>
      </c>
      <c r="N25" s="49"/>
      <c r="O25" s="50">
        <f>O22/Y22*100</f>
        <v>3.2577087068470743</v>
      </c>
      <c r="P25" s="51"/>
      <c r="Q25" s="48">
        <f>Q22/Y22*100</f>
        <v>43.468653163516102</v>
      </c>
      <c r="R25" s="49"/>
      <c r="S25" s="50">
        <f>S22/Y22*100</f>
        <v>25.555081695572738</v>
      </c>
      <c r="T25" s="51"/>
      <c r="U25" s="48">
        <f>U22/Y22*100</f>
        <v>3.2916212894241106</v>
      </c>
      <c r="V25" s="49"/>
      <c r="W25" s="50">
        <f>W22/Y22*100</f>
        <v>5.6942802723858934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+'(令和6年4月)'!E20</f>
        <v>927</v>
      </c>
      <c r="F27" s="131">
        <f>+'(令和6年4月)'!F20</f>
        <v>83944</v>
      </c>
      <c r="G27" s="131">
        <f>+'(令和6年4月)'!G20</f>
        <v>1138.0409999999999</v>
      </c>
      <c r="H27" s="131">
        <f>+'(令和6年4月)'!H20</f>
        <v>474145</v>
      </c>
      <c r="I27" s="131">
        <f>+'(令和6年4月)'!I20</f>
        <v>1717</v>
      </c>
      <c r="J27" s="131">
        <f>+'(令和6年4月)'!J20</f>
        <v>1354948.8181818181</v>
      </c>
      <c r="K27" s="131">
        <f>+'(令和6年4月)'!K20</f>
        <v>1406</v>
      </c>
      <c r="L27" s="131">
        <f>+'(令和6年4月)'!L20</f>
        <v>2763071</v>
      </c>
      <c r="M27" s="131">
        <f>+'(令和6年4月)'!M20</f>
        <v>6741.0959999999995</v>
      </c>
      <c r="N27" s="131">
        <f>+'(令和6年4月)'!N20</f>
        <v>1524248.3029999998</v>
      </c>
      <c r="O27" s="131">
        <f>+'(令和6年4月)'!O20</f>
        <v>4850</v>
      </c>
      <c r="P27" s="131">
        <f>+'(令和6年4月)'!P20</f>
        <v>1605979.6</v>
      </c>
      <c r="Q27" s="131">
        <f>+'(令和6年4月)'!Q20</f>
        <v>28542</v>
      </c>
      <c r="R27" s="131">
        <f>+'(令和6年4月)'!R20</f>
        <v>5854117.5756000001</v>
      </c>
      <c r="S27" s="131">
        <f>+'(令和6年4月)'!S20</f>
        <v>48136</v>
      </c>
      <c r="T27" s="131">
        <f>+'(令和6年4月)'!T20</f>
        <v>9497873.4000000004</v>
      </c>
      <c r="U27" s="131">
        <f>+'(令和6年4月)'!U20</f>
        <v>3164</v>
      </c>
      <c r="V27" s="131">
        <f>+'(令和6年4月)'!V20</f>
        <v>823138.48604651168</v>
      </c>
      <c r="W27" s="131">
        <f>+'(令和6年4月)'!W20</f>
        <v>4065.1970000000001</v>
      </c>
      <c r="X27" s="131">
        <f>+'(令和6年4月)'!X20</f>
        <v>634791</v>
      </c>
      <c r="Y27" s="131">
        <f>+'(令和6年4月)'!Y20</f>
        <v>100686.334</v>
      </c>
      <c r="Z27" s="131">
        <f>+'(令和6年4月)'!Z20</f>
        <v>24616257.18282833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+'(令和6年4月)'!E21</f>
        <v>1017.008</v>
      </c>
      <c r="F28" s="131">
        <f>+'(令和6年4月)'!F21</f>
        <v>95602.4</v>
      </c>
      <c r="G28" s="131">
        <f>+'(令和6年4月)'!G21</f>
        <v>1064.4169999999999</v>
      </c>
      <c r="H28" s="131">
        <f>+'(令和6年4月)'!H21</f>
        <v>443432.2</v>
      </c>
      <c r="I28" s="131">
        <f>+'(令和6年4月)'!I21</f>
        <v>1728</v>
      </c>
      <c r="J28" s="131">
        <f>+'(令和6年4月)'!J21</f>
        <v>1201224.6909090909</v>
      </c>
      <c r="K28" s="131">
        <f>+'(令和6年4月)'!K21</f>
        <v>1570</v>
      </c>
      <c r="L28" s="131">
        <f>+'(令和6年4月)'!L21</f>
        <v>3015966</v>
      </c>
      <c r="M28" s="131">
        <f>+'(令和6年4月)'!M21</f>
        <v>8082.2370000000001</v>
      </c>
      <c r="N28" s="131">
        <f>+'(令和6年4月)'!N21</f>
        <v>1728339.8</v>
      </c>
      <c r="O28" s="131">
        <f>+'(令和6年4月)'!O21</f>
        <v>4680</v>
      </c>
      <c r="P28" s="131">
        <f>+'(令和6年4月)'!P21</f>
        <v>1525050</v>
      </c>
      <c r="Q28" s="131">
        <f>+'(令和6年4月)'!Q21</f>
        <v>27487</v>
      </c>
      <c r="R28" s="131">
        <f>+'(令和6年4月)'!R21</f>
        <v>5556287.5</v>
      </c>
      <c r="S28" s="131">
        <f>+'(令和6年4月)'!S21</f>
        <v>45759</v>
      </c>
      <c r="T28" s="131">
        <f>+'(令和6年4月)'!T21</f>
        <v>8883621.5</v>
      </c>
      <c r="U28" s="131">
        <f>+'(令和6年4月)'!U21</f>
        <v>3558</v>
      </c>
      <c r="V28" s="131">
        <f>+'(令和6年4月)'!V21</f>
        <v>1283694.7604651162</v>
      </c>
      <c r="W28" s="131">
        <f>+'(令和6年4月)'!W21</f>
        <v>3908.527</v>
      </c>
      <c r="X28" s="131">
        <f>+'(令和6年4月)'!X21</f>
        <v>617937</v>
      </c>
      <c r="Y28" s="131">
        <f>+'(令和6年4月)'!Y21</f>
        <v>98854.188999999998</v>
      </c>
      <c r="Z28" s="131">
        <f>+'(令和6年4月)'!Z21</f>
        <v>24351155.851374209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+'(令和6年4月)'!E22</f>
        <v>1679.9</v>
      </c>
      <c r="F29" s="131">
        <f>+'(令和6年4月)'!F22</f>
        <v>297341.59999999998</v>
      </c>
      <c r="G29" s="131">
        <f>+'(令和6年4月)'!G22</f>
        <v>1591.5430000000001</v>
      </c>
      <c r="H29" s="131">
        <f>+'(令和6年4月)'!H22</f>
        <v>713723</v>
      </c>
      <c r="I29" s="131">
        <f>+'(令和6年4月)'!I22</f>
        <v>3433</v>
      </c>
      <c r="J29" s="131">
        <f>+'(令和6年4月)'!J22</f>
        <v>2990140.1636363636</v>
      </c>
      <c r="K29" s="131">
        <f>+'(令和6年4月)'!K22</f>
        <v>4361</v>
      </c>
      <c r="L29" s="131">
        <f>+'(令和6年4月)'!L22</f>
        <v>8501984</v>
      </c>
      <c r="M29" s="131">
        <f>+'(令和6年4月)'!M22</f>
        <v>14409.35</v>
      </c>
      <c r="N29" s="131">
        <f>+'(令和6年4月)'!N22</f>
        <v>3148620.253</v>
      </c>
      <c r="O29" s="131">
        <f>+'(令和6年4月)'!O22</f>
        <v>5046</v>
      </c>
      <c r="P29" s="131">
        <f>+'(令和6年4月)'!P22</f>
        <v>1572611.6</v>
      </c>
      <c r="Q29" s="131">
        <f>+'(令和6年4月)'!Q22</f>
        <v>58003.9</v>
      </c>
      <c r="R29" s="131">
        <f>+'(令和6年4月)'!R22</f>
        <v>10868594.937600002</v>
      </c>
      <c r="S29" s="131">
        <f>+'(令和6年4月)'!S22</f>
        <v>33998.199999999997</v>
      </c>
      <c r="T29" s="131">
        <f>+'(令和6年4月)'!T22</f>
        <v>3400244.9</v>
      </c>
      <c r="U29" s="131">
        <f>+'(令和6年4月)'!U22</f>
        <v>5062.5</v>
      </c>
      <c r="V29" s="131">
        <f>+'(令和6年4月)'!V22</f>
        <v>1728398.7604651162</v>
      </c>
      <c r="W29" s="131">
        <f>+'(令和6年4月)'!W22</f>
        <v>7070.756699999999</v>
      </c>
      <c r="X29" s="131">
        <f>+'(令和6年4月)'!X22</f>
        <v>1655469</v>
      </c>
      <c r="Y29" s="131">
        <f>+'(令和6年4月)'!Y22</f>
        <v>134656.14970000001</v>
      </c>
      <c r="Z29" s="131">
        <f>+'(令和6年4月)'!Z22</f>
        <v>34877128.214701481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+'(令和6年4月)'!E23</f>
        <v>56.351194037465277</v>
      </c>
      <c r="F30" s="186">
        <f>+'(令和5年1月)'!F23</f>
        <v>0</v>
      </c>
      <c r="G30" s="185">
        <f>+'(令和6年4月)'!G23</f>
        <v>70.83083826076664</v>
      </c>
      <c r="H30" s="186">
        <f>+'(令和5年1月)'!H23</f>
        <v>0</v>
      </c>
      <c r="I30" s="185">
        <f>+'(令和6年4月)'!I23</f>
        <v>50.094517958412098</v>
      </c>
      <c r="J30" s="186">
        <f>+'(令和5年1月)'!J23</f>
        <v>0</v>
      </c>
      <c r="K30" s="185">
        <f>+'(令和6年4月)'!K23</f>
        <v>33.490884537474678</v>
      </c>
      <c r="L30" s="186">
        <f>+'(令和5年1月)'!L23</f>
        <v>0</v>
      </c>
      <c r="M30" s="185">
        <f>+'(令和6年4月)'!M23</f>
        <v>49.149241204554087</v>
      </c>
      <c r="N30" s="186">
        <f>+'(令和5年1月)'!N23</f>
        <v>0</v>
      </c>
      <c r="O30" s="185">
        <f>+'(令和6年4月)'!O23</f>
        <v>96.049183632332188</v>
      </c>
      <c r="P30" s="186">
        <f>+'(令和5年1月)'!P23</f>
        <v>0</v>
      </c>
      <c r="Q30" s="185">
        <f>+'(令和6年4月)'!Q23</f>
        <v>48.740874515453299</v>
      </c>
      <c r="R30" s="186">
        <f>+'(令和5年1月)'!R23</f>
        <v>0</v>
      </c>
      <c r="S30" s="185">
        <f>+'(令和6年4月)'!S23</f>
        <v>143.09030561084072</v>
      </c>
      <c r="T30" s="186">
        <f>+'(令和5年1月)'!T23</f>
        <v>0</v>
      </c>
      <c r="U30" s="185">
        <f>+'(令和6年4月)'!U23</f>
        <v>63.903412871945996</v>
      </c>
      <c r="V30" s="186">
        <f>+'(令和5年1月)'!V23</f>
        <v>0</v>
      </c>
      <c r="W30" s="185">
        <f>+'(令和6年4月)'!W23</f>
        <v>57.016898737671958</v>
      </c>
      <c r="X30" s="186">
        <f>+'(令和5年1月)'!X23</f>
        <v>0</v>
      </c>
      <c r="Y30" s="185">
        <f>+'(令和6年4月)'!Y23</f>
        <v>74.600122557727971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-67</v>
      </c>
      <c r="F31" s="91">
        <f t="shared" ref="F31:Z33" si="6">F20-F27</f>
        <v>-7309</v>
      </c>
      <c r="G31" s="92">
        <f t="shared" si="6"/>
        <v>-0.65199999999981628</v>
      </c>
      <c r="H31" s="93">
        <f t="shared" si="6"/>
        <v>-2173</v>
      </c>
      <c r="I31" s="90">
        <f t="shared" si="6"/>
        <v>393.22600000000011</v>
      </c>
      <c r="J31" s="91">
        <f t="shared" si="6"/>
        <v>137790.47272727289</v>
      </c>
      <c r="K31" s="92">
        <f t="shared" si="6"/>
        <v>-315</v>
      </c>
      <c r="L31" s="93">
        <f t="shared" si="6"/>
        <v>-66983</v>
      </c>
      <c r="M31" s="90">
        <f t="shared" si="6"/>
        <v>-314.95199999999932</v>
      </c>
      <c r="N31" s="91">
        <f t="shared" si="6"/>
        <v>-39300.502999999793</v>
      </c>
      <c r="O31" s="92">
        <f t="shared" si="6"/>
        <v>-744</v>
      </c>
      <c r="P31" s="93">
        <f t="shared" si="6"/>
        <v>-278655.5</v>
      </c>
      <c r="Q31" s="90">
        <f t="shared" si="6"/>
        <v>-1897.2999999999993</v>
      </c>
      <c r="R31" s="91">
        <f t="shared" si="6"/>
        <v>-924914.87560000084</v>
      </c>
      <c r="S31" s="92">
        <f t="shared" si="6"/>
        <v>-8418</v>
      </c>
      <c r="T31" s="93">
        <f t="shared" si="6"/>
        <v>-1606774.3000000007</v>
      </c>
      <c r="U31" s="90">
        <f t="shared" si="6"/>
        <v>791.70000000000027</v>
      </c>
      <c r="V31" s="91">
        <f t="shared" si="6"/>
        <v>835667.23911205074</v>
      </c>
      <c r="W31" s="92">
        <f t="shared" si="6"/>
        <v>2050.2089999999998</v>
      </c>
      <c r="X31" s="93">
        <f t="shared" si="6"/>
        <v>82142</v>
      </c>
      <c r="Y31" s="90">
        <f t="shared" si="6"/>
        <v>-8521.7689999999857</v>
      </c>
      <c r="Z31" s="91">
        <f t="shared" si="6"/>
        <v>-1870510.4667606726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-154.00800000000004</v>
      </c>
      <c r="F32" s="95">
        <f t="shared" si="7"/>
        <v>2806.2000000000116</v>
      </c>
      <c r="G32" s="96">
        <f t="shared" si="7"/>
        <v>117.50600000000009</v>
      </c>
      <c r="H32" s="97">
        <f t="shared" si="7"/>
        <v>49941.799999999988</v>
      </c>
      <c r="I32" s="94">
        <f t="shared" si="7"/>
        <v>238.2170000000001</v>
      </c>
      <c r="J32" s="95">
        <f t="shared" si="7"/>
        <v>107040.90909090918</v>
      </c>
      <c r="K32" s="96">
        <f t="shared" si="7"/>
        <v>-593</v>
      </c>
      <c r="L32" s="97">
        <f t="shared" si="7"/>
        <v>-616598</v>
      </c>
      <c r="M32" s="94">
        <f t="shared" si="7"/>
        <v>-91.153000000000247</v>
      </c>
      <c r="N32" s="95">
        <f t="shared" si="7"/>
        <v>-193118.30000000005</v>
      </c>
      <c r="O32" s="96">
        <f t="shared" si="7"/>
        <v>-564</v>
      </c>
      <c r="P32" s="97">
        <f t="shared" si="7"/>
        <v>-189438.10000000009</v>
      </c>
      <c r="Q32" s="94">
        <f t="shared" si="7"/>
        <v>-2788.0999999999985</v>
      </c>
      <c r="R32" s="95">
        <f t="shared" si="7"/>
        <v>-1030944.2999999998</v>
      </c>
      <c r="S32" s="96">
        <f t="shared" si="7"/>
        <v>-7601</v>
      </c>
      <c r="T32" s="97">
        <f t="shared" si="7"/>
        <v>-1450451.4000000004</v>
      </c>
      <c r="U32" s="94">
        <f>W20-U28</f>
        <v>2557.4059999999999</v>
      </c>
      <c r="V32" s="95">
        <f t="shared" si="6"/>
        <v>-44157.372515856288</v>
      </c>
      <c r="W32" s="96">
        <f t="shared" si="6"/>
        <v>1724.9789999999994</v>
      </c>
      <c r="X32" s="97">
        <f t="shared" si="6"/>
        <v>1981985.7000000002</v>
      </c>
      <c r="Y32" s="94">
        <f t="shared" si="6"/>
        <v>-9886.6589999999997</v>
      </c>
      <c r="Z32" s="95">
        <f t="shared" si="6"/>
        <v>-1382932.8634249493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-61</v>
      </c>
      <c r="F33" s="95">
        <f t="shared" si="6"/>
        <v>-316.19999999995343</v>
      </c>
      <c r="G33" s="96">
        <f t="shared" si="6"/>
        <v>53.821999999999889</v>
      </c>
      <c r="H33" s="97">
        <f t="shared" si="6"/>
        <v>-1841</v>
      </c>
      <c r="I33" s="94">
        <f t="shared" si="6"/>
        <v>-732.09099999999989</v>
      </c>
      <c r="J33" s="95">
        <f t="shared" si="6"/>
        <v>-1092505.5545454544</v>
      </c>
      <c r="K33" s="96">
        <f t="shared" si="6"/>
        <v>1850</v>
      </c>
      <c r="L33" s="97">
        <f t="shared" si="6"/>
        <v>-2184394</v>
      </c>
      <c r="M33" s="94">
        <f t="shared" si="6"/>
        <v>-1617.9180000000015</v>
      </c>
      <c r="N33" s="95">
        <f t="shared" si="6"/>
        <v>-376017.5</v>
      </c>
      <c r="O33" s="96">
        <f t="shared" si="6"/>
        <v>-704</v>
      </c>
      <c r="P33" s="97">
        <f t="shared" si="6"/>
        <v>-474771.70000000019</v>
      </c>
      <c r="Q33" s="94">
        <f t="shared" si="6"/>
        <v>-67.19999999999709</v>
      </c>
      <c r="R33" s="95">
        <f t="shared" si="6"/>
        <v>567137.49999999814</v>
      </c>
      <c r="S33" s="96">
        <f t="shared" si="6"/>
        <v>62.600000000005821</v>
      </c>
      <c r="T33" s="97">
        <f t="shared" si="6"/>
        <v>68922.399999999907</v>
      </c>
      <c r="U33" s="94">
        <f t="shared" si="6"/>
        <v>-675.29999999999927</v>
      </c>
      <c r="V33" s="95">
        <f t="shared" si="6"/>
        <v>119972.59302325593</v>
      </c>
      <c r="W33" s="96">
        <f t="shared" si="6"/>
        <v>518.80000000000109</v>
      </c>
      <c r="X33" s="97">
        <f t="shared" si="6"/>
        <v>-388185</v>
      </c>
      <c r="Y33" s="94">
        <f t="shared" si="6"/>
        <v>-1372.2870000000112</v>
      </c>
      <c r="Z33" s="95">
        <f t="shared" si="6"/>
        <v>-3761998.4615221992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-3.1853090707903817</v>
      </c>
      <c r="F34" s="188"/>
      <c r="G34" s="187">
        <f t="shared" ref="G34" si="8">+G23-G30</f>
        <v>-1.2917552976189057</v>
      </c>
      <c r="H34" s="188"/>
      <c r="I34" s="187">
        <f t="shared" ref="I34" si="9">+I23-I30</f>
        <v>27.436693236212889</v>
      </c>
      <c r="J34" s="188"/>
      <c r="K34" s="187">
        <f t="shared" ref="K34" si="10">+K23-K30</f>
        <v>-16.688804589473378</v>
      </c>
      <c r="L34" s="188"/>
      <c r="M34" s="187">
        <f t="shared" ref="M34" si="11">+M23-M30</f>
        <v>3.9571831677450575</v>
      </c>
      <c r="N34" s="188"/>
      <c r="O34" s="187">
        <f t="shared" ref="O34" si="12">+O23-O30</f>
        <v>-1.4782151483202313</v>
      </c>
      <c r="P34" s="188"/>
      <c r="Q34" s="187">
        <f t="shared" ref="Q34" si="13">+Q23-Q30</f>
        <v>-3.6740074876215871</v>
      </c>
      <c r="R34" s="188"/>
      <c r="S34" s="187">
        <f t="shared" ref="S34" si="14">+S23-S30</f>
        <v>-26.091916149048942</v>
      </c>
      <c r="T34" s="188"/>
      <c r="U34" s="187">
        <f t="shared" ref="U34" si="15">+U23-U30</f>
        <v>58.905966929531935</v>
      </c>
      <c r="V34" s="188"/>
      <c r="W34" s="187">
        <f t="shared" ref="W34" si="16">+W23-W30</f>
        <v>22.922826434992409</v>
      </c>
      <c r="X34" s="188"/>
      <c r="Y34" s="187">
        <f t="shared" ref="Y34" si="17">+Y23-Y30</f>
        <v>-5.8255392034064499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92.772384034519959</v>
      </c>
      <c r="F35" s="60">
        <f t="shared" si="18"/>
        <v>91.293004860383107</v>
      </c>
      <c r="G35" s="61">
        <f t="shared" si="18"/>
        <v>99.94270856673883</v>
      </c>
      <c r="H35" s="62">
        <f t="shared" si="18"/>
        <v>99.541701378270361</v>
      </c>
      <c r="I35" s="59">
        <f t="shared" si="18"/>
        <v>122.90192195690157</v>
      </c>
      <c r="J35" s="60">
        <f t="shared" si="18"/>
        <v>110.16942270278309</v>
      </c>
      <c r="K35" s="61">
        <f t="shared" si="18"/>
        <v>77.59601706970129</v>
      </c>
      <c r="L35" s="62">
        <f t="shared" si="18"/>
        <v>97.575777097295003</v>
      </c>
      <c r="M35" s="59">
        <f t="shared" si="18"/>
        <v>95.327881400887932</v>
      </c>
      <c r="N35" s="60">
        <f t="shared" si="18"/>
        <v>97.421646924411903</v>
      </c>
      <c r="O35" s="61">
        <f t="shared" si="18"/>
        <v>84.659793814432987</v>
      </c>
      <c r="P35" s="62">
        <f t="shared" si="18"/>
        <v>82.648876735420558</v>
      </c>
      <c r="Q35" s="59">
        <f t="shared" si="18"/>
        <v>93.35260318127672</v>
      </c>
      <c r="R35" s="60">
        <f t="shared" si="18"/>
        <v>84.200609850149704</v>
      </c>
      <c r="S35" s="61">
        <f t="shared" si="18"/>
        <v>82.512049193950475</v>
      </c>
      <c r="T35" s="62">
        <f t="shared" si="18"/>
        <v>83.082799355906332</v>
      </c>
      <c r="U35" s="59">
        <f t="shared" si="18"/>
        <v>125.02212389380531</v>
      </c>
      <c r="V35" s="60">
        <f t="shared" si="18"/>
        <v>201.52207110685762</v>
      </c>
      <c r="W35" s="61">
        <f t="shared" si="18"/>
        <v>150.43320163819857</v>
      </c>
      <c r="X35" s="62">
        <f t="shared" si="18"/>
        <v>112.94000702593452</v>
      </c>
      <c r="Y35" s="59">
        <f t="shared" si="18"/>
        <v>91.53632011271759</v>
      </c>
      <c r="Z35" s="60">
        <f t="shared" si="18"/>
        <v>92.401320587170773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84.85675628903607</v>
      </c>
      <c r="F36" s="64">
        <f t="shared" si="18"/>
        <v>102.93528195944872</v>
      </c>
      <c r="G36" s="65">
        <f t="shared" si="18"/>
        <v>111.03947043311034</v>
      </c>
      <c r="H36" s="66">
        <f t="shared" si="18"/>
        <v>111.26255603449637</v>
      </c>
      <c r="I36" s="63">
        <f t="shared" si="18"/>
        <v>113.78570601851851</v>
      </c>
      <c r="J36" s="64">
        <f t="shared" si="18"/>
        <v>108.91098142595624</v>
      </c>
      <c r="K36" s="65">
        <f t="shared" si="18"/>
        <v>62.229299363057322</v>
      </c>
      <c r="L36" s="66">
        <f t="shared" si="18"/>
        <v>79.555538756073503</v>
      </c>
      <c r="M36" s="63">
        <f t="shared" si="18"/>
        <v>98.872181055814124</v>
      </c>
      <c r="N36" s="64">
        <f t="shared" si="18"/>
        <v>88.826369675685299</v>
      </c>
      <c r="O36" s="65">
        <f t="shared" si="18"/>
        <v>87.948717948717942</v>
      </c>
      <c r="P36" s="66">
        <f t="shared" si="18"/>
        <v>87.578236779121994</v>
      </c>
      <c r="Q36" s="63">
        <f t="shared" si="18"/>
        <v>89.856659511769209</v>
      </c>
      <c r="R36" s="64">
        <f t="shared" si="18"/>
        <v>81.445447162336364</v>
      </c>
      <c r="S36" s="65">
        <f t="shared" si="18"/>
        <v>83.389060075613543</v>
      </c>
      <c r="T36" s="66">
        <f t="shared" si="18"/>
        <v>83.672746525727149</v>
      </c>
      <c r="U36" s="63">
        <f>W20/U28*100</f>
        <v>171.87762788083191</v>
      </c>
      <c r="V36" s="64">
        <f t="shared" si="18"/>
        <v>96.560134552558523</v>
      </c>
      <c r="W36" s="65">
        <f t="shared" si="18"/>
        <v>144.13373631549683</v>
      </c>
      <c r="X36" s="66">
        <f t="shared" si="18"/>
        <v>420.74235723059149</v>
      </c>
      <c r="Y36" s="63">
        <f t="shared" si="18"/>
        <v>89.998745526100066</v>
      </c>
      <c r="Z36" s="64">
        <f t="shared" si="18"/>
        <v>94.32087383504259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96.368831478064166</v>
      </c>
      <c r="F37" s="68">
        <f t="shared" si="18"/>
        <v>99.893657665123229</v>
      </c>
      <c r="G37" s="69">
        <f t="shared" si="18"/>
        <v>103.38174966054953</v>
      </c>
      <c r="H37" s="70">
        <f t="shared" si="18"/>
        <v>99.742056792341003</v>
      </c>
      <c r="I37" s="67">
        <f t="shared" si="18"/>
        <v>78.674890766093796</v>
      </c>
      <c r="J37" s="68">
        <f t="shared" si="18"/>
        <v>63.463065449853737</v>
      </c>
      <c r="K37" s="69">
        <f t="shared" si="18"/>
        <v>142.42146296720935</v>
      </c>
      <c r="L37" s="70">
        <f t="shared" si="18"/>
        <v>74.307244050329899</v>
      </c>
      <c r="M37" s="67">
        <f t="shared" si="18"/>
        <v>88.771748899152286</v>
      </c>
      <c r="N37" s="68">
        <f t="shared" si="18"/>
        <v>88.057705604804795</v>
      </c>
      <c r="O37" s="69">
        <f t="shared" si="18"/>
        <v>86.04835513277844</v>
      </c>
      <c r="P37" s="70">
        <f t="shared" si="18"/>
        <v>69.809983596712627</v>
      </c>
      <c r="Q37" s="67">
        <f t="shared" si="18"/>
        <v>99.884145721235996</v>
      </c>
      <c r="R37" s="68">
        <f t="shared" si="18"/>
        <v>105.21813080031146</v>
      </c>
      <c r="S37" s="69">
        <f t="shared" si="18"/>
        <v>100.18412739497975</v>
      </c>
      <c r="T37" s="70">
        <f t="shared" si="18"/>
        <v>102.02698340934207</v>
      </c>
      <c r="U37" s="67">
        <f t="shared" si="18"/>
        <v>86.660740740740763</v>
      </c>
      <c r="V37" s="68">
        <f t="shared" si="18"/>
        <v>106.94125659931456</v>
      </c>
      <c r="W37" s="69">
        <f t="shared" si="18"/>
        <v>107.33726278546681</v>
      </c>
      <c r="X37" s="70">
        <f t="shared" si="18"/>
        <v>76.551357953546699</v>
      </c>
      <c r="Y37" s="67">
        <f t="shared" si="18"/>
        <v>98.980895411715451</v>
      </c>
      <c r="Z37" s="68">
        <f t="shared" si="18"/>
        <v>89.213565869404249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+'(令和7年3月)'!E20</f>
        <v>1002</v>
      </c>
      <c r="F39" s="143">
        <f>+'(令和7年3月)'!F20</f>
        <v>115694</v>
      </c>
      <c r="G39" s="142">
        <f>+'(令和7年3月)'!G20</f>
        <v>1270.7809999999999</v>
      </c>
      <c r="H39" s="143">
        <f>+'(令和7年3月)'!H20</f>
        <v>538260</v>
      </c>
      <c r="I39" s="142">
        <f>+'(令和7年3月)'!I20</f>
        <v>1960</v>
      </c>
      <c r="J39" s="143">
        <f>+'(令和7年3月)'!J20</f>
        <v>1642618.8636363635</v>
      </c>
      <c r="K39" s="142">
        <f>+'(令和7年3月)'!K20</f>
        <v>942</v>
      </c>
      <c r="L39" s="143">
        <f>+'(令和7年3月)'!L20</f>
        <v>2617632</v>
      </c>
      <c r="M39" s="142">
        <f>+'(令和7年3月)'!M20</f>
        <v>7865.08</v>
      </c>
      <c r="N39" s="143">
        <f>+'(令和7年3月)'!N20</f>
        <v>1534175.4</v>
      </c>
      <c r="O39" s="142">
        <f>+'(令和7年3月)'!O20</f>
        <v>4181</v>
      </c>
      <c r="P39" s="143">
        <f>+'(令和7年3月)'!P20</f>
        <v>1383816.5999999999</v>
      </c>
      <c r="Q39" s="142">
        <f>+'(令和7年3月)'!Q20</f>
        <v>24260</v>
      </c>
      <c r="R39" s="143">
        <f>+'(令和7年3月)'!R20</f>
        <v>5625196.4000000004</v>
      </c>
      <c r="S39" s="144">
        <f>+'(令和7年3月)'!S20</f>
        <v>47681</v>
      </c>
      <c r="T39" s="145">
        <f>+'(令和7年3月)'!T20</f>
        <v>9175639.0999999996</v>
      </c>
      <c r="U39" s="142">
        <f>+'(令和7年3月)'!U20</f>
        <v>3900</v>
      </c>
      <c r="V39" s="143">
        <f>+'(令和7年3月)'!V20</f>
        <v>1637871.5441860466</v>
      </c>
      <c r="W39" s="142">
        <f>+'(令和7年3月)'!W20</f>
        <v>5673.1769999999997</v>
      </c>
      <c r="X39" s="143">
        <f>+'(令和7年3月)'!X20</f>
        <v>4607829.4000000004</v>
      </c>
      <c r="Y39" s="146">
        <f>+'(令和7年3月)'!Y20</f>
        <v>98735.038</v>
      </c>
      <c r="Z39" s="147">
        <f>+'(令和7年3月)'!Z20</f>
        <v>28878733.30782241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+'(令和7年3月)'!E21</f>
        <v>1022</v>
      </c>
      <c r="F40" s="149">
        <f>+'(令和7年3月)'!F21</f>
        <v>116710</v>
      </c>
      <c r="G40" s="148">
        <f>+'(令和7年3月)'!G21</f>
        <v>1119.6949999999999</v>
      </c>
      <c r="H40" s="149">
        <f>+'(令和7年3月)'!H21</f>
        <v>477799</v>
      </c>
      <c r="I40" s="148">
        <f>+'(令和7年3月)'!I21</f>
        <v>2849.5</v>
      </c>
      <c r="J40" s="149">
        <f>+'(令和7年3月)'!J21</f>
        <v>3172895.7454545456</v>
      </c>
      <c r="K40" s="148">
        <f>+'(令和7年3月)'!K21</f>
        <v>1382</v>
      </c>
      <c r="L40" s="149">
        <f>+'(令和7年3月)'!L21</f>
        <v>3320188</v>
      </c>
      <c r="M40" s="148">
        <f>+'(令和7年3月)'!M21</f>
        <v>7896.0919999999996</v>
      </c>
      <c r="N40" s="149">
        <f>+'(令和7年3月)'!N21</f>
        <v>1825954.4</v>
      </c>
      <c r="O40" s="148">
        <f>+'(令和7年3月)'!O21</f>
        <v>4326</v>
      </c>
      <c r="P40" s="149">
        <f>+'(令和7年3月)'!P21</f>
        <v>1632743.6</v>
      </c>
      <c r="Q40" s="148">
        <f>+'(令和7年3月)'!Q21</f>
        <v>24925.5</v>
      </c>
      <c r="R40" s="149">
        <f>+'(令和7年3月)'!R21</f>
        <v>5717357.9000000004</v>
      </c>
      <c r="S40" s="144">
        <f>+'(令和7年3月)'!S21</f>
        <v>50704</v>
      </c>
      <c r="T40" s="145">
        <f>+'(令和7年3月)'!T21</f>
        <v>9445308.0999999996</v>
      </c>
      <c r="U40" s="148">
        <f>+'(令和7年3月)'!U21</f>
        <v>4328.3999999999996</v>
      </c>
      <c r="V40" s="149">
        <f>+'(令和7年3月)'!V21</f>
        <v>1975341.2883720931</v>
      </c>
      <c r="W40" s="148">
        <f>+'(令和7年3月)'!W21</f>
        <v>5619.3969999999999</v>
      </c>
      <c r="X40" s="149">
        <f>+'(令和7年3月)'!X21</f>
        <v>2629145.7000000002</v>
      </c>
      <c r="Y40" s="150">
        <f>+'(令和7年3月)'!Y21</f>
        <v>104172.584</v>
      </c>
      <c r="Z40" s="151">
        <f>+'(令和7年3月)'!Z21</f>
        <v>30313443.733826637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+'(令和7年3月)'!E22</f>
        <v>1621.9</v>
      </c>
      <c r="F41" s="149">
        <f>+'(令和7年3月)'!F22</f>
        <v>318799</v>
      </c>
      <c r="G41" s="148">
        <f>+'(令和7年3月)'!G22</f>
        <v>1689.8989999999999</v>
      </c>
      <c r="H41" s="149">
        <f>+'(令和7年3月)'!H22</f>
        <v>733284</v>
      </c>
      <c r="I41" s="148">
        <f>+'(令和7年3月)'!I22</f>
        <v>2556.9</v>
      </c>
      <c r="J41" s="149">
        <f>+'(令和7年3月)'!J22</f>
        <v>1713160.9181818182</v>
      </c>
      <c r="K41" s="148">
        <f>+'(令和7年3月)'!K22</f>
        <v>6097</v>
      </c>
      <c r="L41" s="149">
        <f>+'(令和7年3月)'!L22</f>
        <v>6020870</v>
      </c>
      <c r="M41" s="148">
        <f>+'(令和7年3月)'!M22</f>
        <v>14356.371999999999</v>
      </c>
      <c r="N41" s="149">
        <f>+'(令和7年3月)'!N22</f>
        <v>2822876.4529999997</v>
      </c>
      <c r="O41" s="148">
        <f>+'(令和7年3月)'!O22</f>
        <v>4352</v>
      </c>
      <c r="P41" s="149">
        <f>+'(令和7年3月)'!P22</f>
        <v>1106127.7</v>
      </c>
      <c r="Q41" s="148">
        <f>+'(令和7年3月)'!Q22</f>
        <v>55990.9</v>
      </c>
      <c r="R41" s="149">
        <f>+'(令和7年3月)'!R22</f>
        <v>11031872.9376</v>
      </c>
      <c r="S41" s="144">
        <f>+'(令和7年3月)'!S22</f>
        <v>32500.799999999999</v>
      </c>
      <c r="T41" s="145">
        <f>+'(令和7年3月)'!T22</f>
        <v>3011238.3</v>
      </c>
      <c r="U41" s="148">
        <f>+'(令和7年3月)'!U22</f>
        <v>3813.4</v>
      </c>
      <c r="V41" s="149">
        <f>+'(令和7年3月)'!V22</f>
        <v>1429103.0162790697</v>
      </c>
      <c r="W41" s="148">
        <f>+'(令和7年3月)'!W22</f>
        <v>7107.6566999999995</v>
      </c>
      <c r="X41" s="149">
        <f>+'(令和7年3月)'!X22</f>
        <v>3150273.7</v>
      </c>
      <c r="Y41" s="150">
        <f>+'(令和7年3月)'!Y22</f>
        <v>130086.82769999999</v>
      </c>
      <c r="Z41" s="151">
        <f>+'(令和7年3月)'!Z22</f>
        <v>31337606.025060888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+'(令和7年3月)'!E23</f>
        <v>61.880885410297168</v>
      </c>
      <c r="F42" s="193">
        <f>+'(令和5年12月)'!F23</f>
        <v>0</v>
      </c>
      <c r="G42" s="192">
        <f>+'(令和7年3月)'!G23</f>
        <v>74.038068431002813</v>
      </c>
      <c r="H42" s="193">
        <f>+'(令和5年12月)'!H23</f>
        <v>0</v>
      </c>
      <c r="I42" s="192">
        <f>+'(令和7年3月)'!I23</f>
        <v>80.114270484566816</v>
      </c>
      <c r="J42" s="193">
        <f>+'(令和5年12月)'!J23</f>
        <v>0</v>
      </c>
      <c r="K42" s="192">
        <f>+'(令和7年3月)'!K23</f>
        <v>18.39480766186481</v>
      </c>
      <c r="L42" s="193">
        <f>+'(令和5年12月)'!L23</f>
        <v>0</v>
      </c>
      <c r="M42" s="192">
        <f>+'(令和7年3月)'!M23</f>
        <v>54.833376681878306</v>
      </c>
      <c r="N42" s="193">
        <f>+'(令和5年12月)'!N23</f>
        <v>0</v>
      </c>
      <c r="O42" s="192">
        <f>+'(令和7年3月)'!O23</f>
        <v>95.681025756382851</v>
      </c>
      <c r="P42" s="193">
        <f>+'(令和5年12月)'!P23</f>
        <v>0</v>
      </c>
      <c r="Q42" s="192">
        <f>+'(令和7年3月)'!Q23</f>
        <v>43.663274663485055</v>
      </c>
      <c r="R42" s="193">
        <f>+'(令和5年12月)'!R23</f>
        <v>0</v>
      </c>
      <c r="S42" s="192">
        <f>+'(令和7年3月)'!S23</f>
        <v>144.63150095700672</v>
      </c>
      <c r="T42" s="193">
        <f>+'(令和5年12月)'!T23</f>
        <v>0</v>
      </c>
      <c r="U42" s="192">
        <f>+'(令和7年3月)'!U23</f>
        <v>118.84468417916376</v>
      </c>
      <c r="V42" s="193">
        <f>+'(令和5年12月)'!V23</f>
        <v>0</v>
      </c>
      <c r="W42" s="192">
        <f>+'(令和7年3月)'!W23</f>
        <v>79.741181135088127</v>
      </c>
      <c r="X42" s="193">
        <f>+'(令和5年12月)'!X23</f>
        <v>0</v>
      </c>
      <c r="Y42" s="192">
        <f>+'(令和7年3月)'!Y23</f>
        <v>76.378629892885414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-142</v>
      </c>
      <c r="F43" s="93">
        <f t="shared" si="19"/>
        <v>-39059</v>
      </c>
      <c r="G43" s="90">
        <f t="shared" si="19"/>
        <v>-133.39199999999983</v>
      </c>
      <c r="H43" s="91">
        <f t="shared" si="19"/>
        <v>-66288</v>
      </c>
      <c r="I43" s="92">
        <f t="shared" si="19"/>
        <v>150.22600000000011</v>
      </c>
      <c r="J43" s="93">
        <f t="shared" si="19"/>
        <v>-149879.57272727252</v>
      </c>
      <c r="K43" s="90">
        <f t="shared" si="19"/>
        <v>149</v>
      </c>
      <c r="L43" s="91">
        <f t="shared" si="19"/>
        <v>78456</v>
      </c>
      <c r="M43" s="92">
        <f t="shared" si="19"/>
        <v>-1438.9359999999997</v>
      </c>
      <c r="N43" s="93">
        <f t="shared" si="19"/>
        <v>-49227.59999999986</v>
      </c>
      <c r="O43" s="90">
        <f t="shared" si="19"/>
        <v>-75</v>
      </c>
      <c r="P43" s="91">
        <f t="shared" si="19"/>
        <v>-56492.499999999767</v>
      </c>
      <c r="Q43" s="92">
        <f t="shared" si="19"/>
        <v>2384.7000000000007</v>
      </c>
      <c r="R43" s="93">
        <f t="shared" si="19"/>
        <v>-695993.70000000112</v>
      </c>
      <c r="S43" s="90">
        <f t="shared" si="19"/>
        <v>-7963</v>
      </c>
      <c r="T43" s="91">
        <f t="shared" si="19"/>
        <v>-1284540</v>
      </c>
      <c r="U43" s="92">
        <f t="shared" si="19"/>
        <v>55.700000000000273</v>
      </c>
      <c r="V43" s="93">
        <f t="shared" si="19"/>
        <v>20934.180972515838</v>
      </c>
      <c r="W43" s="90">
        <f t="shared" si="19"/>
        <v>442.22900000000027</v>
      </c>
      <c r="X43" s="91">
        <f t="shared" si="19"/>
        <v>-3890896.4000000004</v>
      </c>
      <c r="Y43" s="90">
        <f t="shared" si="19"/>
        <v>-6570.4729999999836</v>
      </c>
      <c r="Z43" s="91">
        <f t="shared" si="19"/>
        <v>-6132986.5917547531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-159</v>
      </c>
      <c r="F44" s="97">
        <f t="shared" si="19"/>
        <v>-18301.399999999994</v>
      </c>
      <c r="G44" s="94">
        <f t="shared" si="19"/>
        <v>62.228000000000065</v>
      </c>
      <c r="H44" s="95">
        <f t="shared" si="19"/>
        <v>15575</v>
      </c>
      <c r="I44" s="96">
        <f t="shared" si="19"/>
        <v>-883.2829999999999</v>
      </c>
      <c r="J44" s="97">
        <f t="shared" si="19"/>
        <v>-1864630.1454545455</v>
      </c>
      <c r="K44" s="94">
        <f t="shared" si="19"/>
        <v>-405</v>
      </c>
      <c r="L44" s="95">
        <f t="shared" si="19"/>
        <v>-920820</v>
      </c>
      <c r="M44" s="96">
        <f t="shared" si="19"/>
        <v>94.992000000000189</v>
      </c>
      <c r="N44" s="97">
        <f t="shared" si="19"/>
        <v>-290732.89999999991</v>
      </c>
      <c r="O44" s="94">
        <f t="shared" si="19"/>
        <v>-210</v>
      </c>
      <c r="P44" s="95">
        <f t="shared" si="19"/>
        <v>-297131.70000000019</v>
      </c>
      <c r="Q44" s="96">
        <f t="shared" si="19"/>
        <v>-226.59999999999854</v>
      </c>
      <c r="R44" s="97">
        <f t="shared" si="19"/>
        <v>-1192014.7000000002</v>
      </c>
      <c r="S44" s="94">
        <f t="shared" si="19"/>
        <v>-12546</v>
      </c>
      <c r="T44" s="95">
        <f t="shared" si="19"/>
        <v>-2012138</v>
      </c>
      <c r="U44" s="96">
        <f>W20-U40</f>
        <v>1787.0060000000003</v>
      </c>
      <c r="V44" s="97">
        <f t="shared" si="19"/>
        <v>-735803.90042283316</v>
      </c>
      <c r="W44" s="94">
        <f t="shared" si="19"/>
        <v>14.108999999999469</v>
      </c>
      <c r="X44" s="95">
        <f t="shared" si="19"/>
        <v>-29223</v>
      </c>
      <c r="Y44" s="94">
        <f t="shared" si="19"/>
        <v>-15205.054000000004</v>
      </c>
      <c r="Z44" s="95">
        <f t="shared" si="19"/>
        <v>-7345220.7458773777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-3</v>
      </c>
      <c r="F45" s="97">
        <f t="shared" si="19"/>
        <v>-21773.599999999977</v>
      </c>
      <c r="G45" s="94">
        <f t="shared" si="19"/>
        <v>-44.533999999999878</v>
      </c>
      <c r="H45" s="95">
        <f t="shared" si="19"/>
        <v>-21402</v>
      </c>
      <c r="I45" s="96">
        <f t="shared" si="19"/>
        <v>144.00900000000001</v>
      </c>
      <c r="J45" s="97">
        <f t="shared" si="19"/>
        <v>184473.69090909092</v>
      </c>
      <c r="K45" s="94">
        <f t="shared" si="19"/>
        <v>114</v>
      </c>
      <c r="L45" s="95">
        <f t="shared" si="19"/>
        <v>296720</v>
      </c>
      <c r="M45" s="96">
        <f t="shared" si="19"/>
        <v>-1564.9400000000005</v>
      </c>
      <c r="N45" s="97">
        <f t="shared" si="19"/>
        <v>-50273.699999999721</v>
      </c>
      <c r="O45" s="94">
        <f t="shared" si="19"/>
        <v>-10</v>
      </c>
      <c r="P45" s="95">
        <f t="shared" si="19"/>
        <v>-8287.8000000000466</v>
      </c>
      <c r="Q45" s="96">
        <f t="shared" si="19"/>
        <v>1945.8000000000029</v>
      </c>
      <c r="R45" s="97">
        <f t="shared" si="19"/>
        <v>403859.5</v>
      </c>
      <c r="S45" s="94">
        <f t="shared" si="19"/>
        <v>1560.0000000000036</v>
      </c>
      <c r="T45" s="95">
        <f t="shared" si="19"/>
        <v>457929</v>
      </c>
      <c r="U45" s="96">
        <f t="shared" si="19"/>
        <v>573.80000000000064</v>
      </c>
      <c r="V45" s="97">
        <f t="shared" si="19"/>
        <v>419268.33720930247</v>
      </c>
      <c r="W45" s="94">
        <f t="shared" si="19"/>
        <v>481.90000000000055</v>
      </c>
      <c r="X45" s="95">
        <f t="shared" si="19"/>
        <v>-1882989.7000000002</v>
      </c>
      <c r="Y45" s="94">
        <f t="shared" si="19"/>
        <v>3197.0350000000035</v>
      </c>
      <c r="Z45" s="95">
        <f t="shared" si="19"/>
        <v>-222476.27188160643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-8.715000443622273</v>
      </c>
      <c r="F46" s="193"/>
      <c r="G46" s="192">
        <f>G23-G42</f>
        <v>-4.4989854678550785</v>
      </c>
      <c r="H46" s="193"/>
      <c r="I46" s="192">
        <f>I23-I42</f>
        <v>-2.5830592899418292</v>
      </c>
      <c r="J46" s="193"/>
      <c r="K46" s="192">
        <f>K23-K42</f>
        <v>-1.5927277138635105</v>
      </c>
      <c r="L46" s="193"/>
      <c r="M46" s="192">
        <f>M23-M42</f>
        <v>-1.7269523095791612</v>
      </c>
      <c r="N46" s="193"/>
      <c r="O46" s="192">
        <f t="shared" si="19"/>
        <v>-1.110057272370895</v>
      </c>
      <c r="P46" s="193"/>
      <c r="Q46" s="192">
        <f t="shared" si="19"/>
        <v>1.4035923643466575</v>
      </c>
      <c r="R46" s="193"/>
      <c r="S46" s="192">
        <f t="shared" si="19"/>
        <v>-27.633111495214948</v>
      </c>
      <c r="T46" s="193"/>
      <c r="U46" s="192">
        <f t="shared" si="19"/>
        <v>3.9646956223141672</v>
      </c>
      <c r="V46" s="193"/>
      <c r="W46" s="192">
        <f t="shared" si="19"/>
        <v>0.19854403757624084</v>
      </c>
      <c r="X46" s="193"/>
      <c r="Y46" s="192">
        <f t="shared" si="19"/>
        <v>-7.6040465385638925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85.828343313373253</v>
      </c>
      <c r="F47" s="72">
        <f t="shared" si="20"/>
        <v>66.239390115304161</v>
      </c>
      <c r="G47" s="71">
        <f t="shared" si="20"/>
        <v>89.503148064064547</v>
      </c>
      <c r="H47" s="73">
        <f t="shared" si="20"/>
        <v>87.684762010924089</v>
      </c>
      <c r="I47" s="74">
        <f t="shared" si="20"/>
        <v>107.66459183673469</v>
      </c>
      <c r="J47" s="72">
        <f t="shared" si="20"/>
        <v>90.875572170437934</v>
      </c>
      <c r="K47" s="71">
        <f t="shared" si="20"/>
        <v>115.81740976645436</v>
      </c>
      <c r="L47" s="73">
        <f t="shared" si="20"/>
        <v>102.99721274801041</v>
      </c>
      <c r="M47" s="74">
        <f t="shared" si="20"/>
        <v>81.704750619192694</v>
      </c>
      <c r="N47" s="72">
        <f t="shared" si="20"/>
        <v>96.791266500557896</v>
      </c>
      <c r="O47" s="71">
        <f t="shared" si="20"/>
        <v>98.20617077254245</v>
      </c>
      <c r="P47" s="73">
        <f t="shared" si="20"/>
        <v>95.917630992430659</v>
      </c>
      <c r="Q47" s="74">
        <f t="shared" si="20"/>
        <v>109.82976092333058</v>
      </c>
      <c r="R47" s="72">
        <f t="shared" si="20"/>
        <v>87.627210669479894</v>
      </c>
      <c r="S47" s="71">
        <f t="shared" si="20"/>
        <v>83.299427444894192</v>
      </c>
      <c r="T47" s="73">
        <f t="shared" si="20"/>
        <v>86.000539188599959</v>
      </c>
      <c r="U47" s="74">
        <f t="shared" si="20"/>
        <v>101.42820512820514</v>
      </c>
      <c r="V47" s="72">
        <f t="shared" si="20"/>
        <v>101.27813326062267</v>
      </c>
      <c r="W47" s="71">
        <f t="shared" si="20"/>
        <v>107.79508554025372</v>
      </c>
      <c r="X47" s="73">
        <f t="shared" si="20"/>
        <v>15.559017875097544</v>
      </c>
      <c r="Y47" s="71">
        <f t="shared" si="20"/>
        <v>93.345348183286276</v>
      </c>
      <c r="Z47" s="73">
        <f t="shared" si="20"/>
        <v>78.762965375307843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84.442270058708417</v>
      </c>
      <c r="F48" s="66">
        <f t="shared" si="20"/>
        <v>84.318910119098618</v>
      </c>
      <c r="G48" s="63">
        <f t="shared" si="20"/>
        <v>105.55758487802483</v>
      </c>
      <c r="H48" s="64">
        <f t="shared" si="20"/>
        <v>103.25973892787552</v>
      </c>
      <c r="I48" s="65">
        <f t="shared" si="20"/>
        <v>69.002175820319351</v>
      </c>
      <c r="J48" s="66">
        <f t="shared" si="20"/>
        <v>41.232542918380048</v>
      </c>
      <c r="K48" s="63">
        <f t="shared" si="20"/>
        <v>70.694645441389298</v>
      </c>
      <c r="L48" s="64">
        <f t="shared" si="20"/>
        <v>72.266028309240312</v>
      </c>
      <c r="M48" s="65">
        <f t="shared" si="20"/>
        <v>101.20302549666343</v>
      </c>
      <c r="N48" s="66">
        <f t="shared" si="20"/>
        <v>84.077756815832856</v>
      </c>
      <c r="O48" s="63">
        <f t="shared" si="20"/>
        <v>95.145631067961162</v>
      </c>
      <c r="P48" s="64">
        <f t="shared" si="20"/>
        <v>81.801692562138967</v>
      </c>
      <c r="Q48" s="65">
        <f t="shared" si="20"/>
        <v>99.090890854747144</v>
      </c>
      <c r="R48" s="66">
        <f t="shared" si="20"/>
        <v>79.150951875865587</v>
      </c>
      <c r="S48" s="63">
        <f t="shared" si="20"/>
        <v>75.256390028400119</v>
      </c>
      <c r="T48" s="64">
        <f t="shared" si="20"/>
        <v>78.696957487284081</v>
      </c>
      <c r="U48" s="65">
        <f>W20/U40*100</f>
        <v>141.28560207004898</v>
      </c>
      <c r="V48" s="66">
        <f t="shared" si="20"/>
        <v>62.750543171746308</v>
      </c>
      <c r="W48" s="63">
        <f t="shared" si="20"/>
        <v>100.25107676143898</v>
      </c>
      <c r="X48" s="64">
        <f t="shared" si="20"/>
        <v>98.888498267707263</v>
      </c>
      <c r="Y48" s="63">
        <f t="shared" si="20"/>
        <v>85.403977307503482</v>
      </c>
      <c r="Z48" s="64">
        <f t="shared" si="20"/>
        <v>75.769098323590072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99.815031752882419</v>
      </c>
      <c r="F49" s="70">
        <f t="shared" si="20"/>
        <v>93.170116593841271</v>
      </c>
      <c r="G49" s="67">
        <f t="shared" si="20"/>
        <v>97.364694576421442</v>
      </c>
      <c r="H49" s="68">
        <f t="shared" si="20"/>
        <v>97.081349108940046</v>
      </c>
      <c r="I49" s="69">
        <f t="shared" si="20"/>
        <v>105.63217177050335</v>
      </c>
      <c r="J49" s="70">
        <f t="shared" si="20"/>
        <v>110.76803054233069</v>
      </c>
      <c r="K49" s="67">
        <f t="shared" si="20"/>
        <v>101.86977201902575</v>
      </c>
      <c r="L49" s="68">
        <f t="shared" si="20"/>
        <v>104.92819144077185</v>
      </c>
      <c r="M49" s="69">
        <f t="shared" si="20"/>
        <v>89.099335124500811</v>
      </c>
      <c r="N49" s="70">
        <f t="shared" si="20"/>
        <v>98.219061271825353</v>
      </c>
      <c r="O49" s="67">
        <f t="shared" si="20"/>
        <v>99.77022058823529</v>
      </c>
      <c r="P49" s="68">
        <f t="shared" si="20"/>
        <v>99.25073750526272</v>
      </c>
      <c r="Q49" s="69">
        <f t="shared" si="20"/>
        <v>103.47520757837434</v>
      </c>
      <c r="R49" s="70">
        <f t="shared" si="20"/>
        <v>103.66084256303863</v>
      </c>
      <c r="S49" s="67">
        <f t="shared" si="20"/>
        <v>104.79988184906219</v>
      </c>
      <c r="T49" s="68">
        <f t="shared" si="20"/>
        <v>115.20733181429048</v>
      </c>
      <c r="U49" s="69">
        <f t="shared" si="20"/>
        <v>115.04693973881577</v>
      </c>
      <c r="V49" s="70">
        <f t="shared" si="20"/>
        <v>129.33786665015543</v>
      </c>
      <c r="W49" s="67">
        <f t="shared" si="20"/>
        <v>106.78001232107906</v>
      </c>
      <c r="X49" s="68">
        <f t="shared" si="20"/>
        <v>40.22774275136792</v>
      </c>
      <c r="Y49" s="67">
        <f t="shared" si="20"/>
        <v>102.45761623718957</v>
      </c>
      <c r="Z49" s="68">
        <f t="shared" si="20"/>
        <v>99.29006615341423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F18:AG18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U23:V23"/>
    <mergeCell ref="W23:X23"/>
    <mergeCell ref="Y23:Z23"/>
    <mergeCell ref="O24:P24"/>
    <mergeCell ref="Q24:R24"/>
    <mergeCell ref="S24:T24"/>
    <mergeCell ref="U24:V24"/>
    <mergeCell ref="W24:X24"/>
    <mergeCell ref="O23:P23"/>
    <mergeCell ref="Q23:R23"/>
    <mergeCell ref="S23:T23"/>
    <mergeCell ref="O30:P30"/>
    <mergeCell ref="Q30:R30"/>
    <mergeCell ref="S30:T30"/>
    <mergeCell ref="U30:V30"/>
    <mergeCell ref="W30:X30"/>
    <mergeCell ref="M30:N30"/>
    <mergeCell ref="E34:F34"/>
    <mergeCell ref="G34:H34"/>
    <mergeCell ref="I34:J34"/>
    <mergeCell ref="K34:L34"/>
    <mergeCell ref="B27:B37"/>
    <mergeCell ref="E30:F30"/>
    <mergeCell ref="G30:H30"/>
    <mergeCell ref="I30:J30"/>
    <mergeCell ref="K30:L30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E46:F46"/>
    <mergeCell ref="G46:H46"/>
    <mergeCell ref="I46:J46"/>
    <mergeCell ref="K46:L46"/>
    <mergeCell ref="M46:N46"/>
    <mergeCell ref="AK3:AN3"/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U34:V34"/>
    <mergeCell ref="W34:X34"/>
    <mergeCell ref="Y30:Z30"/>
    <mergeCell ref="Y24:Z24"/>
    <mergeCell ref="AD3:AG3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F40A-4F05-4E15-B40A-8D600DD49FF3}">
  <dimension ref="A1:AO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97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858</v>
      </c>
      <c r="F5" s="14">
        <v>65785</v>
      </c>
      <c r="G5" s="15">
        <v>30</v>
      </c>
      <c r="H5" s="16">
        <v>5440</v>
      </c>
      <c r="I5" s="13">
        <v>1377</v>
      </c>
      <c r="J5" s="14">
        <v>884431</v>
      </c>
      <c r="K5" s="17">
        <v>912</v>
      </c>
      <c r="L5" s="18">
        <v>2592632</v>
      </c>
      <c r="M5" s="13">
        <v>871</v>
      </c>
      <c r="N5" s="75">
        <v>220283</v>
      </c>
      <c r="O5" s="19">
        <v>877</v>
      </c>
      <c r="P5" s="18">
        <v>36518</v>
      </c>
      <c r="Q5" s="13">
        <v>12331</v>
      </c>
      <c r="R5" s="14">
        <v>1960125</v>
      </c>
      <c r="S5" s="19">
        <v>20206</v>
      </c>
      <c r="T5" s="18">
        <v>5869927</v>
      </c>
      <c r="U5" s="13">
        <v>3587</v>
      </c>
      <c r="V5" s="14">
        <v>1599166</v>
      </c>
      <c r="W5" s="13">
        <v>525</v>
      </c>
      <c r="X5" s="18">
        <v>103569</v>
      </c>
      <c r="Y5" s="20">
        <f t="shared" ref="Y5:Z18" si="0">+W5+U5+S5+Q5+O5+M5+K5+I5+G5+E5</f>
        <v>41574</v>
      </c>
      <c r="Z5" s="21">
        <f t="shared" si="0"/>
        <v>13337876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+'(令和6年4月)'!E20+'(令和6年5月)'!E20+'(令和6年6月)'!E20+'(令和6年7月)'!E20+'(令和6年8月)'!E20+'(令和6年9月)'!E20+'(令和6年10月)'!E20+'(令和6年11月)'!E20+'(令和6年12月)'!E20+'(令和7年1月)'!E20+'(令和7年2月)'!E20+'(令和7年3月)'!E20</f>
        <v>11355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+'(令和6年4月)'!E21+'(令和6年5月)'!E21+'(令和6年6月)'!E21+'(令和6年7月)'!E21+'(令和6年8月)'!E21+'(令和6年9月)'!E21+'(令和6年10月)'!E21+'(令和6年11月)'!E21+'(令和6年12月)'!E21+'(令和7年1月)'!E21+'(令和7年2月)'!E21+'(令和7年3月)'!E21</f>
        <v>11496.008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+'(令和6年4月)'!F22+'(令和6年5月)'!F22+'(令和6年6月)'!F22+'(令和6年7月)'!F22+'(令和6年8月)'!F22+'(令和6年9月)'!F22+'(令和6年10月)'!F22+'(令和6年11月)'!F22+'(令和6年12月)'!F22+'(令和7年1月)'!F22+'(令和7年2月)'!F22+'(令和7年3月)'!F22</f>
        <v>3832929.5999999996</v>
      </c>
      <c r="AH5" s="155">
        <f t="shared" ref="AH5:AH14" si="1">+AG5/12</f>
        <v>319410.8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808</v>
      </c>
      <c r="F6" s="24">
        <v>62301</v>
      </c>
      <c r="G6" s="25">
        <v>30</v>
      </c>
      <c r="H6" s="26">
        <v>5440</v>
      </c>
      <c r="I6" s="27">
        <v>2156</v>
      </c>
      <c r="J6" s="21">
        <v>2458874</v>
      </c>
      <c r="K6" s="25">
        <v>1341</v>
      </c>
      <c r="L6" s="26">
        <v>3288393</v>
      </c>
      <c r="M6" s="27">
        <v>924</v>
      </c>
      <c r="N6" s="76">
        <v>217602</v>
      </c>
      <c r="O6" s="25">
        <v>1004</v>
      </c>
      <c r="P6" s="26">
        <v>275349</v>
      </c>
      <c r="Q6" s="27">
        <v>13014</v>
      </c>
      <c r="R6" s="21">
        <v>2061423</v>
      </c>
      <c r="S6" s="25">
        <v>20629</v>
      </c>
      <c r="T6" s="26">
        <v>5973300</v>
      </c>
      <c r="U6" s="27">
        <v>3980</v>
      </c>
      <c r="V6" s="21">
        <v>1927474</v>
      </c>
      <c r="W6" s="27">
        <v>593</v>
      </c>
      <c r="X6" s="26">
        <v>117822</v>
      </c>
      <c r="Y6" s="20">
        <f t="shared" si="0"/>
        <v>44479</v>
      </c>
      <c r="Z6" s="21">
        <f t="shared" si="0"/>
        <v>16387978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+'(令和6年4月)'!G20+'(令和6年5月)'!G20+'(令和6年6月)'!G20+'(令和6年7月)'!G20+'(令和6年8月)'!G20+'(令和6年9月)'!G20+'(令和6年10月)'!G20+'(令和6年11月)'!G20+'(令和6年12月)'!G20+'(令和7年1月)'!G20+'(令和7年2月)'!G20+'(令和7年3月)'!G20</f>
        <v>13176.763999999999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+'(令和6年4月)'!G21+'(令和6年5月)'!G21+'(令和6年6月)'!G21+'(令和6年7月)'!G21+'(令和6年8月)'!G21+'(令和6年9月)'!G21+'(令和6年10月)'!G21+'(令和6年11月)'!G21+'(令和6年12月)'!G21+'(令和7年1月)'!G21+'(令和7年2月)'!G21+'(令和7年3月)'!G21</f>
        <v>13004.784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+'(令和6年4月)'!H22+'(令和6年5月)'!H22+'(令和6年6月)'!H22+'(令和6年7月)'!H22+'(令和6年8月)'!H22+'(令和6年9月)'!H22+'(令和6年10月)'!H22+'(令和6年11月)'!H22+'(令和6年12月)'!H22+'(令和7年1月)'!H22+'(令和7年2月)'!H22+'(令和7年3月)'!H22</f>
        <v>8578503</v>
      </c>
      <c r="AH6" s="155">
        <f t="shared" si="1"/>
        <v>714875.25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1398.9</v>
      </c>
      <c r="F7" s="36">
        <v>263351</v>
      </c>
      <c r="G7" s="29">
        <v>151</v>
      </c>
      <c r="H7" s="30">
        <v>74178</v>
      </c>
      <c r="I7" s="31">
        <v>1239</v>
      </c>
      <c r="J7" s="32">
        <v>859471</v>
      </c>
      <c r="K7" s="77">
        <v>6018</v>
      </c>
      <c r="L7" s="30">
        <v>5962570</v>
      </c>
      <c r="M7" s="23">
        <v>2578.3000000000002</v>
      </c>
      <c r="N7" s="24">
        <v>472604.25</v>
      </c>
      <c r="O7" s="33">
        <v>2779</v>
      </c>
      <c r="P7" s="34">
        <v>476979</v>
      </c>
      <c r="Q7" s="23">
        <v>29246.400000000001</v>
      </c>
      <c r="R7" s="24">
        <v>4737794</v>
      </c>
      <c r="S7" s="33">
        <v>28826.2</v>
      </c>
      <c r="T7" s="34">
        <v>2347044</v>
      </c>
      <c r="U7" s="23">
        <v>2648</v>
      </c>
      <c r="V7" s="24">
        <v>1265058.5</v>
      </c>
      <c r="W7" s="23">
        <v>1765.1999999999998</v>
      </c>
      <c r="X7" s="34">
        <v>413726</v>
      </c>
      <c r="Y7" s="31">
        <f t="shared" si="0"/>
        <v>76650</v>
      </c>
      <c r="Z7" s="24">
        <f>+X7+V7+T7+R7+P7+N7+L7+J7+H7+F7</f>
        <v>16872775.75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+'(令和6年4月)'!I20+'(令和6年5月)'!I20+'(令和6年6月)'!I20+'(令和6年7月)'!I20+'(令和6年8月)'!I20+'(令和6年9月)'!I20+'(令和6年10月)'!I20+'(令和6年11月)'!I20+'(令和6年12月)'!I20+'(令和7年1月)'!I20+'(令和7年2月)'!I20+'(令和7年3月)'!I20</f>
        <v>21614.600000000002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+'(令和6年4月)'!I21+'(令和6年5月)'!I21+'(令和6年6月)'!I21+'(令和6年7月)'!I21+'(令和6年8月)'!I21+'(令和6年9月)'!I21+'(令和6年10月)'!I21+'(令和6年11月)'!I21+'(令和6年12月)'!I21+'(令和7年1月)'!I21+'(令和7年2月)'!I21+'(令和7年3月)'!I21</f>
        <v>22501.699999999997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+'(令和6年4月)'!J22+'(令和6年5月)'!J22+'(令和6年6月)'!J22+'(令和6年7月)'!J22+'(令和6年8月)'!J22+'(令和6年9月)'!J22+'(令和6年10月)'!J22+'(令和6年11月)'!J22+'(令和6年12月)'!J22+'(令和7年1月)'!J22+'(令和7年2月)'!J22+'(令和7年3月)'!J22</f>
        <v>35103433.163636364</v>
      </c>
      <c r="AH7" s="155">
        <f t="shared" si="1"/>
        <v>2925286.0969696972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47809</v>
      </c>
      <c r="G8" s="15">
        <v>169.78100000000001</v>
      </c>
      <c r="H8" s="16">
        <v>105600</v>
      </c>
      <c r="I8" s="13">
        <v>364</v>
      </c>
      <c r="J8" s="14">
        <v>596569.0636363636</v>
      </c>
      <c r="K8" s="17">
        <v>0</v>
      </c>
      <c r="L8" s="18">
        <v>0</v>
      </c>
      <c r="M8" s="13">
        <v>4837</v>
      </c>
      <c r="N8" s="75">
        <v>972902.40000000002</v>
      </c>
      <c r="O8" s="19">
        <v>18</v>
      </c>
      <c r="P8" s="18">
        <v>3897.9</v>
      </c>
      <c r="Q8" s="13">
        <v>5372</v>
      </c>
      <c r="R8" s="14">
        <v>1561612</v>
      </c>
      <c r="S8" s="19">
        <v>27093</v>
      </c>
      <c r="T8" s="18">
        <v>3212284.1</v>
      </c>
      <c r="U8" s="13">
        <v>250</v>
      </c>
      <c r="V8" s="14">
        <v>25923.544186046511</v>
      </c>
      <c r="W8" s="13">
        <v>88</v>
      </c>
      <c r="X8" s="18">
        <v>3951689.4</v>
      </c>
      <c r="Y8" s="13">
        <f t="shared" si="0"/>
        <v>38321.781000000003</v>
      </c>
      <c r="Z8" s="14">
        <f t="shared" si="0"/>
        <v>10478287.407822412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+'(令和6年4月)'!K20+'(令和6年5月)'!K20+'(令和6年6月)'!K20+'(令和6年7月)'!K20+'(令和6年8月)'!K20+'(令和6年9月)'!K20+'(令和6年10月)'!K20+'(令和6年11月)'!K20+'(令和6年12月)'!K20+'(令和7年1月)'!K20+'(令和7年2月)'!K20+'(令和7年3月)'!K20</f>
        <v>24793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+'(令和6年4月)'!K21+'(令和6年5月)'!K21+'(令和6年6月)'!K21+'(令和6年7月)'!K21+'(令和6年8月)'!K21+'(令和6年9月)'!K21+'(令和6年10月)'!K21+'(令和6年11月)'!K21+'(令和6年12月)'!K21+'(令和7年1月)'!K21+'(令和7年2月)'!K21+'(令和7年3月)'!K21</f>
        <v>23221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+'(令和6年4月)'!L22+'(令和6年5月)'!L22+'(令和6年6月)'!L22+'(令和6年7月)'!L22+'(令和6年8月)'!L22+'(令和6年9月)'!L22+'(令和6年10月)'!L22+'(令和6年11月)'!L22+'(令和6年12月)'!L22+'(令和7年1月)'!L22+'(令和7年2月)'!L22+'(令和7年3月)'!L22</f>
        <v>76235439</v>
      </c>
      <c r="AH8" s="155">
        <f t="shared" si="1"/>
        <v>6352953.25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207</v>
      </c>
      <c r="F9" s="24">
        <v>52309</v>
      </c>
      <c r="G9" s="25">
        <v>163.69499999999999</v>
      </c>
      <c r="H9" s="26">
        <v>99800</v>
      </c>
      <c r="I9" s="27">
        <v>463</v>
      </c>
      <c r="J9" s="21">
        <v>585679.24545454548</v>
      </c>
      <c r="K9" s="25">
        <v>0</v>
      </c>
      <c r="L9" s="26">
        <v>0</v>
      </c>
      <c r="M9" s="27">
        <v>5715</v>
      </c>
      <c r="N9" s="76">
        <v>1326681.3999999999</v>
      </c>
      <c r="O9" s="25">
        <v>40</v>
      </c>
      <c r="P9" s="26">
        <v>3897.9</v>
      </c>
      <c r="Q9" s="27">
        <v>5300</v>
      </c>
      <c r="R9" s="21">
        <v>1610861</v>
      </c>
      <c r="S9" s="25">
        <v>29732</v>
      </c>
      <c r="T9" s="26">
        <v>3387954.1</v>
      </c>
      <c r="U9" s="27">
        <v>256.39999999999998</v>
      </c>
      <c r="V9" s="21">
        <v>26750.288372093022</v>
      </c>
      <c r="W9" s="27">
        <v>78</v>
      </c>
      <c r="X9" s="26">
        <v>1976544.7</v>
      </c>
      <c r="Y9" s="20">
        <f t="shared" si="0"/>
        <v>41955.095000000001</v>
      </c>
      <c r="Z9" s="21">
        <f t="shared" si="0"/>
        <v>9070477.6338266395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+'(令和6年4月)'!M20+'(令和6年5月)'!M20+'(令和6年6月)'!M20+'(令和6年7月)'!M20+'(令和6年8月)'!M20+'(令和6年9月)'!M20+'(令和6年10月)'!M20+'(令和6年11月)'!M20+'(令和6年12月)'!M20+'(令和7年1月)'!M20+'(令和7年2月)'!M20+'(令和7年3月)'!M20</f>
        <v>81872.007999999987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+'(令和6年4月)'!M21+'(令和6年5月)'!M21+'(令和6年6月)'!M21+'(令和6年7月)'!M21+'(令和6年8月)'!M21+'(令和6年9月)'!M21+'(令和6年10月)'!M21+'(令和6年11月)'!M21+'(令和6年12月)'!M21+'(令和7年1月)'!M21+'(令和7年2月)'!M21+'(令和7年3月)'!M21</f>
        <v>83266.126999999993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+'(令和6年4月)'!N22+'(令和6年5月)'!N22+'(令和6年6月)'!N22+'(令和6年7月)'!N22+'(令和6年8月)'!N22+'(令和6年9月)'!N22+'(令和6年10月)'!N22+'(令和6年11月)'!N22+'(令和6年12月)'!N22+'(令和7年1月)'!N22+'(令和7年2月)'!N22+'(令和7年3月)'!N22</f>
        <v>35443918.236000001</v>
      </c>
      <c r="AH9" s="155">
        <f t="shared" si="1"/>
        <v>2953659.8530000001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175</v>
      </c>
      <c r="F10" s="36">
        <v>41048</v>
      </c>
      <c r="G10" s="29">
        <v>171.89900000000003</v>
      </c>
      <c r="H10" s="30">
        <v>99000</v>
      </c>
      <c r="I10" s="37">
        <v>888.4</v>
      </c>
      <c r="J10" s="38">
        <v>562729.51818181807</v>
      </c>
      <c r="K10" s="77">
        <v>0</v>
      </c>
      <c r="L10" s="30">
        <v>0</v>
      </c>
      <c r="M10" s="35">
        <v>7216</v>
      </c>
      <c r="N10" s="36">
        <v>1564531.203</v>
      </c>
      <c r="O10" s="29">
        <v>28</v>
      </c>
      <c r="P10" s="30">
        <v>6010.2000000000007</v>
      </c>
      <c r="Q10" s="35">
        <v>12558.5</v>
      </c>
      <c r="R10" s="36">
        <v>1726265.0756000001</v>
      </c>
      <c r="S10" s="29">
        <v>3531.5999999999985</v>
      </c>
      <c r="T10" s="30">
        <v>630612.29999999981</v>
      </c>
      <c r="U10" s="35">
        <v>694.40000000000009</v>
      </c>
      <c r="V10" s="36">
        <v>60552.516279069772</v>
      </c>
      <c r="W10" s="35">
        <v>95</v>
      </c>
      <c r="X10" s="30">
        <v>1976644.7</v>
      </c>
      <c r="Y10" s="37">
        <f t="shared" si="0"/>
        <v>25358.799000000003</v>
      </c>
      <c r="Z10" s="36">
        <f t="shared" si="0"/>
        <v>6667393.5130608883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+'(令和6年4月)'!O20+'(令和6年5月)'!O20+'(令和6年6月)'!O20+'(令和6年7月)'!O20+'(令和6年8月)'!O20+'(令和6年9月)'!O20+'(令和6年10月)'!O20+'(令和6年11月)'!O20+'(令和6年12月)'!O20+'(令和7年1月)'!O20+'(令和7年2月)'!O20+'(令和7年3月)'!O20</f>
        <v>48771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+'(令和6年4月)'!O21+'(令和6年5月)'!O21+'(令和6年6月)'!O21+'(令和6年7月)'!O21+'(令和6年8月)'!O21+'(令和6年9月)'!O21+'(令和6年10月)'!O21+'(令和6年11月)'!O21+'(令和6年12月)'!O21+'(令和7年1月)'!O21+'(令和7年2月)'!O21+'(令和7年3月)'!O21</f>
        <v>49295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+'(令和6年4月)'!P22+'(令和6年5月)'!P22+'(令和6年6月)'!P22+'(令和6年7月)'!P22+'(令和6年8月)'!P22+'(令和6年9月)'!P22+'(令和6年10月)'!P22+'(令和6年11月)'!P22+'(令和6年12月)'!P22+'(令和7年1月)'!P22+'(令和7年2月)'!P22+'(令和7年3月)'!P22</f>
        <v>16599615.399999999</v>
      </c>
      <c r="AH10" s="155">
        <f t="shared" si="1"/>
        <v>1383301.2833333332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7</v>
      </c>
      <c r="F11" s="14">
        <v>2100</v>
      </c>
      <c r="G11" s="15">
        <v>75</v>
      </c>
      <c r="H11" s="16">
        <v>75000</v>
      </c>
      <c r="I11" s="13">
        <v>26</v>
      </c>
      <c r="J11" s="14">
        <v>35133.799999999996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2370</v>
      </c>
      <c r="R11" s="14">
        <v>789802</v>
      </c>
      <c r="S11" s="19">
        <v>0</v>
      </c>
      <c r="T11" s="18">
        <v>0</v>
      </c>
      <c r="U11" s="13">
        <v>41</v>
      </c>
      <c r="V11" s="14">
        <v>7942</v>
      </c>
      <c r="W11" s="13">
        <v>0</v>
      </c>
      <c r="X11" s="18">
        <v>747</v>
      </c>
      <c r="Y11" s="13">
        <f>+W11+U11+S11+Q11+O11+M11+K11+I11+G11+E11</f>
        <v>2534</v>
      </c>
      <c r="Z11" s="14">
        <f t="shared" si="0"/>
        <v>925724.8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+'(令和6年4月)'!Q20+'(令和6年5月)'!Q20+'(令和6年6月)'!Q20+'(令和6年7月)'!Q20+'(令和6年8月)'!Q20+'(令和6年9月)'!Q20+'(令和6年10月)'!Q20+'(令和6年11月)'!Q20+'(令和6年12月)'!Q20+'(令和7年1月)'!Q20+'(令和7年2月)'!Q20+'(令和7年3月)'!Q20</f>
        <v>311981.5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+'(令和6年4月)'!Q21+'(令和6年5月)'!Q21+'(令和6年6月)'!Q21+'(令和6年7月)'!Q21+'(令和6年8月)'!Q21+'(令和6年9月)'!Q21+'(令和6年10月)'!Q21+'(令和6年11月)'!Q21+'(令和6年12月)'!Q21+'(令和7年1月)'!Q21+'(令和7年2月)'!Q21+'(令和7年3月)'!Q21</f>
        <v>312939.5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+'(令和6年4月)'!R22+'(令和6年5月)'!R22+'(令和6年6月)'!R22+'(令和6年7月)'!R22+'(令和6年8月)'!R22+'(令和6年9月)'!R22+'(令和6年10月)'!R22+'(令和6年11月)'!R22+'(令和6年12月)'!R22+'(令和7年1月)'!R22+'(令和7年2月)'!R22+'(令和7年3月)'!R22</f>
        <v>133392355.65120001</v>
      </c>
      <c r="AH11" s="155">
        <f t="shared" si="1"/>
        <v>11116029.637600001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12.5</v>
      </c>
      <c r="J12" s="21">
        <v>6129.5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2421.5</v>
      </c>
      <c r="R12" s="21">
        <v>699638.5</v>
      </c>
      <c r="S12" s="25">
        <v>0</v>
      </c>
      <c r="T12" s="26">
        <v>0</v>
      </c>
      <c r="U12" s="27">
        <v>76</v>
      </c>
      <c r="V12" s="21">
        <v>14957</v>
      </c>
      <c r="W12" s="27">
        <v>41</v>
      </c>
      <c r="X12" s="26">
        <v>20818</v>
      </c>
      <c r="Y12" s="20">
        <f t="shared" ref="Y12:Y18" si="2">+W12+U12+S12+Q12+O12+M12+K12+I12+G12+E12</f>
        <v>2648</v>
      </c>
      <c r="Z12" s="21">
        <f t="shared" si="0"/>
        <v>833643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+'(令和6年4月)'!S20+'(令和6年5月)'!S20+'(令和6年6月)'!S20+'(令和6年7月)'!S20+'(令和6年8月)'!S20+'(令和6年9月)'!S20+'(令和6年10月)'!S20+'(令和6年11月)'!S20+'(令和6年12月)'!S20+'(令和7年1月)'!S20+'(令和7年2月)'!S20+'(令和7年3月)'!S20</f>
        <v>495360.6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+'(令和6年4月)'!S21+'(令和6年5月)'!S21+'(令和6年6月)'!S21+'(令和6年7月)'!S21+'(令和6年8月)'!S21+'(令和6年9月)'!S21+'(令和6年10月)'!S21+'(令和6年11月)'!S21+'(令和6年12月)'!S21+'(令和7年1月)'!S21+'(令和7年2月)'!S21+'(令和7年3月)'!S21</f>
        <v>494481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+'(令和6年4月)'!T22+'(令和6年5月)'!T22+'(令和6年6月)'!T22+'(令和6年7月)'!T22+'(令和6年8月)'!T22+'(令和6年9月)'!T22+'(令和6年10月)'!T22+'(令和6年11月)'!T22+'(令和6年12月)'!T22+'(令和7年1月)'!T22+'(令和7年2月)'!T22+'(令和7年3月)'!T22</f>
        <v>38911642.599999994</v>
      </c>
      <c r="AH12" s="155">
        <f t="shared" si="1"/>
        <v>3242636.8833333328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48</v>
      </c>
      <c r="F13" s="24">
        <v>14400</v>
      </c>
      <c r="G13" s="29">
        <v>195</v>
      </c>
      <c r="H13" s="30">
        <v>195000</v>
      </c>
      <c r="I13" s="37">
        <v>27.5</v>
      </c>
      <c r="J13" s="38">
        <v>38163.400000000103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6731</v>
      </c>
      <c r="R13" s="36">
        <v>2213444</v>
      </c>
      <c r="S13" s="29">
        <v>0</v>
      </c>
      <c r="T13" s="30">
        <v>0</v>
      </c>
      <c r="U13" s="35">
        <v>416</v>
      </c>
      <c r="V13" s="36">
        <v>91392</v>
      </c>
      <c r="W13" s="35">
        <v>15</v>
      </c>
      <c r="X13" s="30">
        <v>33723</v>
      </c>
      <c r="Y13" s="37">
        <f t="shared" si="2"/>
        <v>7451.5</v>
      </c>
      <c r="Z13" s="36">
        <f t="shared" si="0"/>
        <v>2605122.4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+'(令和6年4月)'!U20+'(令和6年5月)'!U20+'(令和6年6月)'!U20+'(令和6年7月)'!U20+'(令和6年8月)'!U20+'(令和6年9月)'!U20+'(令和6年10月)'!U20+'(令和6年11月)'!U20+'(令和6年12月)'!U20+'(令和7年1月)'!U20+'(令和7年2月)'!U20+'(令和7年3月)'!U20</f>
        <v>40466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+'(令和6年4月)'!U21+'(令和6年5月)'!U21+'(令和6年6月)'!U21+'(令和6年7月)'!U21+'(令和6年8月)'!U21+'(令和6年9月)'!U21+'(令和6年10月)'!U21+'(令和6年11月)'!U21+'(令和6年12月)'!U21+'(令和7年1月)'!U21+'(令和7年2月)'!U21+'(令和7年3月)'!U21</f>
        <v>42109.1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+'(令和6年4月)'!V22+'(令和6年5月)'!V22+'(令和6年6月)'!V22+'(令和6年7月)'!V22+'(令和6年8月)'!V22+'(令和6年9月)'!V22+'(令和6年10月)'!V22+'(令和6年11月)'!V22+'(令和6年12月)'!V22+'(令和7年1月)'!V22+'(令和7年2月)'!V22+'(令和7年3月)'!V22</f>
        <v>22877507.576744184</v>
      </c>
      <c r="AH13" s="88">
        <f t="shared" si="1"/>
        <v>1906458.9647286821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7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1557</v>
      </c>
      <c r="N14" s="75">
        <v>180663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1564</v>
      </c>
      <c r="Z14" s="14">
        <f t="shared" si="0"/>
        <v>180663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+'(令和6年4月)'!W20+'(令和6年5月)'!W20+'(令和6年6月)'!W20+'(令和6年7月)'!W20+'(令和6年8月)'!W20+'(令和6年9月)'!W20+'(令和6年10月)'!W20+'(令和6年11月)'!W20+'(令和6年12月)'!W20+'(令和7年1月)'!W20+'(令和7年2月)'!W20+'(令和7年3月)'!W20</f>
        <v>51603.657000000007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+'(令和6年4月)'!W21+'(令和6年5月)'!W21+'(令和6年6月)'!W21+'(令和6年7月)'!W21+'(令和6年8月)'!W21+'(令和6年9月)'!W21+'(令和6年10月)'!W21+'(令和6年11月)'!W21+'(令和6年12月)'!W21+'(令和7年1月)'!W21+'(令和7年2月)'!W21+'(令和7年3月)'!W21</f>
        <v>51410.087000000007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+'(令和6年4月)'!X22+'(令和6年5月)'!X22+'(令和6年6月)'!X22+'(令和6年7月)'!X22+'(令和6年8月)'!X22+'(令和6年9月)'!X22+'(令和6年10月)'!X22+'(令和6年11月)'!X22+'(令和6年12月)'!X22+'(令和7年1月)'!X22+'(令和7年2月)'!X22+'(令和7年3月)'!X22</f>
        <v>15960738.699999999</v>
      </c>
      <c r="AH14" s="155">
        <f t="shared" si="1"/>
        <v>1330061.5583333333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721</v>
      </c>
      <c r="N15" s="76">
        <v>133628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721</v>
      </c>
      <c r="Z15" s="24">
        <f t="shared" si="0"/>
        <v>133628</v>
      </c>
      <c r="AD15" s="3">
        <f>SUM(AD5:AD14)</f>
        <v>1100994.1290000002</v>
      </c>
      <c r="AE15" s="3">
        <f>SUM(AE5:AE14)</f>
        <v>1103724.3060000001</v>
      </c>
      <c r="AG15" s="3">
        <f>SUM(AG5:AG14)</f>
        <v>386936082.92758054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3288</v>
      </c>
      <c r="N16" s="36">
        <v>414961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3288</v>
      </c>
      <c r="Z16" s="36">
        <f t="shared" si="0"/>
        <v>414961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996</v>
      </c>
      <c r="H17" s="18">
        <v>352220</v>
      </c>
      <c r="I17" s="13">
        <v>193</v>
      </c>
      <c r="J17" s="14">
        <v>126485</v>
      </c>
      <c r="K17" s="19">
        <v>30</v>
      </c>
      <c r="L17" s="18">
        <v>25000</v>
      </c>
      <c r="M17" s="13">
        <v>585.07999999999993</v>
      </c>
      <c r="N17" s="75">
        <v>145327</v>
      </c>
      <c r="O17" s="19">
        <v>3286</v>
      </c>
      <c r="P17" s="18">
        <v>1343400.7</v>
      </c>
      <c r="Q17" s="13">
        <v>4187</v>
      </c>
      <c r="R17" s="14">
        <v>1313657.3999999999</v>
      </c>
      <c r="S17" s="19">
        <v>382</v>
      </c>
      <c r="T17" s="18">
        <v>93428</v>
      </c>
      <c r="U17" s="13">
        <v>22</v>
      </c>
      <c r="V17" s="14">
        <v>4840</v>
      </c>
      <c r="W17" s="13">
        <v>5060.1769999999997</v>
      </c>
      <c r="X17" s="18">
        <v>551824</v>
      </c>
      <c r="Y17" s="41">
        <f t="shared" si="2"/>
        <v>14741.257</v>
      </c>
      <c r="Z17" s="42">
        <f t="shared" si="0"/>
        <v>3956182.0999999996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+'(令和6年4月)'!Y20+'(令和6年5月)'!Y20+'(令和6年6月)'!Y20+'(令和6年7月)'!Y20+'(令和6年8月)'!Y20+'(令和6年9月)'!Y20+'(令和6年10月)'!Y20+'(令和6年11月)'!Y20+'(令和6年12月)'!Y20+'(令和7年1月)'!Y20+'(令和7年2月)'!Y20+'(令和7年3月)'!Y20</f>
        <v>1100994.129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+'(令和6年4月)'!Y21+'(令和6年5月)'!Y21+'(令和6年6月)'!Y21+'(令和6年7月)'!Y21+'(令和6年8月)'!Y21+'(令和6年9月)'!Y21+'(令和6年10月)'!Y21+'(令和6年11月)'!Y21+'(令和6年12月)'!Y21+'(令和7年1月)'!Y21+'(令和7年2月)'!Y21+'(令和7年3月)'!Y21</f>
        <v>1103724.3060000001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+'(令和6年4月)'!Y22+'(令和6年5月)'!Y22+'(令和6年6月)'!Y22+'(令和6年7月)'!Y22+'(令和6年8月)'!Y22+'(令和6年9月)'!Y22+'(令和6年10月)'!Y22+'(令和6年11月)'!Y22+'(令和6年12月)'!Y22+'(令和7年1月)'!Y22+'(令和7年2月)'!Y22+'(令和7年3月)'!Y22</f>
        <v>1589922.5803999996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+'(令和6年4月)'!Z22+'(令和6年5月)'!Z22+'(令和6年6月)'!Z22+'(令和6年7月)'!Z22+'(令和6年8月)'!Z22+'(令和6年9月)'!Z22+'(令和6年10月)'!Z22+'(令和6年11月)'!Z22+'(令和6年12月)'!Z22+'(令和7年1月)'!Z22+'(令和7年2月)'!Z22+'(令和7年3月)'!Z22</f>
        <v>386936082.9275806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851</v>
      </c>
      <c r="H18" s="26">
        <v>297559</v>
      </c>
      <c r="I18" s="27">
        <v>218</v>
      </c>
      <c r="J18" s="21">
        <v>122213</v>
      </c>
      <c r="K18" s="25">
        <v>41</v>
      </c>
      <c r="L18" s="26">
        <v>31795</v>
      </c>
      <c r="M18" s="27">
        <v>521.09199999999998</v>
      </c>
      <c r="N18" s="21">
        <v>133043</v>
      </c>
      <c r="O18" s="25">
        <v>3282</v>
      </c>
      <c r="P18" s="26">
        <v>1353496.7</v>
      </c>
      <c r="Q18" s="27">
        <v>4190</v>
      </c>
      <c r="R18" s="21">
        <v>1345435.4</v>
      </c>
      <c r="S18" s="25">
        <v>343</v>
      </c>
      <c r="T18" s="26">
        <v>84054</v>
      </c>
      <c r="U18" s="27">
        <v>16</v>
      </c>
      <c r="V18" s="21">
        <v>6160</v>
      </c>
      <c r="W18" s="27">
        <v>4907.3969999999999</v>
      </c>
      <c r="X18" s="26">
        <v>513961</v>
      </c>
      <c r="Y18" s="23">
        <f t="shared" si="2"/>
        <v>14369.489000000001</v>
      </c>
      <c r="Z18" s="24">
        <f t="shared" si="0"/>
        <v>3887717.0999999996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1172</v>
      </c>
      <c r="H19" s="34">
        <v>365106</v>
      </c>
      <c r="I19" s="23">
        <v>402</v>
      </c>
      <c r="J19" s="24">
        <v>252797</v>
      </c>
      <c r="K19" s="78">
        <v>79</v>
      </c>
      <c r="L19" s="34">
        <v>58300</v>
      </c>
      <c r="M19" s="23">
        <v>1255.0720000000001</v>
      </c>
      <c r="N19" s="24">
        <v>351780</v>
      </c>
      <c r="O19" s="33">
        <v>1545</v>
      </c>
      <c r="P19" s="34">
        <v>623138.5</v>
      </c>
      <c r="Q19" s="23">
        <v>7455</v>
      </c>
      <c r="R19" s="24">
        <v>2354369.8619999997</v>
      </c>
      <c r="S19" s="33">
        <v>143</v>
      </c>
      <c r="T19" s="34">
        <v>33582</v>
      </c>
      <c r="U19" s="23">
        <v>55</v>
      </c>
      <c r="V19" s="24">
        <v>12100</v>
      </c>
      <c r="W19" s="23">
        <v>5232.4566999999997</v>
      </c>
      <c r="X19" s="34">
        <v>726180</v>
      </c>
      <c r="Y19" s="35">
        <f>+W19+U19+S19+Q19+O19+M19+K19+I19+G19+E19</f>
        <v>17338.528699999999</v>
      </c>
      <c r="Z19" s="36">
        <f>+X19+V19+T19+R19+P19+N19+L19+J19+H19+F19</f>
        <v>4777353.3619999997</v>
      </c>
      <c r="AF19" s="156">
        <f>+AF17/12</f>
        <v>132493.54836666663</v>
      </c>
      <c r="AG19" s="156">
        <f>+AG17/12</f>
        <v>32244673.577298384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1002</v>
      </c>
      <c r="F20" s="14">
        <f t="shared" ref="F20:X22" si="3">F5+F8+F11+F14+F17</f>
        <v>115694</v>
      </c>
      <c r="G20" s="19">
        <f>G5+G8+G11+G14+G17</f>
        <v>1270.7809999999999</v>
      </c>
      <c r="H20" s="18">
        <f t="shared" si="3"/>
        <v>538260</v>
      </c>
      <c r="I20" s="13">
        <f t="shared" si="3"/>
        <v>1960</v>
      </c>
      <c r="J20" s="14">
        <f t="shared" si="3"/>
        <v>1642618.8636363635</v>
      </c>
      <c r="K20" s="19">
        <f t="shared" si="3"/>
        <v>942</v>
      </c>
      <c r="L20" s="18">
        <f t="shared" si="3"/>
        <v>2617632</v>
      </c>
      <c r="M20" s="13">
        <f t="shared" si="3"/>
        <v>7865.08</v>
      </c>
      <c r="N20" s="14">
        <f t="shared" si="3"/>
        <v>1534175.4</v>
      </c>
      <c r="O20" s="19">
        <f t="shared" si="3"/>
        <v>4181</v>
      </c>
      <c r="P20" s="18">
        <f t="shared" si="3"/>
        <v>1383816.5999999999</v>
      </c>
      <c r="Q20" s="13">
        <f t="shared" si="3"/>
        <v>24260</v>
      </c>
      <c r="R20" s="14">
        <f t="shared" si="3"/>
        <v>5625196.4000000004</v>
      </c>
      <c r="S20" s="19">
        <f t="shared" si="3"/>
        <v>47681</v>
      </c>
      <c r="T20" s="18">
        <f t="shared" si="3"/>
        <v>9175639.0999999996</v>
      </c>
      <c r="U20" s="13">
        <f t="shared" si="3"/>
        <v>3900</v>
      </c>
      <c r="V20" s="14">
        <f t="shared" si="3"/>
        <v>1637871.5441860466</v>
      </c>
      <c r="W20" s="13">
        <f t="shared" si="3"/>
        <v>5673.1769999999997</v>
      </c>
      <c r="X20" s="18">
        <f t="shared" si="3"/>
        <v>4607829.4000000004</v>
      </c>
      <c r="Y20" s="31">
        <f t="shared" ref="Y20:Z21" si="4">+Y17+Y14+Y11+Y8+Y5</f>
        <v>98735.038</v>
      </c>
      <c r="Z20" s="32">
        <f t="shared" si="4"/>
        <v>28878733.30782241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1022</v>
      </c>
      <c r="F21" s="21">
        <f t="shared" si="5"/>
        <v>116710</v>
      </c>
      <c r="G21" s="25">
        <f t="shared" si="5"/>
        <v>1119.6949999999999</v>
      </c>
      <c r="H21" s="26">
        <f t="shared" si="5"/>
        <v>477799</v>
      </c>
      <c r="I21" s="27">
        <f t="shared" si="5"/>
        <v>2849.5</v>
      </c>
      <c r="J21" s="21">
        <f t="shared" si="5"/>
        <v>3172895.7454545456</v>
      </c>
      <c r="K21" s="25">
        <f t="shared" si="5"/>
        <v>1382</v>
      </c>
      <c r="L21" s="26">
        <f t="shared" si="5"/>
        <v>3320188</v>
      </c>
      <c r="M21" s="27">
        <f t="shared" si="5"/>
        <v>7896.0919999999996</v>
      </c>
      <c r="N21" s="21">
        <f t="shared" si="5"/>
        <v>1825954.4</v>
      </c>
      <c r="O21" s="25">
        <f t="shared" si="5"/>
        <v>4326</v>
      </c>
      <c r="P21" s="26">
        <f t="shared" si="5"/>
        <v>1632743.6</v>
      </c>
      <c r="Q21" s="27">
        <f t="shared" si="5"/>
        <v>24925.5</v>
      </c>
      <c r="R21" s="21">
        <f t="shared" si="5"/>
        <v>5717357.9000000004</v>
      </c>
      <c r="S21" s="25">
        <f t="shared" si="5"/>
        <v>50704</v>
      </c>
      <c r="T21" s="26">
        <f t="shared" si="5"/>
        <v>9445308.0999999996</v>
      </c>
      <c r="U21" s="27">
        <f t="shared" si="3"/>
        <v>4328.3999999999996</v>
      </c>
      <c r="V21" s="21">
        <f t="shared" si="3"/>
        <v>1975341.2883720931</v>
      </c>
      <c r="W21" s="27">
        <f t="shared" si="3"/>
        <v>5619.3969999999999</v>
      </c>
      <c r="X21" s="26">
        <f t="shared" si="3"/>
        <v>2629145.7000000002</v>
      </c>
      <c r="Y21" s="23">
        <f t="shared" si="4"/>
        <v>104172.584</v>
      </c>
      <c r="Z21" s="24">
        <f t="shared" si="4"/>
        <v>30313443.733826637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1621.9</v>
      </c>
      <c r="F22" s="24">
        <f>F7+F10+F13+F16+F19</f>
        <v>318799</v>
      </c>
      <c r="G22" s="33">
        <f t="shared" si="3"/>
        <v>1689.8989999999999</v>
      </c>
      <c r="H22" s="34">
        <f t="shared" si="3"/>
        <v>733284</v>
      </c>
      <c r="I22" s="23">
        <f t="shared" si="3"/>
        <v>2556.9</v>
      </c>
      <c r="J22" s="24">
        <f t="shared" si="3"/>
        <v>1713160.9181818182</v>
      </c>
      <c r="K22" s="33">
        <f t="shared" si="3"/>
        <v>6097</v>
      </c>
      <c r="L22" s="34">
        <f t="shared" si="3"/>
        <v>6020870</v>
      </c>
      <c r="M22" s="23">
        <f t="shared" si="3"/>
        <v>14356.371999999999</v>
      </c>
      <c r="N22" s="24">
        <f t="shared" si="3"/>
        <v>2822876.4529999997</v>
      </c>
      <c r="O22" s="33">
        <f t="shared" si="3"/>
        <v>4352</v>
      </c>
      <c r="P22" s="34">
        <f t="shared" si="3"/>
        <v>1106127.7</v>
      </c>
      <c r="Q22" s="23">
        <f t="shared" si="3"/>
        <v>55990.9</v>
      </c>
      <c r="R22" s="24">
        <f t="shared" si="3"/>
        <v>11031872.9376</v>
      </c>
      <c r="S22" s="33">
        <f t="shared" si="3"/>
        <v>32500.799999999999</v>
      </c>
      <c r="T22" s="34">
        <f t="shared" si="3"/>
        <v>3011238.3</v>
      </c>
      <c r="U22" s="23">
        <f t="shared" si="3"/>
        <v>3813.4</v>
      </c>
      <c r="V22" s="24">
        <f t="shared" si="3"/>
        <v>1429103.0162790697</v>
      </c>
      <c r="W22" s="23">
        <f t="shared" si="3"/>
        <v>7107.6566999999995</v>
      </c>
      <c r="X22" s="34">
        <f t="shared" si="3"/>
        <v>3150273.7</v>
      </c>
      <c r="Y22" s="23">
        <f>+Y19+Y16+Y13+Y10+Y7</f>
        <v>130086.82769999999</v>
      </c>
      <c r="Z22" s="24">
        <f>+Z19+Z16+Z13+Z10+Z7</f>
        <v>31337606.025060888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61.880885410297168</v>
      </c>
      <c r="F23" s="178"/>
      <c r="G23" s="177">
        <f>(G20+G21)/(G22+G41)*100</f>
        <v>74.038068431002813</v>
      </c>
      <c r="H23" s="178"/>
      <c r="I23" s="177">
        <f>(I20+I21)/(I22+I41)*100</f>
        <v>80.114270484566816</v>
      </c>
      <c r="J23" s="178"/>
      <c r="K23" s="177">
        <f>(K20+K21)/(K22+K41)*100</f>
        <v>18.39480766186481</v>
      </c>
      <c r="L23" s="178"/>
      <c r="M23" s="177">
        <f>(M20+M21)/(M22+M41)*100</f>
        <v>54.833376681878306</v>
      </c>
      <c r="N23" s="178"/>
      <c r="O23" s="177">
        <f>(O20+O21)/(O22+O41)*100</f>
        <v>95.681025756382851</v>
      </c>
      <c r="P23" s="178"/>
      <c r="Q23" s="177">
        <f>(Q20+Q21)/(Q22+Q41)*100</f>
        <v>43.663274663485055</v>
      </c>
      <c r="R23" s="178"/>
      <c r="S23" s="177">
        <f>(S20+S21)/(S22+S41)*100</f>
        <v>144.63150095700672</v>
      </c>
      <c r="T23" s="178"/>
      <c r="U23" s="177">
        <f>(U20+W20)/(U22+U41)*100</f>
        <v>118.84468417916376</v>
      </c>
      <c r="V23" s="178"/>
      <c r="W23" s="177">
        <f>(W20+W21)/(W22+W41)*100</f>
        <v>79.741181135088127</v>
      </c>
      <c r="X23" s="178"/>
      <c r="Y23" s="177">
        <f>(Y20+Y21)/(Y22+Y41)*100</f>
        <v>76.378629892885414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196558.97404278931</v>
      </c>
      <c r="F24" s="180"/>
      <c r="G24" s="181">
        <f>H22/G22*1000</f>
        <v>433921.79059221881</v>
      </c>
      <c r="H24" s="182"/>
      <c r="I24" s="183">
        <f>J22/I22*1000</f>
        <v>670014.82974767033</v>
      </c>
      <c r="J24" s="184"/>
      <c r="K24" s="181">
        <f>L22/K22*1000</f>
        <v>987513.53124487458</v>
      </c>
      <c r="L24" s="182"/>
      <c r="M24" s="183">
        <f>N22/M22*1000</f>
        <v>196628.81771244155</v>
      </c>
      <c r="N24" s="184"/>
      <c r="O24" s="181">
        <f>P22/O22*1000</f>
        <v>254165.37224264705</v>
      </c>
      <c r="P24" s="182"/>
      <c r="Q24" s="183">
        <f>R22/Q22*1000</f>
        <v>197029.74836268034</v>
      </c>
      <c r="R24" s="184"/>
      <c r="S24" s="181">
        <f>T22/S22*1000</f>
        <v>92651.205508787476</v>
      </c>
      <c r="T24" s="182"/>
      <c r="U24" s="183">
        <f>V22/U22*1000</f>
        <v>374758.22527903435</v>
      </c>
      <c r="V24" s="184"/>
      <c r="W24" s="181">
        <f>X22/W22*1000</f>
        <v>443222.54618740949</v>
      </c>
      <c r="X24" s="182"/>
      <c r="Y24" s="183">
        <f>Z22/Y22*1000</f>
        <v>240897.61107350679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1.2467826517688232</v>
      </c>
      <c r="F25" s="49"/>
      <c r="G25" s="50">
        <f>G22/Y22*100</f>
        <v>1.299054662088589</v>
      </c>
      <c r="H25" s="51"/>
      <c r="I25" s="48">
        <f>I22/Y22*100</f>
        <v>1.9655333635290115</v>
      </c>
      <c r="J25" s="49"/>
      <c r="K25" s="50">
        <f>K22/Y22*100</f>
        <v>4.6868696145474535</v>
      </c>
      <c r="L25" s="51"/>
      <c r="M25" s="48">
        <f>M22/Y22*100</f>
        <v>11.035992078389349</v>
      </c>
      <c r="N25" s="49"/>
      <c r="O25" s="50">
        <f>O22/Y22*100</f>
        <v>3.3454578583746954</v>
      </c>
      <c r="P25" s="51"/>
      <c r="Q25" s="48">
        <f>Q22/Y22*100</f>
        <v>43.041175643950311</v>
      </c>
      <c r="R25" s="49"/>
      <c r="S25" s="50">
        <f>S22/Y22*100</f>
        <v>24.983928484251908</v>
      </c>
      <c r="T25" s="51"/>
      <c r="U25" s="48">
        <f>U22/Y22*100</f>
        <v>2.9314266997072758</v>
      </c>
      <c r="V25" s="49"/>
      <c r="W25" s="50">
        <f>W22/Y22*100</f>
        <v>5.4637789433925912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+'(令和6年3月)'!E20</f>
        <v>1042</v>
      </c>
      <c r="F27" s="131">
        <f>+'(令和6年3月)'!F20</f>
        <v>92712</v>
      </c>
      <c r="G27" s="131">
        <f>+'(令和6年3月)'!G20</f>
        <v>1264.4270000000001</v>
      </c>
      <c r="H27" s="131">
        <f>+'(令和6年3月)'!H20</f>
        <v>508621</v>
      </c>
      <c r="I27" s="131">
        <f>+'(令和6年3月)'!I20</f>
        <v>2166</v>
      </c>
      <c r="J27" s="131">
        <f>+'(令和6年3月)'!J20</f>
        <v>1367121.9363636365</v>
      </c>
      <c r="K27" s="131">
        <f>+'(令和6年3月)'!K20</f>
        <v>1750</v>
      </c>
      <c r="L27" s="131">
        <f>+'(令和6年3月)'!L20</f>
        <v>8572903</v>
      </c>
      <c r="M27" s="131">
        <f>+'(令和6年3月)'!M20</f>
        <v>5430.2</v>
      </c>
      <c r="N27" s="131">
        <f>+'(令和6年3月)'!N20</f>
        <v>1490381</v>
      </c>
      <c r="O27" s="131">
        <f>+'(令和6年3月)'!O20</f>
        <v>4397</v>
      </c>
      <c r="P27" s="131">
        <f>+'(令和6年3月)'!P20</f>
        <v>1476136</v>
      </c>
      <c r="Q27" s="131">
        <f>+'(令和6年3月)'!Q20</f>
        <v>23824</v>
      </c>
      <c r="R27" s="131">
        <f>+'(令和6年3月)'!R20</f>
        <v>5091833.5999999996</v>
      </c>
      <c r="S27" s="131">
        <f>+'(令和6年3月)'!S20</f>
        <v>39659</v>
      </c>
      <c r="T27" s="131">
        <f>+'(令和6年3月)'!T20</f>
        <v>7411914</v>
      </c>
      <c r="U27" s="131">
        <f>+'(令和6年3月)'!U20</f>
        <v>4043</v>
      </c>
      <c r="V27" s="131">
        <f>+'(令和6年3月)'!V20</f>
        <v>1410779.0232558139</v>
      </c>
      <c r="W27" s="131">
        <f>+'(令和6年3月)'!W20</f>
        <v>3977.9360000000001</v>
      </c>
      <c r="X27" s="131">
        <f>+'(令和6年3月)'!X20</f>
        <v>669087</v>
      </c>
      <c r="Y27" s="131">
        <f>+'(令和6年3月)'!Y20</f>
        <v>87553.562999999995</v>
      </c>
      <c r="Z27" s="131">
        <f>+'(令和6年3月)'!Z20</f>
        <v>28091488.559619449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+'(令和6年3月)'!E21</f>
        <v>1219</v>
      </c>
      <c r="F28" s="131">
        <f>+'(令和6年3月)'!F21</f>
        <v>149928</v>
      </c>
      <c r="G28" s="131">
        <f>+'(令和6年3月)'!G21</f>
        <v>1260.664</v>
      </c>
      <c r="H28" s="131">
        <f>+'(令和6年3月)'!H21</f>
        <v>506137</v>
      </c>
      <c r="I28" s="131">
        <f>+'(令和6年3月)'!I21</f>
        <v>2098</v>
      </c>
      <c r="J28" s="131">
        <f>+'(令和6年3月)'!J21</f>
        <v>1942160.4818181819</v>
      </c>
      <c r="K28" s="131">
        <f>+'(令和6年3月)'!K21</f>
        <v>1979</v>
      </c>
      <c r="L28" s="131">
        <f>+'(令和6年3月)'!L21</f>
        <v>2540053</v>
      </c>
      <c r="M28" s="131">
        <f>+'(令和6年3月)'!M21</f>
        <v>6096.1440000000002</v>
      </c>
      <c r="N28" s="131">
        <f>+'(令和6年3月)'!N21</f>
        <v>1411976</v>
      </c>
      <c r="O28" s="131">
        <f>+'(令和6年3月)'!O21</f>
        <v>4494</v>
      </c>
      <c r="P28" s="131">
        <f>+'(令和6年3月)'!P21</f>
        <v>1499868</v>
      </c>
      <c r="Q28" s="131">
        <f>+'(令和6年3月)'!Q21</f>
        <v>26715</v>
      </c>
      <c r="R28" s="131">
        <f>+'(令和6年3月)'!R21</f>
        <v>5488347.4000000004</v>
      </c>
      <c r="S28" s="131">
        <f>+'(令和6年3月)'!S21</f>
        <v>40925</v>
      </c>
      <c r="T28" s="131">
        <f>+'(令和6年3月)'!T21</f>
        <v>7490605</v>
      </c>
      <c r="U28" s="131">
        <f>+'(令和6年3月)'!W20</f>
        <v>3977.9360000000001</v>
      </c>
      <c r="V28" s="131">
        <f>+'(令和6年3月)'!V21</f>
        <v>1569701.1860465116</v>
      </c>
      <c r="W28" s="131">
        <f>+'(令和6年3月)'!W21</f>
        <v>4485.2759999999998</v>
      </c>
      <c r="X28" s="131">
        <f>+'(令和6年3月)'!X21</f>
        <v>724776</v>
      </c>
      <c r="Y28" s="131">
        <f>+'(令和6年3月)'!Y21</f>
        <v>93374.084000000003</v>
      </c>
      <c r="Z28" s="131">
        <f>+'(令和6年3月)'!Z21</f>
        <v>23323552.067864694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+'(令和6年3月)'!E22</f>
        <v>1769.9080000000001</v>
      </c>
      <c r="F29" s="131">
        <f>+'(令和6年3月)'!F22</f>
        <v>309000</v>
      </c>
      <c r="G29" s="131">
        <f>+'(令和6年3月)'!G22</f>
        <v>1517.9189999999999</v>
      </c>
      <c r="H29" s="131">
        <f>+'(令和6年3月)'!H22</f>
        <v>683010.2</v>
      </c>
      <c r="I29" s="131">
        <f>+'(令和6年3月)'!I22</f>
        <v>3444</v>
      </c>
      <c r="J29" s="131">
        <f>+'(令和6年3月)'!J22</f>
        <v>2836416.0363636361</v>
      </c>
      <c r="K29" s="131">
        <f>+'(令和6年3月)'!K22</f>
        <v>4525</v>
      </c>
      <c r="L29" s="131">
        <f>+'(令和6年3月)'!L22</f>
        <v>8754879</v>
      </c>
      <c r="M29" s="131">
        <f>+'(令和6年3月)'!M22</f>
        <v>15750.491</v>
      </c>
      <c r="N29" s="131">
        <f>+'(令和6年3月)'!N22</f>
        <v>3352711.75</v>
      </c>
      <c r="O29" s="131">
        <f>+'(令和6年3月)'!O22</f>
        <v>4876</v>
      </c>
      <c r="P29" s="131">
        <f>+'(令和6年3月)'!P22</f>
        <v>1491682</v>
      </c>
      <c r="Q29" s="131">
        <f>+'(令和6年3月)'!Q22</f>
        <v>56948.9</v>
      </c>
      <c r="R29" s="131">
        <f>+'(令和6年3月)'!R22</f>
        <v>10570764.699999999</v>
      </c>
      <c r="S29" s="131">
        <f>+'(令和6年3月)'!S22</f>
        <v>31621.200000000001</v>
      </c>
      <c r="T29" s="131">
        <f>+'(令和6年3月)'!T22</f>
        <v>2785993</v>
      </c>
      <c r="U29" s="131">
        <f>+'(令和6年3月)'!U22</f>
        <v>5456.5</v>
      </c>
      <c r="V29" s="131">
        <f>+'(令和6年3月)'!V22</f>
        <v>2188955.0348837208</v>
      </c>
      <c r="W29" s="131">
        <f>+'(令和6年3月)'!W22</f>
        <v>6914.0867000000007</v>
      </c>
      <c r="X29" s="131">
        <f>+'(令和6年3月)'!X22</f>
        <v>1638615</v>
      </c>
      <c r="Y29" s="131">
        <f>+'(令和6年3月)'!Y22</f>
        <v>132824.00469999999</v>
      </c>
      <c r="Z29" s="131">
        <f>+'(令和6年3月)'!Z22</f>
        <v>34612026.72124736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+'(令和6年3月)'!E23</f>
        <v>60.831636540522851</v>
      </c>
      <c r="F30" s="186">
        <f>+'(令和5年1月)'!F23</f>
        <v>0</v>
      </c>
      <c r="G30" s="185">
        <f>+'(令和6年3月)'!G23</f>
        <v>83.279305426152078</v>
      </c>
      <c r="H30" s="186">
        <f>+'(令和5年1月)'!H23</f>
        <v>0</v>
      </c>
      <c r="I30" s="185">
        <f>+'(令和6年3月)'!I23</f>
        <v>62.521994134897362</v>
      </c>
      <c r="J30" s="186">
        <f>+'(令和5年1月)'!J23</f>
        <v>0</v>
      </c>
      <c r="K30" s="185">
        <f>+'(令和6年3月)'!K23</f>
        <v>40.187520206918848</v>
      </c>
      <c r="L30" s="186">
        <f>+'(令和5年1月)'!L23</f>
        <v>0</v>
      </c>
      <c r="M30" s="185">
        <f>+'(令和6年3月)'!M23</f>
        <v>35.83290489119166</v>
      </c>
      <c r="N30" s="186">
        <f>+'(令和5年1月)'!N23</f>
        <v>0</v>
      </c>
      <c r="O30" s="185">
        <f>+'(令和6年3月)'!O23</f>
        <v>90.273124175043151</v>
      </c>
      <c r="P30" s="186">
        <f>+'(令和5年1月)'!P23</f>
        <v>0</v>
      </c>
      <c r="Q30" s="185">
        <f>+'(令和6年3月)'!Q23</f>
        <v>43.273841327250558</v>
      </c>
      <c r="R30" s="186">
        <f>+'(令和5年1月)'!R23</f>
        <v>0</v>
      </c>
      <c r="S30" s="185">
        <f>+'(令和6年3月)'!S23</f>
        <v>124.92016543581923</v>
      </c>
      <c r="T30" s="186">
        <f>+'(令和5年1月)'!T23</f>
        <v>0</v>
      </c>
      <c r="U30" s="185">
        <f>+'(令和6年3月)'!U23</f>
        <v>74.234414874225294</v>
      </c>
      <c r="V30" s="186">
        <f>+'(令和5年1月)'!V23</f>
        <v>0</v>
      </c>
      <c r="W30" s="185">
        <f>+'(令和6年3月)'!W23</f>
        <v>59.036685773667507</v>
      </c>
      <c r="X30" s="186">
        <f>+'(令和5年1月)'!X23</f>
        <v>0</v>
      </c>
      <c r="Y30" s="185">
        <f>+'(令和6年3月)'!Y23</f>
        <v>66.647742459654182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-40</v>
      </c>
      <c r="F31" s="91">
        <f t="shared" ref="F31:Z33" si="6">F20-F27</f>
        <v>22982</v>
      </c>
      <c r="G31" s="92">
        <f t="shared" si="6"/>
        <v>6.3539999999998145</v>
      </c>
      <c r="H31" s="93">
        <f t="shared" si="6"/>
        <v>29639</v>
      </c>
      <c r="I31" s="90">
        <f t="shared" si="6"/>
        <v>-206</v>
      </c>
      <c r="J31" s="91">
        <f t="shared" si="6"/>
        <v>275496.92727272701</v>
      </c>
      <c r="K31" s="92">
        <f t="shared" si="6"/>
        <v>-808</v>
      </c>
      <c r="L31" s="93">
        <f t="shared" si="6"/>
        <v>-5955271</v>
      </c>
      <c r="M31" s="90">
        <f t="shared" si="6"/>
        <v>2434.88</v>
      </c>
      <c r="N31" s="91">
        <f t="shared" si="6"/>
        <v>43794.399999999907</v>
      </c>
      <c r="O31" s="92">
        <f t="shared" si="6"/>
        <v>-216</v>
      </c>
      <c r="P31" s="93">
        <f t="shared" si="6"/>
        <v>-92319.40000000014</v>
      </c>
      <c r="Q31" s="90">
        <f t="shared" si="6"/>
        <v>436</v>
      </c>
      <c r="R31" s="91">
        <f t="shared" si="6"/>
        <v>533362.80000000075</v>
      </c>
      <c r="S31" s="92">
        <f t="shared" si="6"/>
        <v>8022</v>
      </c>
      <c r="T31" s="93">
        <f t="shared" si="6"/>
        <v>1763725.0999999996</v>
      </c>
      <c r="U31" s="90">
        <f t="shared" si="6"/>
        <v>-143</v>
      </c>
      <c r="V31" s="91">
        <f t="shared" si="6"/>
        <v>227092.52093023271</v>
      </c>
      <c r="W31" s="92">
        <f t="shared" si="6"/>
        <v>1695.2409999999995</v>
      </c>
      <c r="X31" s="93">
        <f t="shared" si="6"/>
        <v>3938742.4000000004</v>
      </c>
      <c r="Y31" s="90">
        <f t="shared" si="6"/>
        <v>11181.475000000006</v>
      </c>
      <c r="Z31" s="91">
        <f t="shared" si="6"/>
        <v>787244.74820296094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-197</v>
      </c>
      <c r="F32" s="95">
        <f t="shared" si="7"/>
        <v>-33218</v>
      </c>
      <c r="G32" s="96">
        <f t="shared" si="7"/>
        <v>-140.96900000000005</v>
      </c>
      <c r="H32" s="97">
        <f t="shared" si="7"/>
        <v>-28338</v>
      </c>
      <c r="I32" s="94">
        <f t="shared" si="7"/>
        <v>751.5</v>
      </c>
      <c r="J32" s="95">
        <f t="shared" si="7"/>
        <v>1230735.2636363637</v>
      </c>
      <c r="K32" s="96">
        <f t="shared" si="7"/>
        <v>-597</v>
      </c>
      <c r="L32" s="97">
        <f t="shared" si="7"/>
        <v>780135</v>
      </c>
      <c r="M32" s="94">
        <f t="shared" si="7"/>
        <v>1799.9479999999994</v>
      </c>
      <c r="N32" s="95">
        <f t="shared" si="7"/>
        <v>413978.39999999991</v>
      </c>
      <c r="O32" s="96">
        <f t="shared" si="7"/>
        <v>-168</v>
      </c>
      <c r="P32" s="97">
        <f t="shared" si="7"/>
        <v>132875.60000000009</v>
      </c>
      <c r="Q32" s="94">
        <f t="shared" si="7"/>
        <v>-1789.5</v>
      </c>
      <c r="R32" s="95">
        <f t="shared" si="7"/>
        <v>229010.5</v>
      </c>
      <c r="S32" s="96">
        <f t="shared" si="7"/>
        <v>9779</v>
      </c>
      <c r="T32" s="97">
        <f t="shared" si="7"/>
        <v>1954703.0999999996</v>
      </c>
      <c r="U32" s="94">
        <f>W20-U28</f>
        <v>1695.2409999999995</v>
      </c>
      <c r="V32" s="95">
        <f t="shared" si="6"/>
        <v>405640.10232558148</v>
      </c>
      <c r="W32" s="96">
        <f t="shared" si="6"/>
        <v>1134.1210000000001</v>
      </c>
      <c r="X32" s="97">
        <f t="shared" si="6"/>
        <v>1904369.7000000002</v>
      </c>
      <c r="Y32" s="94">
        <f t="shared" si="6"/>
        <v>10798.5</v>
      </c>
      <c r="Z32" s="95">
        <f t="shared" si="6"/>
        <v>6989891.6659619436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-148.00800000000004</v>
      </c>
      <c r="F33" s="95">
        <f t="shared" si="6"/>
        <v>9799</v>
      </c>
      <c r="G33" s="96">
        <f t="shared" si="6"/>
        <v>171.98000000000002</v>
      </c>
      <c r="H33" s="97">
        <f t="shared" si="6"/>
        <v>50273.800000000047</v>
      </c>
      <c r="I33" s="94">
        <f t="shared" si="6"/>
        <v>-887.09999999999991</v>
      </c>
      <c r="J33" s="95">
        <f t="shared" si="6"/>
        <v>-1123255.1181818179</v>
      </c>
      <c r="K33" s="96">
        <f t="shared" si="6"/>
        <v>1572</v>
      </c>
      <c r="L33" s="97">
        <f t="shared" si="6"/>
        <v>-2734009</v>
      </c>
      <c r="M33" s="94">
        <f t="shared" si="6"/>
        <v>-1394.1190000000006</v>
      </c>
      <c r="N33" s="95">
        <f t="shared" si="6"/>
        <v>-529835.29700000025</v>
      </c>
      <c r="O33" s="96">
        <f t="shared" si="6"/>
        <v>-524</v>
      </c>
      <c r="P33" s="97">
        <f t="shared" si="6"/>
        <v>-385554.30000000005</v>
      </c>
      <c r="Q33" s="94">
        <f t="shared" si="6"/>
        <v>-958</v>
      </c>
      <c r="R33" s="95">
        <f t="shared" si="6"/>
        <v>461108.23760000058</v>
      </c>
      <c r="S33" s="96">
        <f t="shared" si="6"/>
        <v>879.59999999999854</v>
      </c>
      <c r="T33" s="97">
        <f t="shared" si="6"/>
        <v>225245.29999999981</v>
      </c>
      <c r="U33" s="94">
        <f t="shared" si="6"/>
        <v>-1643.1</v>
      </c>
      <c r="V33" s="95">
        <f t="shared" si="6"/>
        <v>-759852.01860465109</v>
      </c>
      <c r="W33" s="96">
        <f t="shared" si="6"/>
        <v>193.5699999999988</v>
      </c>
      <c r="X33" s="97">
        <f t="shared" si="6"/>
        <v>1511658.7000000002</v>
      </c>
      <c r="Y33" s="94">
        <f t="shared" si="6"/>
        <v>-2737.176999999996</v>
      </c>
      <c r="Z33" s="95">
        <f t="shared" si="6"/>
        <v>-3274420.6961864717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1.049248869774317</v>
      </c>
      <c r="F34" s="188"/>
      <c r="G34" s="187">
        <f t="shared" ref="G34" si="8">+G23-G30</f>
        <v>-9.241236995149265</v>
      </c>
      <c r="H34" s="188"/>
      <c r="I34" s="187">
        <f t="shared" ref="I34" si="9">+I23-I30</f>
        <v>17.592276349669454</v>
      </c>
      <c r="J34" s="188"/>
      <c r="K34" s="187">
        <f t="shared" ref="K34" si="10">+K23-K30</f>
        <v>-21.792712545054037</v>
      </c>
      <c r="L34" s="188"/>
      <c r="M34" s="187">
        <f t="shared" ref="M34" si="11">+M23-M30</f>
        <v>19.000471790686646</v>
      </c>
      <c r="N34" s="188"/>
      <c r="O34" s="187">
        <f t="shared" ref="O34" si="12">+O23-O30</f>
        <v>5.4079015813397007</v>
      </c>
      <c r="P34" s="188"/>
      <c r="Q34" s="187">
        <f t="shared" ref="Q34" si="13">+Q23-Q30</f>
        <v>0.38943333623449661</v>
      </c>
      <c r="R34" s="188"/>
      <c r="S34" s="187">
        <f t="shared" ref="S34" si="14">+S23-S30</f>
        <v>19.711335521187493</v>
      </c>
      <c r="T34" s="188"/>
      <c r="U34" s="187">
        <f t="shared" ref="U34" si="15">+U23-U30</f>
        <v>44.61026930493847</v>
      </c>
      <c r="V34" s="188"/>
      <c r="W34" s="187">
        <f t="shared" ref="W34" si="16">+W23-W30</f>
        <v>20.704495361420619</v>
      </c>
      <c r="X34" s="188"/>
      <c r="Y34" s="187">
        <f t="shared" ref="Y34" si="17">+Y23-Y30</f>
        <v>9.7308874332312314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96.1612284069098</v>
      </c>
      <c r="F35" s="60">
        <f t="shared" si="18"/>
        <v>124.78859263094313</v>
      </c>
      <c r="G35" s="61">
        <f t="shared" si="18"/>
        <v>100.50252011385392</v>
      </c>
      <c r="H35" s="62">
        <f t="shared" si="18"/>
        <v>105.82732525790324</v>
      </c>
      <c r="I35" s="59">
        <f t="shared" si="18"/>
        <v>90.489381348107116</v>
      </c>
      <c r="J35" s="60">
        <f t="shared" si="18"/>
        <v>120.15159876707943</v>
      </c>
      <c r="K35" s="61">
        <f t="shared" si="18"/>
        <v>53.828571428571422</v>
      </c>
      <c r="L35" s="62">
        <f t="shared" si="18"/>
        <v>30.533787679622641</v>
      </c>
      <c r="M35" s="59">
        <f t="shared" si="18"/>
        <v>144.83960075135354</v>
      </c>
      <c r="N35" s="60">
        <f t="shared" si="18"/>
        <v>102.93847009590165</v>
      </c>
      <c r="O35" s="61">
        <f t="shared" si="18"/>
        <v>95.087559699795307</v>
      </c>
      <c r="P35" s="62">
        <f t="shared" si="18"/>
        <v>93.74587436387975</v>
      </c>
      <c r="Q35" s="59">
        <f t="shared" si="18"/>
        <v>101.83008730691741</v>
      </c>
      <c r="R35" s="60">
        <f t="shared" si="18"/>
        <v>110.47486704985805</v>
      </c>
      <c r="S35" s="61">
        <f t="shared" si="18"/>
        <v>120.22743891676542</v>
      </c>
      <c r="T35" s="62">
        <f t="shared" si="18"/>
        <v>123.79581171611002</v>
      </c>
      <c r="U35" s="59">
        <f t="shared" si="18"/>
        <v>96.463022508038591</v>
      </c>
      <c r="V35" s="60">
        <f t="shared" si="18"/>
        <v>116.09695899830901</v>
      </c>
      <c r="W35" s="61">
        <f t="shared" si="18"/>
        <v>142.61609538212781</v>
      </c>
      <c r="X35" s="62">
        <f t="shared" si="18"/>
        <v>688.67417839533584</v>
      </c>
      <c r="Y35" s="59">
        <f t="shared" si="18"/>
        <v>112.77101081540224</v>
      </c>
      <c r="Z35" s="60">
        <f t="shared" si="18"/>
        <v>102.80243158539699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83.839212469237083</v>
      </c>
      <c r="F36" s="64">
        <f t="shared" si="18"/>
        <v>77.844031801931592</v>
      </c>
      <c r="G36" s="65">
        <f t="shared" si="18"/>
        <v>88.817876928348866</v>
      </c>
      <c r="H36" s="66">
        <f t="shared" si="18"/>
        <v>94.401120645200805</v>
      </c>
      <c r="I36" s="63">
        <f t="shared" si="18"/>
        <v>135.81982840800762</v>
      </c>
      <c r="J36" s="64">
        <f t="shared" si="18"/>
        <v>163.36939069443906</v>
      </c>
      <c r="K36" s="65">
        <f t="shared" si="18"/>
        <v>69.833249115715006</v>
      </c>
      <c r="L36" s="66">
        <f t="shared" si="18"/>
        <v>130.71333550914096</v>
      </c>
      <c r="M36" s="63">
        <f t="shared" si="18"/>
        <v>129.52600857197598</v>
      </c>
      <c r="N36" s="64">
        <f t="shared" si="18"/>
        <v>129.31908191074069</v>
      </c>
      <c r="O36" s="65">
        <f t="shared" si="18"/>
        <v>96.261682242990659</v>
      </c>
      <c r="P36" s="66">
        <f t="shared" si="18"/>
        <v>108.85915293879196</v>
      </c>
      <c r="Q36" s="63">
        <f t="shared" si="18"/>
        <v>93.301516002245933</v>
      </c>
      <c r="R36" s="64">
        <f t="shared" si="18"/>
        <v>104.17266771414653</v>
      </c>
      <c r="S36" s="65">
        <f t="shared" si="18"/>
        <v>123.89492974954183</v>
      </c>
      <c r="T36" s="66">
        <f t="shared" si="18"/>
        <v>126.0953968337671</v>
      </c>
      <c r="U36" s="63">
        <f>W20/U28*100</f>
        <v>142.61609538212781</v>
      </c>
      <c r="V36" s="64">
        <f t="shared" si="18"/>
        <v>125.84186760712315</v>
      </c>
      <c r="W36" s="65">
        <f t="shared" si="18"/>
        <v>125.28542279226518</v>
      </c>
      <c r="X36" s="66">
        <f t="shared" si="18"/>
        <v>362.75286433325607</v>
      </c>
      <c r="Y36" s="63">
        <f t="shared" si="18"/>
        <v>111.56477208386859</v>
      </c>
      <c r="Z36" s="64">
        <f t="shared" si="18"/>
        <v>129.96924158731659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91.637531442312252</v>
      </c>
      <c r="F37" s="68">
        <f t="shared" si="18"/>
        <v>103.17119741100325</v>
      </c>
      <c r="G37" s="69">
        <f t="shared" si="18"/>
        <v>111.3299853285979</v>
      </c>
      <c r="H37" s="70">
        <f t="shared" si="18"/>
        <v>107.36062214005004</v>
      </c>
      <c r="I37" s="67">
        <f t="shared" si="18"/>
        <v>74.242160278745644</v>
      </c>
      <c r="J37" s="68">
        <f t="shared" si="18"/>
        <v>60.398788337769304</v>
      </c>
      <c r="K37" s="69">
        <f t="shared" si="18"/>
        <v>134.74033149171271</v>
      </c>
      <c r="L37" s="70">
        <f t="shared" si="18"/>
        <v>68.771595815316232</v>
      </c>
      <c r="M37" s="67">
        <f t="shared" si="18"/>
        <v>91.148726728582616</v>
      </c>
      <c r="N37" s="68">
        <f t="shared" si="18"/>
        <v>84.196813310896758</v>
      </c>
      <c r="O37" s="69">
        <f t="shared" si="18"/>
        <v>89.253486464315017</v>
      </c>
      <c r="P37" s="70">
        <f t="shared" si="18"/>
        <v>74.153050046859846</v>
      </c>
      <c r="Q37" s="67">
        <f t="shared" si="18"/>
        <v>98.317790159248034</v>
      </c>
      <c r="R37" s="68">
        <f t="shared" si="18"/>
        <v>104.36210861452626</v>
      </c>
      <c r="S37" s="69">
        <f t="shared" si="18"/>
        <v>102.78167811468255</v>
      </c>
      <c r="T37" s="70">
        <f t="shared" si="18"/>
        <v>108.0849198113563</v>
      </c>
      <c r="U37" s="67">
        <f t="shared" si="18"/>
        <v>69.887290387611117</v>
      </c>
      <c r="V37" s="68">
        <f t="shared" si="18"/>
        <v>65.286997380235576</v>
      </c>
      <c r="W37" s="69">
        <f t="shared" si="18"/>
        <v>102.79964669809533</v>
      </c>
      <c r="X37" s="70">
        <f t="shared" si="18"/>
        <v>192.25221909966649</v>
      </c>
      <c r="Y37" s="67">
        <f t="shared" si="18"/>
        <v>97.939245239456326</v>
      </c>
      <c r="Z37" s="68">
        <f t="shared" si="18"/>
        <v>90.539644723617428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+'(令和7年2月)'!E20</f>
        <v>782</v>
      </c>
      <c r="F39" s="143">
        <f>+'(令和7年2月)'!F20</f>
        <v>71770</v>
      </c>
      <c r="G39" s="142">
        <f>+'(令和7年2月)'!G20</f>
        <v>1000.261</v>
      </c>
      <c r="H39" s="143">
        <f>+'(令和7年2月)'!H20</f>
        <v>422734</v>
      </c>
      <c r="I39" s="142">
        <f>+'(令和7年2月)'!I20</f>
        <v>2232.4</v>
      </c>
      <c r="J39" s="143">
        <f>+'(令和7年2月)'!J20</f>
        <v>1465117.1181818182</v>
      </c>
      <c r="K39" s="142">
        <f>+'(令和7年2月)'!K20</f>
        <v>4545</v>
      </c>
      <c r="L39" s="143">
        <f>+'(令和7年2月)'!L20</f>
        <v>3615482</v>
      </c>
      <c r="M39" s="142">
        <f>+'(令和7年2月)'!M20</f>
        <v>5551</v>
      </c>
      <c r="N39" s="143">
        <f>+'(令和7年2月)'!N20</f>
        <v>1238561.5</v>
      </c>
      <c r="O39" s="142">
        <f>+'(令和7年2月)'!O20</f>
        <v>3358</v>
      </c>
      <c r="P39" s="143">
        <f>+'(令和7年2月)'!P20</f>
        <v>1089304.4000000001</v>
      </c>
      <c r="Q39" s="142">
        <f>+'(令和7年2月)'!Q20</f>
        <v>22352.5</v>
      </c>
      <c r="R39" s="143">
        <f>+'(令和7年2月)'!R20</f>
        <v>3963089</v>
      </c>
      <c r="S39" s="144">
        <f>+'(令和7年2月)'!S20</f>
        <v>35819</v>
      </c>
      <c r="T39" s="145">
        <f>+'(令和7年2月)'!T20</f>
        <v>6775964.2000000002</v>
      </c>
      <c r="U39" s="142">
        <f>+'(令和7年2月)'!U20</f>
        <v>3437</v>
      </c>
      <c r="V39" s="143">
        <f>+'(令和7年2月)'!V20</f>
        <v>1402738.534883721</v>
      </c>
      <c r="W39" s="142">
        <f>+'(令和7年2月)'!W20</f>
        <v>4945.2460000000001</v>
      </c>
      <c r="X39" s="143">
        <f>+'(令和7年2月)'!X20</f>
        <v>562791</v>
      </c>
      <c r="Y39" s="146">
        <f>+'(令和7年2月)'!Y20</f>
        <v>84022.407000000007</v>
      </c>
      <c r="Z39" s="147">
        <f>+'(令和7年2月)'!Z20</f>
        <v>20607551.753065541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+'(令和7年2月)'!E21</f>
        <v>1022</v>
      </c>
      <c r="F40" s="149">
        <f>+'(令和7年2月)'!F21</f>
        <v>96023</v>
      </c>
      <c r="G40" s="148">
        <f>+'(令和7年2月)'!G21</f>
        <v>1061.9259999999999</v>
      </c>
      <c r="H40" s="149">
        <f>+'(令和7年2月)'!H21</f>
        <v>443100</v>
      </c>
      <c r="I40" s="148">
        <f>+'(令和7年2月)'!I21</f>
        <v>1797.1</v>
      </c>
      <c r="J40" s="149">
        <f>+'(令和7年2月)'!J21</f>
        <v>1256928.0909090908</v>
      </c>
      <c r="K40" s="148">
        <f>+'(令和7年2月)'!K21</f>
        <v>1626</v>
      </c>
      <c r="L40" s="149">
        <f>+'(令和7年2月)'!L21</f>
        <v>3920348</v>
      </c>
      <c r="M40" s="148">
        <f>+'(令和7年2月)'!M21</f>
        <v>5017.0959999999995</v>
      </c>
      <c r="N40" s="149">
        <f>+'(令和7年2月)'!N21</f>
        <v>984752.3</v>
      </c>
      <c r="O40" s="148">
        <f>+'(令和7年2月)'!O21</f>
        <v>3394</v>
      </c>
      <c r="P40" s="149">
        <f>+'(令和7年2月)'!P21</f>
        <v>1097079.8999999999</v>
      </c>
      <c r="Q40" s="148">
        <f>+'(令和7年2月)'!Q21</f>
        <v>24494.400000000001</v>
      </c>
      <c r="R40" s="149">
        <f>+'(令和7年2月)'!R21</f>
        <v>4322311.5</v>
      </c>
      <c r="S40" s="144">
        <f>+'(令和7年2月)'!S21</f>
        <v>36184</v>
      </c>
      <c r="T40" s="145">
        <f>+'(令和7年2月)'!T21</f>
        <v>6663328.9000000004</v>
      </c>
      <c r="U40" s="148">
        <f>+'(令和7年2月)'!W20</f>
        <v>4945.2460000000001</v>
      </c>
      <c r="V40" s="149">
        <f>+'(令和7年2月)'!V21</f>
        <v>1090759.6976744186</v>
      </c>
      <c r="W40" s="148">
        <f>+'(令和7年2月)'!W21</f>
        <v>4729.2260000000006</v>
      </c>
      <c r="X40" s="149">
        <f>+'(令和7年2月)'!X21</f>
        <v>530750</v>
      </c>
      <c r="Y40" s="150">
        <f>+'(令和7年2月)'!Y21</f>
        <v>82611.747999999992</v>
      </c>
      <c r="Z40" s="151">
        <f>+'(令和7年2月)'!Z21</f>
        <v>20405381.388583511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+'(令和7年2月)'!E22</f>
        <v>1648.9</v>
      </c>
      <c r="F41" s="149">
        <f>+'(令和7年2月)'!F22</f>
        <v>319815</v>
      </c>
      <c r="G41" s="148">
        <f>+'(令和7年2月)'!G22</f>
        <v>1538.8130000000001</v>
      </c>
      <c r="H41" s="149">
        <f>+'(令和7年2月)'!H22</f>
        <v>672823</v>
      </c>
      <c r="I41" s="148">
        <f>+'(令和7年2月)'!I22</f>
        <v>3446.4</v>
      </c>
      <c r="J41" s="149">
        <f>+'(令和7年2月)'!J22</f>
        <v>3243437.8000000003</v>
      </c>
      <c r="K41" s="148">
        <f>+'(令和7年2月)'!K22</f>
        <v>6537</v>
      </c>
      <c r="L41" s="149">
        <f>+'(令和7年2月)'!L22</f>
        <v>6723426</v>
      </c>
      <c r="M41" s="148">
        <f>+'(令和7年2月)'!M22</f>
        <v>14387.384</v>
      </c>
      <c r="N41" s="149">
        <f>+'(令和7年2月)'!N22</f>
        <v>3114655.4529999997</v>
      </c>
      <c r="O41" s="148">
        <f>+'(令和7年2月)'!O22</f>
        <v>4539</v>
      </c>
      <c r="P41" s="149">
        <f>+'(令和7年2月)'!P22</f>
        <v>1360327.8</v>
      </c>
      <c r="Q41" s="148">
        <f>+'(令和7年2月)'!Q22</f>
        <v>56656.4</v>
      </c>
      <c r="R41" s="149">
        <f>+'(令和7年2月)'!R22</f>
        <v>11124034.4376</v>
      </c>
      <c r="S41" s="144">
        <f>+'(令和7年2月)'!S22</f>
        <v>35523.800000000003</v>
      </c>
      <c r="T41" s="145">
        <f>+'(令和7年2月)'!T22</f>
        <v>3280907.3</v>
      </c>
      <c r="U41" s="148">
        <f>+'(令和7年2月)'!U22</f>
        <v>4241.8</v>
      </c>
      <c r="V41" s="149">
        <f>+'(令和7年2月)'!V22</f>
        <v>1766572.7604651162</v>
      </c>
      <c r="W41" s="148">
        <f>+'(令和7年2月)'!W22</f>
        <v>7053.876699999998</v>
      </c>
      <c r="X41" s="149">
        <f>+'(令和7年2月)'!X22</f>
        <v>1171590</v>
      </c>
      <c r="Y41" s="150">
        <f>+'(令和7年2月)'!Y22</f>
        <v>135573.3737</v>
      </c>
      <c r="Z41" s="151">
        <f>+'(令和7年2月)'!Z22</f>
        <v>32777589.551065117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+'(令和7年2月)'!E23</f>
        <v>50.992142009158236</v>
      </c>
      <c r="F42" s="193">
        <f>+'(令和5年12月)'!F23</f>
        <v>0</v>
      </c>
      <c r="G42" s="192">
        <f>+'(令和7年2月)'!G23</f>
        <v>65.689577678526774</v>
      </c>
      <c r="H42" s="193">
        <f>+'(令和5年12月)'!H23</f>
        <v>0</v>
      </c>
      <c r="I42" s="192">
        <f>+'(令和7年2月)'!I23</f>
        <v>62.400309717382882</v>
      </c>
      <c r="J42" s="193">
        <f>+'(令和5年12月)'!J23</f>
        <v>0</v>
      </c>
      <c r="K42" s="192">
        <f>+'(令和7年2月)'!K23</f>
        <v>60.76809453471197</v>
      </c>
      <c r="L42" s="193">
        <f>+'(令和5年12月)'!L23</f>
        <v>0</v>
      </c>
      <c r="M42" s="192">
        <f>+'(令和7年2月)'!M23</f>
        <v>37.421291359924396</v>
      </c>
      <c r="N42" s="193">
        <f>+'(令和5年12月)'!N23</f>
        <v>0</v>
      </c>
      <c r="O42" s="192">
        <f>+'(令和7年2月)'!O23</f>
        <v>74.426807760141088</v>
      </c>
      <c r="P42" s="193">
        <f>+'(令和5年12月)'!P23</f>
        <v>0</v>
      </c>
      <c r="Q42" s="192">
        <f>+'(令和7年2月)'!Q23</f>
        <v>40.576000803778449</v>
      </c>
      <c r="R42" s="193">
        <f>+'(令和5年12月)'!R23</f>
        <v>0</v>
      </c>
      <c r="S42" s="192">
        <f>+'(令和7年2月)'!S23</f>
        <v>100.82674486015073</v>
      </c>
      <c r="T42" s="193">
        <f>+'(令和5年12月)'!T23</f>
        <v>0</v>
      </c>
      <c r="U42" s="192">
        <f>+'(令和7年2月)'!U23</f>
        <v>80.683100112809925</v>
      </c>
      <c r="V42" s="193">
        <f>+'(令和5年12月)'!V23</f>
        <v>0</v>
      </c>
      <c r="W42" s="192">
        <f>+'(令和7年2月)'!W23</f>
        <v>69.641935397349357</v>
      </c>
      <c r="X42" s="193">
        <f>+'(令和5年12月)'!X23</f>
        <v>0</v>
      </c>
      <c r="Y42" s="192">
        <f>+'(令和7年2月)'!Y23</f>
        <v>61.786358013474349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220</v>
      </c>
      <c r="F43" s="93">
        <f t="shared" si="19"/>
        <v>43924</v>
      </c>
      <c r="G43" s="90">
        <f t="shared" si="19"/>
        <v>270.52</v>
      </c>
      <c r="H43" s="91">
        <f t="shared" si="19"/>
        <v>115526</v>
      </c>
      <c r="I43" s="92">
        <f t="shared" si="19"/>
        <v>-272.40000000000009</v>
      </c>
      <c r="J43" s="93">
        <f t="shared" si="19"/>
        <v>177501.74545454537</v>
      </c>
      <c r="K43" s="90">
        <f t="shared" si="19"/>
        <v>-3603</v>
      </c>
      <c r="L43" s="91">
        <f t="shared" si="19"/>
        <v>-997850</v>
      </c>
      <c r="M43" s="92">
        <f t="shared" si="19"/>
        <v>2314.08</v>
      </c>
      <c r="N43" s="93">
        <f t="shared" si="19"/>
        <v>295613.89999999991</v>
      </c>
      <c r="O43" s="90">
        <f t="shared" si="19"/>
        <v>823</v>
      </c>
      <c r="P43" s="91">
        <f t="shared" si="19"/>
        <v>294512.19999999972</v>
      </c>
      <c r="Q43" s="92">
        <f t="shared" si="19"/>
        <v>1907.5</v>
      </c>
      <c r="R43" s="93">
        <f t="shared" si="19"/>
        <v>1662107.4000000004</v>
      </c>
      <c r="S43" s="90">
        <f t="shared" si="19"/>
        <v>11862</v>
      </c>
      <c r="T43" s="91">
        <f t="shared" si="19"/>
        <v>2399674.8999999994</v>
      </c>
      <c r="U43" s="92">
        <f t="shared" si="19"/>
        <v>463</v>
      </c>
      <c r="V43" s="93">
        <f t="shared" si="19"/>
        <v>235133.00930232555</v>
      </c>
      <c r="W43" s="90">
        <f t="shared" si="19"/>
        <v>727.93099999999959</v>
      </c>
      <c r="X43" s="91">
        <f t="shared" si="19"/>
        <v>4045038.4000000004</v>
      </c>
      <c r="Y43" s="90">
        <f t="shared" si="19"/>
        <v>14712.630999999994</v>
      </c>
      <c r="Z43" s="91">
        <f t="shared" si="19"/>
        <v>8271181.5547568686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0</v>
      </c>
      <c r="F44" s="97">
        <f t="shared" si="19"/>
        <v>20687</v>
      </c>
      <c r="G44" s="94">
        <f t="shared" si="19"/>
        <v>57.769000000000005</v>
      </c>
      <c r="H44" s="95">
        <f t="shared" si="19"/>
        <v>34699</v>
      </c>
      <c r="I44" s="96">
        <f t="shared" si="19"/>
        <v>1052.4000000000001</v>
      </c>
      <c r="J44" s="97">
        <f t="shared" si="19"/>
        <v>1915967.6545454548</v>
      </c>
      <c r="K44" s="94">
        <f t="shared" si="19"/>
        <v>-244</v>
      </c>
      <c r="L44" s="95">
        <f t="shared" si="19"/>
        <v>-600160</v>
      </c>
      <c r="M44" s="96">
        <f t="shared" si="19"/>
        <v>2878.9960000000001</v>
      </c>
      <c r="N44" s="97">
        <f t="shared" si="19"/>
        <v>841202.09999999986</v>
      </c>
      <c r="O44" s="94">
        <f t="shared" si="19"/>
        <v>932</v>
      </c>
      <c r="P44" s="95">
        <f t="shared" si="19"/>
        <v>535663.70000000019</v>
      </c>
      <c r="Q44" s="96">
        <f t="shared" si="19"/>
        <v>431.09999999999854</v>
      </c>
      <c r="R44" s="97">
        <f t="shared" si="19"/>
        <v>1395046.4000000004</v>
      </c>
      <c r="S44" s="94">
        <f t="shared" si="19"/>
        <v>14520</v>
      </c>
      <c r="T44" s="95">
        <f t="shared" si="19"/>
        <v>2781979.1999999993</v>
      </c>
      <c r="U44" s="96">
        <f>W20-U40</f>
        <v>727.93099999999959</v>
      </c>
      <c r="V44" s="97">
        <f t="shared" si="19"/>
        <v>884581.59069767455</v>
      </c>
      <c r="W44" s="94">
        <f t="shared" si="19"/>
        <v>890.17099999999937</v>
      </c>
      <c r="X44" s="95">
        <f t="shared" si="19"/>
        <v>2098395.7000000002</v>
      </c>
      <c r="Y44" s="94">
        <f t="shared" si="19"/>
        <v>21560.83600000001</v>
      </c>
      <c r="Z44" s="95">
        <f t="shared" si="19"/>
        <v>9908062.3452431262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-27</v>
      </c>
      <c r="F45" s="97">
        <f t="shared" si="19"/>
        <v>-1016</v>
      </c>
      <c r="G45" s="94">
        <f t="shared" si="19"/>
        <v>151.08599999999979</v>
      </c>
      <c r="H45" s="95">
        <f t="shared" si="19"/>
        <v>60461</v>
      </c>
      <c r="I45" s="96">
        <f t="shared" si="19"/>
        <v>-889.5</v>
      </c>
      <c r="J45" s="97">
        <f t="shared" si="19"/>
        <v>-1530276.8818181821</v>
      </c>
      <c r="K45" s="94">
        <f t="shared" si="19"/>
        <v>-440</v>
      </c>
      <c r="L45" s="95">
        <f t="shared" si="19"/>
        <v>-702556</v>
      </c>
      <c r="M45" s="96">
        <f t="shared" si="19"/>
        <v>-31.012000000000626</v>
      </c>
      <c r="N45" s="97">
        <f t="shared" si="19"/>
        <v>-291779</v>
      </c>
      <c r="O45" s="94">
        <f t="shared" si="19"/>
        <v>-187</v>
      </c>
      <c r="P45" s="95">
        <f t="shared" si="19"/>
        <v>-254200.10000000009</v>
      </c>
      <c r="Q45" s="96">
        <f t="shared" si="19"/>
        <v>-665.5</v>
      </c>
      <c r="R45" s="97">
        <f t="shared" si="19"/>
        <v>-92161.5</v>
      </c>
      <c r="S45" s="94">
        <f t="shared" si="19"/>
        <v>-3023.0000000000036</v>
      </c>
      <c r="T45" s="95">
        <f t="shared" si="19"/>
        <v>-269669</v>
      </c>
      <c r="U45" s="96">
        <f t="shared" si="19"/>
        <v>-428.40000000000009</v>
      </c>
      <c r="V45" s="97">
        <f t="shared" si="19"/>
        <v>-337469.74418604653</v>
      </c>
      <c r="W45" s="94">
        <f t="shared" si="19"/>
        <v>53.780000000001564</v>
      </c>
      <c r="X45" s="95">
        <f t="shared" si="19"/>
        <v>1978683.7000000002</v>
      </c>
      <c r="Y45" s="94">
        <f t="shared" si="19"/>
        <v>-5486.5460000000021</v>
      </c>
      <c r="Z45" s="95">
        <f t="shared" si="19"/>
        <v>-1439983.5260042287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10.888743401138932</v>
      </c>
      <c r="F46" s="193"/>
      <c r="G46" s="192">
        <f>G23-G42</f>
        <v>8.3484907524760388</v>
      </c>
      <c r="H46" s="193"/>
      <c r="I46" s="192">
        <f>I23-I42</f>
        <v>17.713960767183934</v>
      </c>
      <c r="J46" s="193"/>
      <c r="K46" s="192">
        <f>K23-K42</f>
        <v>-42.37328687284716</v>
      </c>
      <c r="L46" s="193"/>
      <c r="M46" s="192">
        <f>M23-M42</f>
        <v>17.41208532195391</v>
      </c>
      <c r="N46" s="193"/>
      <c r="O46" s="192">
        <f t="shared" si="19"/>
        <v>21.254217996241763</v>
      </c>
      <c r="P46" s="193"/>
      <c r="Q46" s="192">
        <f t="shared" si="19"/>
        <v>3.0872738597066061</v>
      </c>
      <c r="R46" s="193"/>
      <c r="S46" s="192">
        <f t="shared" si="19"/>
        <v>43.804756096855996</v>
      </c>
      <c r="T46" s="193"/>
      <c r="U46" s="192">
        <f t="shared" si="19"/>
        <v>38.161584066353839</v>
      </c>
      <c r="V46" s="193"/>
      <c r="W46" s="192">
        <f t="shared" si="19"/>
        <v>10.099245737738769</v>
      </c>
      <c r="X46" s="193"/>
      <c r="Y46" s="192">
        <f t="shared" si="19"/>
        <v>14.592271879411065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128.13299232736571</v>
      </c>
      <c r="F47" s="72">
        <f t="shared" si="20"/>
        <v>161.20105893827505</v>
      </c>
      <c r="G47" s="71">
        <f t="shared" si="20"/>
        <v>127.04494127032844</v>
      </c>
      <c r="H47" s="73">
        <f t="shared" si="20"/>
        <v>127.32829628087639</v>
      </c>
      <c r="I47" s="74">
        <f t="shared" si="20"/>
        <v>87.797885683569248</v>
      </c>
      <c r="J47" s="72">
        <f t="shared" si="20"/>
        <v>112.11519156057787</v>
      </c>
      <c r="K47" s="71">
        <f t="shared" si="20"/>
        <v>20.726072607260726</v>
      </c>
      <c r="L47" s="73">
        <f t="shared" si="20"/>
        <v>72.400637038159772</v>
      </c>
      <c r="M47" s="74">
        <f t="shared" si="20"/>
        <v>141.6876238515583</v>
      </c>
      <c r="N47" s="72">
        <f t="shared" si="20"/>
        <v>123.86751889187578</v>
      </c>
      <c r="O47" s="71">
        <f t="shared" si="20"/>
        <v>124.50863609291245</v>
      </c>
      <c r="P47" s="73">
        <f t="shared" si="20"/>
        <v>127.03672178318564</v>
      </c>
      <c r="Q47" s="74">
        <f t="shared" si="20"/>
        <v>108.53372106028409</v>
      </c>
      <c r="R47" s="72">
        <f t="shared" si="20"/>
        <v>141.93969401141385</v>
      </c>
      <c r="S47" s="71">
        <f t="shared" si="20"/>
        <v>133.11650241491947</v>
      </c>
      <c r="T47" s="73">
        <f t="shared" si="20"/>
        <v>135.41451561978442</v>
      </c>
      <c r="U47" s="74">
        <f t="shared" si="20"/>
        <v>113.47105033459412</v>
      </c>
      <c r="V47" s="72">
        <f t="shared" si="20"/>
        <v>116.76242602986713</v>
      </c>
      <c r="W47" s="71">
        <f t="shared" si="20"/>
        <v>114.71981373626305</v>
      </c>
      <c r="X47" s="73">
        <f t="shared" si="20"/>
        <v>818.74610645870314</v>
      </c>
      <c r="Y47" s="71">
        <f t="shared" si="20"/>
        <v>117.51036601462749</v>
      </c>
      <c r="Z47" s="73">
        <f t="shared" si="20"/>
        <v>140.13665307683365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100</v>
      </c>
      <c r="F48" s="66">
        <f t="shared" si="20"/>
        <v>121.54379679868366</v>
      </c>
      <c r="G48" s="63">
        <f t="shared" si="20"/>
        <v>105.44002124441816</v>
      </c>
      <c r="H48" s="64">
        <f t="shared" si="20"/>
        <v>107.83096366508688</v>
      </c>
      <c r="I48" s="65">
        <f t="shared" si="20"/>
        <v>158.56101496856047</v>
      </c>
      <c r="J48" s="66">
        <f t="shared" si="20"/>
        <v>252.43255906228529</v>
      </c>
      <c r="K48" s="63">
        <f t="shared" si="20"/>
        <v>84.993849938499395</v>
      </c>
      <c r="L48" s="64">
        <f t="shared" si="20"/>
        <v>84.691154968895617</v>
      </c>
      <c r="M48" s="65">
        <f t="shared" si="20"/>
        <v>157.38371360643688</v>
      </c>
      <c r="N48" s="66">
        <f t="shared" si="20"/>
        <v>185.42270985302596</v>
      </c>
      <c r="O48" s="63">
        <f t="shared" si="20"/>
        <v>127.46022392457277</v>
      </c>
      <c r="P48" s="64">
        <f t="shared" si="20"/>
        <v>148.82631611425933</v>
      </c>
      <c r="Q48" s="65">
        <f t="shared" si="20"/>
        <v>101.75999412110524</v>
      </c>
      <c r="R48" s="66">
        <f t="shared" si="20"/>
        <v>132.27547112233813</v>
      </c>
      <c r="S48" s="63">
        <f t="shared" si="20"/>
        <v>140.12823347335839</v>
      </c>
      <c r="T48" s="64">
        <f t="shared" si="20"/>
        <v>141.75059105967287</v>
      </c>
      <c r="U48" s="65">
        <f>W20/U40*100</f>
        <v>114.71981373626305</v>
      </c>
      <c r="V48" s="66">
        <f t="shared" si="20"/>
        <v>181.09775164810992</v>
      </c>
      <c r="W48" s="63">
        <f t="shared" si="20"/>
        <v>118.82276296374923</v>
      </c>
      <c r="X48" s="64">
        <f t="shared" si="20"/>
        <v>495.36423928403207</v>
      </c>
      <c r="Y48" s="63">
        <f t="shared" si="20"/>
        <v>126.09899502429123</v>
      </c>
      <c r="Z48" s="64">
        <f t="shared" si="20"/>
        <v>148.55612427213211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98.362544726787561</v>
      </c>
      <c r="F49" s="70">
        <f t="shared" si="20"/>
        <v>99.682316339133564</v>
      </c>
      <c r="G49" s="67">
        <f t="shared" si="20"/>
        <v>109.81834699862816</v>
      </c>
      <c r="H49" s="68">
        <f t="shared" si="20"/>
        <v>108.98616723863483</v>
      </c>
      <c r="I49" s="69">
        <f t="shared" si="20"/>
        <v>74.190459610027858</v>
      </c>
      <c r="J49" s="70">
        <f t="shared" si="20"/>
        <v>52.819293102578321</v>
      </c>
      <c r="K49" s="67">
        <f t="shared" si="20"/>
        <v>93.269083677527917</v>
      </c>
      <c r="L49" s="68">
        <f t="shared" si="20"/>
        <v>89.550624934371257</v>
      </c>
      <c r="M49" s="69">
        <f t="shared" si="20"/>
        <v>99.784450043176705</v>
      </c>
      <c r="N49" s="70">
        <f t="shared" si="20"/>
        <v>90.632061735144347</v>
      </c>
      <c r="O49" s="67">
        <f t="shared" si="20"/>
        <v>95.880149812734089</v>
      </c>
      <c r="P49" s="68">
        <f t="shared" si="20"/>
        <v>81.313320215906785</v>
      </c>
      <c r="Q49" s="69">
        <f t="shared" si="20"/>
        <v>98.825375420958622</v>
      </c>
      <c r="R49" s="70">
        <f t="shared" si="20"/>
        <v>99.171510116073648</v>
      </c>
      <c r="S49" s="67">
        <f t="shared" si="20"/>
        <v>91.490212195767342</v>
      </c>
      <c r="T49" s="68">
        <f t="shared" si="20"/>
        <v>91.780657746715363</v>
      </c>
      <c r="U49" s="69">
        <f t="shared" si="20"/>
        <v>89.900513932764397</v>
      </c>
      <c r="V49" s="70">
        <f t="shared" si="20"/>
        <v>80.896923594746525</v>
      </c>
      <c r="W49" s="67">
        <f t="shared" si="20"/>
        <v>100.76241763624819</v>
      </c>
      <c r="X49" s="68">
        <f t="shared" si="20"/>
        <v>268.8887494772062</v>
      </c>
      <c r="Y49" s="67">
        <f t="shared" si="20"/>
        <v>95.953079981515572</v>
      </c>
      <c r="Z49" s="68">
        <f t="shared" si="20"/>
        <v>95.606804692697622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AABA-1F82-4B50-A3F4-4861282A8A0F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652</v>
      </c>
      <c r="F5" s="14">
        <v>52770</v>
      </c>
      <c r="G5" s="15">
        <v>30</v>
      </c>
      <c r="H5" s="16">
        <v>5460</v>
      </c>
      <c r="I5" s="13">
        <v>1623</v>
      </c>
      <c r="J5" s="14">
        <v>1127578</v>
      </c>
      <c r="K5" s="17">
        <v>4512</v>
      </c>
      <c r="L5" s="18">
        <v>3594232</v>
      </c>
      <c r="M5" s="13">
        <v>1056</v>
      </c>
      <c r="N5" s="75">
        <v>239213</v>
      </c>
      <c r="O5" s="19">
        <v>641</v>
      </c>
      <c r="P5" s="18">
        <v>24609</v>
      </c>
      <c r="Q5" s="13">
        <v>12178</v>
      </c>
      <c r="R5" s="14">
        <v>1823173</v>
      </c>
      <c r="S5" s="19">
        <v>14068</v>
      </c>
      <c r="T5" s="18">
        <v>4197469</v>
      </c>
      <c r="U5" s="13">
        <v>3267</v>
      </c>
      <c r="V5" s="14">
        <v>1381347</v>
      </c>
      <c r="W5" s="13">
        <v>392</v>
      </c>
      <c r="X5" s="18">
        <v>76280</v>
      </c>
      <c r="Y5" s="20">
        <f t="shared" ref="Y5:Z18" si="0">+W5+U5+S5+Q5+O5+M5+K5+I5+G5+E5</f>
        <v>38419</v>
      </c>
      <c r="Z5" s="21">
        <f t="shared" si="0"/>
        <v>12522131</v>
      </c>
    </row>
    <row r="6" spans="1:26" ht="18.95" customHeight="1" x14ac:dyDescent="0.15">
      <c r="A6" s="7"/>
      <c r="B6" s="22"/>
      <c r="C6" s="83"/>
      <c r="D6" s="81" t="s">
        <v>22</v>
      </c>
      <c r="E6" s="23">
        <v>830</v>
      </c>
      <c r="F6" s="24">
        <v>64412</v>
      </c>
      <c r="G6" s="25">
        <v>30</v>
      </c>
      <c r="H6" s="26">
        <v>5460</v>
      </c>
      <c r="I6" s="27">
        <v>1237</v>
      </c>
      <c r="J6" s="21">
        <v>928309</v>
      </c>
      <c r="K6" s="25">
        <v>1586</v>
      </c>
      <c r="L6" s="26">
        <v>3893928</v>
      </c>
      <c r="M6" s="27">
        <v>803</v>
      </c>
      <c r="N6" s="76">
        <v>197673</v>
      </c>
      <c r="O6" s="25">
        <v>697</v>
      </c>
      <c r="P6" s="26">
        <v>30640</v>
      </c>
      <c r="Q6" s="27">
        <v>13784</v>
      </c>
      <c r="R6" s="21">
        <v>2086751</v>
      </c>
      <c r="S6" s="25">
        <v>13787</v>
      </c>
      <c r="T6" s="26">
        <v>4152093</v>
      </c>
      <c r="U6" s="27">
        <v>3052</v>
      </c>
      <c r="V6" s="21">
        <v>1058490</v>
      </c>
      <c r="W6" s="27">
        <v>497</v>
      </c>
      <c r="X6" s="26">
        <v>100514</v>
      </c>
      <c r="Y6" s="20">
        <f t="shared" si="0"/>
        <v>36303</v>
      </c>
      <c r="Z6" s="21">
        <f t="shared" si="0"/>
        <v>12518270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1348.9</v>
      </c>
      <c r="F7" s="36">
        <v>259867</v>
      </c>
      <c r="G7" s="29">
        <v>151</v>
      </c>
      <c r="H7" s="30">
        <v>74178</v>
      </c>
      <c r="I7" s="31">
        <v>2018</v>
      </c>
      <c r="J7" s="32">
        <v>2433914</v>
      </c>
      <c r="K7" s="77">
        <v>6447</v>
      </c>
      <c r="L7" s="30">
        <v>6658331</v>
      </c>
      <c r="M7" s="23">
        <v>2631.3</v>
      </c>
      <c r="N7" s="24">
        <v>469923.25</v>
      </c>
      <c r="O7" s="33">
        <v>2906</v>
      </c>
      <c r="P7" s="34">
        <v>715810</v>
      </c>
      <c r="Q7" s="23">
        <v>29929.4</v>
      </c>
      <c r="R7" s="24">
        <v>4839092</v>
      </c>
      <c r="S7" s="33">
        <v>29249.200000000001</v>
      </c>
      <c r="T7" s="34">
        <v>2450417</v>
      </c>
      <c r="U7" s="23">
        <v>3041</v>
      </c>
      <c r="V7" s="24">
        <v>1593366.5</v>
      </c>
      <c r="W7" s="23">
        <v>1833.1999999999998</v>
      </c>
      <c r="X7" s="34">
        <v>427979</v>
      </c>
      <c r="Y7" s="31">
        <f t="shared" si="0"/>
        <v>79555</v>
      </c>
      <c r="Z7" s="24">
        <f>+X7+V7+T7+R7+P7+N7+L7+J7+H7+F7</f>
        <v>19922877.75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175.261</v>
      </c>
      <c r="H8" s="16">
        <v>103400</v>
      </c>
      <c r="I8" s="13">
        <v>379.4</v>
      </c>
      <c r="J8" s="14">
        <v>218028.81818181818</v>
      </c>
      <c r="K8" s="17">
        <v>0</v>
      </c>
      <c r="L8" s="18">
        <v>0</v>
      </c>
      <c r="M8" s="13">
        <v>4055</v>
      </c>
      <c r="N8" s="75">
        <v>879959.5</v>
      </c>
      <c r="O8" s="19">
        <v>58</v>
      </c>
      <c r="P8" s="18">
        <v>6978.6</v>
      </c>
      <c r="Q8" s="13">
        <v>4667.5</v>
      </c>
      <c r="R8" s="14">
        <v>556261.6</v>
      </c>
      <c r="S8" s="19">
        <v>21423</v>
      </c>
      <c r="T8" s="18">
        <v>2505943.2000000002</v>
      </c>
      <c r="U8" s="13">
        <v>118</v>
      </c>
      <c r="V8" s="14">
        <v>10656.534883720931</v>
      </c>
      <c r="W8" s="13">
        <v>50</v>
      </c>
      <c r="X8" s="18">
        <v>1000</v>
      </c>
      <c r="Y8" s="13">
        <f t="shared" si="0"/>
        <v>31056.161</v>
      </c>
      <c r="Z8" s="14">
        <f t="shared" si="0"/>
        <v>4301228.2530655395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185</v>
      </c>
      <c r="F9" s="24">
        <v>29511</v>
      </c>
      <c r="G9" s="25">
        <v>170.92599999999999</v>
      </c>
      <c r="H9" s="26">
        <v>104400</v>
      </c>
      <c r="I9" s="27">
        <v>380.1</v>
      </c>
      <c r="J9" s="21">
        <v>227724.09090909091</v>
      </c>
      <c r="K9" s="25">
        <v>0</v>
      </c>
      <c r="L9" s="26">
        <v>0</v>
      </c>
      <c r="M9" s="27">
        <v>3045</v>
      </c>
      <c r="N9" s="76">
        <v>554334.30000000005</v>
      </c>
      <c r="O9" s="25">
        <v>40</v>
      </c>
      <c r="P9" s="26">
        <v>5067.8999999999996</v>
      </c>
      <c r="Q9" s="27">
        <v>4967.3999999999996</v>
      </c>
      <c r="R9" s="21">
        <v>638195.60000000009</v>
      </c>
      <c r="S9" s="25">
        <v>22039</v>
      </c>
      <c r="T9" s="26">
        <v>2430632.9</v>
      </c>
      <c r="U9" s="27">
        <v>163</v>
      </c>
      <c r="V9" s="21">
        <v>16239.697674418605</v>
      </c>
      <c r="W9" s="27">
        <v>50</v>
      </c>
      <c r="X9" s="26">
        <v>1000</v>
      </c>
      <c r="Y9" s="20">
        <f t="shared" si="0"/>
        <v>31040.425999999999</v>
      </c>
      <c r="Z9" s="21">
        <f t="shared" si="0"/>
        <v>4007105.4885835098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252</v>
      </c>
      <c r="F10" s="36">
        <v>45548</v>
      </c>
      <c r="G10" s="29">
        <v>165.81300000000005</v>
      </c>
      <c r="H10" s="30">
        <v>93200</v>
      </c>
      <c r="I10" s="37">
        <v>987.4</v>
      </c>
      <c r="J10" s="38">
        <v>551839.69999999995</v>
      </c>
      <c r="K10" s="77">
        <v>0</v>
      </c>
      <c r="L10" s="30">
        <v>0</v>
      </c>
      <c r="M10" s="35">
        <v>8094</v>
      </c>
      <c r="N10" s="36">
        <v>1918310.203</v>
      </c>
      <c r="O10" s="29">
        <v>92</v>
      </c>
      <c r="P10" s="30">
        <v>11283.300000000007</v>
      </c>
      <c r="Q10" s="35">
        <v>12486.5</v>
      </c>
      <c r="R10" s="36">
        <v>1775514.0756000003</v>
      </c>
      <c r="S10" s="29">
        <v>6170.5999999999985</v>
      </c>
      <c r="T10" s="30">
        <v>806282.29999999993</v>
      </c>
      <c r="U10" s="35">
        <v>700.80000000000007</v>
      </c>
      <c r="V10" s="36">
        <v>61379.260465116284</v>
      </c>
      <c r="W10" s="35">
        <v>85</v>
      </c>
      <c r="X10" s="30">
        <v>1500</v>
      </c>
      <c r="Y10" s="37">
        <f t="shared" si="0"/>
        <v>29034.112999999998</v>
      </c>
      <c r="Z10" s="36">
        <f t="shared" si="0"/>
        <v>5264856.8390651168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1858</v>
      </c>
      <c r="R11" s="14">
        <v>529535</v>
      </c>
      <c r="S11" s="19">
        <v>0</v>
      </c>
      <c r="T11" s="18">
        <v>0</v>
      </c>
      <c r="U11" s="13">
        <v>37</v>
      </c>
      <c r="V11" s="14">
        <v>7435</v>
      </c>
      <c r="W11" s="13">
        <v>42</v>
      </c>
      <c r="X11" s="18">
        <v>20818</v>
      </c>
      <c r="Y11" s="13">
        <f>+W11+U11+S11+Q11+O11+M11+K11+I11+G11+E11</f>
        <v>2028</v>
      </c>
      <c r="Z11" s="14">
        <f t="shared" si="0"/>
        <v>649139.30000000005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7</v>
      </c>
      <c r="F12" s="21">
        <v>2100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1755</v>
      </c>
      <c r="R12" s="21">
        <v>500249.4</v>
      </c>
      <c r="S12" s="25">
        <v>0</v>
      </c>
      <c r="T12" s="26">
        <v>0</v>
      </c>
      <c r="U12" s="27">
        <v>56</v>
      </c>
      <c r="V12" s="21">
        <v>12730</v>
      </c>
      <c r="W12" s="27">
        <v>1</v>
      </c>
      <c r="X12" s="26">
        <v>0</v>
      </c>
      <c r="Y12" s="20">
        <f t="shared" ref="Y12:Y18" si="1">+W12+U12+S12+Q12+O12+M12+K12+I12+G12+E12</f>
        <v>1909</v>
      </c>
      <c r="Z12" s="21">
        <f t="shared" si="0"/>
        <v>605079.4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48</v>
      </c>
      <c r="F13" s="24">
        <v>14400</v>
      </c>
      <c r="G13" s="29">
        <v>195</v>
      </c>
      <c r="H13" s="30">
        <v>195000</v>
      </c>
      <c r="I13" s="37">
        <v>14</v>
      </c>
      <c r="J13" s="38">
        <v>9159.100000000104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6782.5</v>
      </c>
      <c r="R13" s="36">
        <v>2123280.5</v>
      </c>
      <c r="S13" s="29">
        <v>0</v>
      </c>
      <c r="T13" s="30">
        <v>0</v>
      </c>
      <c r="U13" s="35">
        <v>451</v>
      </c>
      <c r="V13" s="36">
        <v>98407</v>
      </c>
      <c r="W13" s="35">
        <v>56</v>
      </c>
      <c r="X13" s="30">
        <v>53794</v>
      </c>
      <c r="Y13" s="37">
        <f t="shared" si="1"/>
        <v>7565.5</v>
      </c>
      <c r="Z13" s="36">
        <f t="shared" si="0"/>
        <v>2513040.6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8</v>
      </c>
      <c r="N14" s="75">
        <v>195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8</v>
      </c>
      <c r="Z14" s="14">
        <f t="shared" si="0"/>
        <v>195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741</v>
      </c>
      <c r="N15" s="76">
        <v>109701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741</v>
      </c>
      <c r="Z15" s="24">
        <f t="shared" si="0"/>
        <v>109701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2452</v>
      </c>
      <c r="N16" s="36">
        <v>367926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2452</v>
      </c>
      <c r="Z16" s="36">
        <f t="shared" si="0"/>
        <v>367926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720</v>
      </c>
      <c r="H17" s="18">
        <v>238874</v>
      </c>
      <c r="I17" s="13">
        <v>229</v>
      </c>
      <c r="J17" s="14">
        <v>118159</v>
      </c>
      <c r="K17" s="19">
        <v>33</v>
      </c>
      <c r="L17" s="18">
        <v>21250</v>
      </c>
      <c r="M17" s="13">
        <v>417</v>
      </c>
      <c r="N17" s="75">
        <v>104194</v>
      </c>
      <c r="O17" s="19">
        <v>2659</v>
      </c>
      <c r="P17" s="18">
        <v>1057716.8</v>
      </c>
      <c r="Q17" s="13">
        <v>3649</v>
      </c>
      <c r="R17" s="14">
        <v>1054119.3999999999</v>
      </c>
      <c r="S17" s="19">
        <v>328</v>
      </c>
      <c r="T17" s="18">
        <v>72552</v>
      </c>
      <c r="U17" s="13">
        <v>15</v>
      </c>
      <c r="V17" s="14">
        <v>3300</v>
      </c>
      <c r="W17" s="13">
        <v>4461.2460000000001</v>
      </c>
      <c r="X17" s="18">
        <v>464693</v>
      </c>
      <c r="Y17" s="41">
        <f t="shared" si="1"/>
        <v>12511.245999999999</v>
      </c>
      <c r="Z17" s="42">
        <f t="shared" si="0"/>
        <v>3134858.2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786</v>
      </c>
      <c r="H18" s="26">
        <v>258240</v>
      </c>
      <c r="I18" s="27">
        <v>180</v>
      </c>
      <c r="J18" s="21">
        <v>100895</v>
      </c>
      <c r="K18" s="25">
        <v>40</v>
      </c>
      <c r="L18" s="26">
        <v>26420</v>
      </c>
      <c r="M18" s="27">
        <v>413.096</v>
      </c>
      <c r="N18" s="21">
        <v>108044</v>
      </c>
      <c r="O18" s="25">
        <v>2657</v>
      </c>
      <c r="P18" s="26">
        <v>1061372</v>
      </c>
      <c r="Q18" s="27">
        <v>3988</v>
      </c>
      <c r="R18" s="21">
        <v>1097115.5</v>
      </c>
      <c r="S18" s="25">
        <v>358</v>
      </c>
      <c r="T18" s="26">
        <v>80603</v>
      </c>
      <c r="U18" s="27">
        <v>15</v>
      </c>
      <c r="V18" s="21">
        <v>3300</v>
      </c>
      <c r="W18" s="27">
        <v>4181.2260000000006</v>
      </c>
      <c r="X18" s="26">
        <v>429236</v>
      </c>
      <c r="Y18" s="23">
        <f t="shared" si="1"/>
        <v>12618.322</v>
      </c>
      <c r="Z18" s="24">
        <f t="shared" si="0"/>
        <v>3165225.5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1027</v>
      </c>
      <c r="H19" s="34">
        <v>310445</v>
      </c>
      <c r="I19" s="23">
        <v>427</v>
      </c>
      <c r="J19" s="24">
        <v>248525</v>
      </c>
      <c r="K19" s="78">
        <v>90</v>
      </c>
      <c r="L19" s="34">
        <v>65095</v>
      </c>
      <c r="M19" s="23">
        <v>1191.0840000000001</v>
      </c>
      <c r="N19" s="24">
        <v>339496</v>
      </c>
      <c r="O19" s="33">
        <v>1541</v>
      </c>
      <c r="P19" s="34">
        <v>633234.5</v>
      </c>
      <c r="Q19" s="23">
        <v>7458</v>
      </c>
      <c r="R19" s="24">
        <v>2386147.8619999997</v>
      </c>
      <c r="S19" s="33">
        <v>104</v>
      </c>
      <c r="T19" s="34">
        <v>24208</v>
      </c>
      <c r="U19" s="23">
        <v>49</v>
      </c>
      <c r="V19" s="24">
        <v>13420</v>
      </c>
      <c r="W19" s="23">
        <v>5079.6766999999982</v>
      </c>
      <c r="X19" s="34">
        <v>688317</v>
      </c>
      <c r="Y19" s="35">
        <f>+W19+U19+S19+Q19+O19+M19+K19+I19+G19+E19</f>
        <v>16966.760699999999</v>
      </c>
      <c r="Z19" s="36">
        <f>+X19+V19+T19+R19+P19+N19+L19+J19+H19+F19</f>
        <v>4708888.3619999997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782</v>
      </c>
      <c r="F20" s="14">
        <f t="shared" ref="F20:X22" si="2">F5+F8+F11+F14+F17</f>
        <v>71770</v>
      </c>
      <c r="G20" s="19">
        <f>G5+G8+G11+G14+G17</f>
        <v>1000.261</v>
      </c>
      <c r="H20" s="18">
        <f t="shared" si="2"/>
        <v>422734</v>
      </c>
      <c r="I20" s="13">
        <f t="shared" si="2"/>
        <v>2232.4</v>
      </c>
      <c r="J20" s="14">
        <f t="shared" si="2"/>
        <v>1465117.1181818182</v>
      </c>
      <c r="K20" s="19">
        <f t="shared" si="2"/>
        <v>4545</v>
      </c>
      <c r="L20" s="18">
        <f t="shared" si="2"/>
        <v>3615482</v>
      </c>
      <c r="M20" s="13">
        <f t="shared" si="2"/>
        <v>5551</v>
      </c>
      <c r="N20" s="14">
        <f t="shared" si="2"/>
        <v>1238561.5</v>
      </c>
      <c r="O20" s="19">
        <f t="shared" si="2"/>
        <v>3358</v>
      </c>
      <c r="P20" s="18">
        <f t="shared" si="2"/>
        <v>1089304.4000000001</v>
      </c>
      <c r="Q20" s="13">
        <f t="shared" si="2"/>
        <v>22352.5</v>
      </c>
      <c r="R20" s="14">
        <f t="shared" si="2"/>
        <v>3963089</v>
      </c>
      <c r="S20" s="19">
        <f t="shared" si="2"/>
        <v>35819</v>
      </c>
      <c r="T20" s="18">
        <f t="shared" si="2"/>
        <v>6775964.2000000002</v>
      </c>
      <c r="U20" s="13">
        <f t="shared" si="2"/>
        <v>3437</v>
      </c>
      <c r="V20" s="14">
        <f t="shared" si="2"/>
        <v>1402738.534883721</v>
      </c>
      <c r="W20" s="13">
        <f t="shared" si="2"/>
        <v>4945.2460000000001</v>
      </c>
      <c r="X20" s="18">
        <f t="shared" si="2"/>
        <v>562791</v>
      </c>
      <c r="Y20" s="31">
        <f t="shared" ref="Y20:Z21" si="3">+Y17+Y14+Y11+Y8+Y5</f>
        <v>84022.407000000007</v>
      </c>
      <c r="Z20" s="32">
        <f t="shared" si="3"/>
        <v>20607551.753065541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1022</v>
      </c>
      <c r="F21" s="21">
        <f t="shared" si="4"/>
        <v>96023</v>
      </c>
      <c r="G21" s="25">
        <f t="shared" si="4"/>
        <v>1061.9259999999999</v>
      </c>
      <c r="H21" s="26">
        <f t="shared" si="4"/>
        <v>443100</v>
      </c>
      <c r="I21" s="27">
        <f t="shared" si="4"/>
        <v>1797.1</v>
      </c>
      <c r="J21" s="21">
        <f t="shared" si="4"/>
        <v>1256928.0909090908</v>
      </c>
      <c r="K21" s="25">
        <f t="shared" si="4"/>
        <v>1626</v>
      </c>
      <c r="L21" s="26">
        <f t="shared" si="4"/>
        <v>3920348</v>
      </c>
      <c r="M21" s="27">
        <f t="shared" si="4"/>
        <v>5017.0959999999995</v>
      </c>
      <c r="N21" s="21">
        <f t="shared" si="4"/>
        <v>984752.3</v>
      </c>
      <c r="O21" s="25">
        <f t="shared" si="4"/>
        <v>3394</v>
      </c>
      <c r="P21" s="26">
        <f t="shared" si="4"/>
        <v>1097079.8999999999</v>
      </c>
      <c r="Q21" s="27">
        <f t="shared" si="4"/>
        <v>24494.400000000001</v>
      </c>
      <c r="R21" s="21">
        <f t="shared" si="4"/>
        <v>4322311.5</v>
      </c>
      <c r="S21" s="25">
        <f t="shared" si="4"/>
        <v>36184</v>
      </c>
      <c r="T21" s="26">
        <f t="shared" si="4"/>
        <v>6663328.9000000004</v>
      </c>
      <c r="U21" s="27">
        <f t="shared" si="2"/>
        <v>3286</v>
      </c>
      <c r="V21" s="21">
        <f t="shared" si="2"/>
        <v>1090759.6976744186</v>
      </c>
      <c r="W21" s="27">
        <f t="shared" si="2"/>
        <v>4729.2260000000006</v>
      </c>
      <c r="X21" s="26">
        <f t="shared" si="2"/>
        <v>530750</v>
      </c>
      <c r="Y21" s="23">
        <f t="shared" si="3"/>
        <v>82611.747999999992</v>
      </c>
      <c r="Z21" s="24">
        <f t="shared" si="3"/>
        <v>20405381.388583511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1648.9</v>
      </c>
      <c r="F22" s="24">
        <f>F7+F10+F13+F16+F19</f>
        <v>319815</v>
      </c>
      <c r="G22" s="33">
        <f t="shared" si="2"/>
        <v>1538.8130000000001</v>
      </c>
      <c r="H22" s="34">
        <f t="shared" si="2"/>
        <v>672823</v>
      </c>
      <c r="I22" s="23">
        <f t="shared" si="2"/>
        <v>3446.4</v>
      </c>
      <c r="J22" s="24">
        <f t="shared" si="2"/>
        <v>3243437.8000000003</v>
      </c>
      <c r="K22" s="33">
        <f t="shared" si="2"/>
        <v>6537</v>
      </c>
      <c r="L22" s="34">
        <f t="shared" si="2"/>
        <v>6723426</v>
      </c>
      <c r="M22" s="23">
        <f t="shared" si="2"/>
        <v>14387.384</v>
      </c>
      <c r="N22" s="24">
        <f t="shared" si="2"/>
        <v>3114655.4529999997</v>
      </c>
      <c r="O22" s="33">
        <f t="shared" si="2"/>
        <v>4539</v>
      </c>
      <c r="P22" s="34">
        <f t="shared" si="2"/>
        <v>1360327.8</v>
      </c>
      <c r="Q22" s="23">
        <f t="shared" si="2"/>
        <v>56656.4</v>
      </c>
      <c r="R22" s="24">
        <f t="shared" si="2"/>
        <v>11124034.4376</v>
      </c>
      <c r="S22" s="33">
        <f t="shared" si="2"/>
        <v>35523.800000000003</v>
      </c>
      <c r="T22" s="34">
        <f t="shared" si="2"/>
        <v>3280907.3</v>
      </c>
      <c r="U22" s="23">
        <f t="shared" si="2"/>
        <v>4241.8</v>
      </c>
      <c r="V22" s="24">
        <f t="shared" si="2"/>
        <v>1766572.7604651162</v>
      </c>
      <c r="W22" s="23">
        <f t="shared" si="2"/>
        <v>7053.876699999998</v>
      </c>
      <c r="X22" s="34">
        <f t="shared" si="2"/>
        <v>1171590</v>
      </c>
      <c r="Y22" s="23">
        <f>+Y19+Y16+Y13+Y10+Y7</f>
        <v>135573.3737</v>
      </c>
      <c r="Z22" s="24">
        <f>+Z19+Z16+Z13+Z10+Z7</f>
        <v>32777589.551065117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50.992142009158236</v>
      </c>
      <c r="F23" s="178"/>
      <c r="G23" s="177">
        <f>(G20+G21)/(G22+G41)*100</f>
        <v>65.689577678526774</v>
      </c>
      <c r="H23" s="178"/>
      <c r="I23" s="177">
        <f>(I20+I21)/(I22+I41)*100</f>
        <v>62.400309717382882</v>
      </c>
      <c r="J23" s="178"/>
      <c r="K23" s="177">
        <f>(K20+K21)/(K22+K41)*100</f>
        <v>60.76809453471197</v>
      </c>
      <c r="L23" s="178"/>
      <c r="M23" s="177">
        <f>(M20+M21)/(M22+M41)*100</f>
        <v>37.421291359924396</v>
      </c>
      <c r="N23" s="178"/>
      <c r="O23" s="177">
        <f>(O20+O21)/(O22+O41)*100</f>
        <v>74.426807760141088</v>
      </c>
      <c r="P23" s="178"/>
      <c r="Q23" s="177">
        <f>(Q20+Q21)/(Q22+Q41)*100</f>
        <v>40.576000803778449</v>
      </c>
      <c r="R23" s="178"/>
      <c r="S23" s="177">
        <f>(S20+S21)/(S22+S41)*100</f>
        <v>100.82674486015073</v>
      </c>
      <c r="T23" s="178"/>
      <c r="U23" s="177">
        <f>(U20+U21)/(U22+U41)*100</f>
        <v>80.683100112809925</v>
      </c>
      <c r="V23" s="178"/>
      <c r="W23" s="177">
        <f>(W20+W21)/(W22+W41)*100</f>
        <v>69.641935397349357</v>
      </c>
      <c r="X23" s="178"/>
      <c r="Y23" s="177">
        <f>(Y20+Y21)/(Y22+Y41)*100</f>
        <v>61.786358013474349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193956.57711201406</v>
      </c>
      <c r="F24" s="180"/>
      <c r="G24" s="181">
        <f>H22/G22*1000</f>
        <v>437235.06364970922</v>
      </c>
      <c r="H24" s="182"/>
      <c r="I24" s="183">
        <f>J22/I22*1000</f>
        <v>941108.92525533889</v>
      </c>
      <c r="J24" s="184"/>
      <c r="K24" s="181">
        <f>L22/K22*1000</f>
        <v>1028518.5865075723</v>
      </c>
      <c r="L24" s="182"/>
      <c r="M24" s="183">
        <f>N22/M22*1000</f>
        <v>216485.1826433492</v>
      </c>
      <c r="N24" s="184"/>
      <c r="O24" s="181">
        <f>P22/O22*1000</f>
        <v>299697.68671513547</v>
      </c>
      <c r="P24" s="182"/>
      <c r="Q24" s="183">
        <f>R22/Q22*1000</f>
        <v>196342.06263723073</v>
      </c>
      <c r="R24" s="184"/>
      <c r="S24" s="181">
        <f>T22/S22*1000</f>
        <v>92358.005055765418</v>
      </c>
      <c r="T24" s="182"/>
      <c r="U24" s="183">
        <f>V22/U22*1000</f>
        <v>416467.71664508374</v>
      </c>
      <c r="V24" s="184"/>
      <c r="W24" s="181">
        <f>X22/W22*1000</f>
        <v>166091.64716474278</v>
      </c>
      <c r="X24" s="182"/>
      <c r="Y24" s="183">
        <f>Z22/Y22*1000</f>
        <v>241770.11057935425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1.2162417700460311</v>
      </c>
      <c r="F25" s="49"/>
      <c r="G25" s="50">
        <f>G22/Y22*100</f>
        <v>1.1350407222329086</v>
      </c>
      <c r="H25" s="51"/>
      <c r="I25" s="48">
        <f>I22/Y22*100</f>
        <v>2.5420920833808243</v>
      </c>
      <c r="J25" s="49"/>
      <c r="K25" s="50">
        <f>K22/Y22*100</f>
        <v>4.8217432535574645</v>
      </c>
      <c r="L25" s="51"/>
      <c r="M25" s="48">
        <f>M22/Y22*100</f>
        <v>10.612249003876489</v>
      </c>
      <c r="N25" s="49"/>
      <c r="O25" s="50">
        <f>O22/Y22*100</f>
        <v>3.348002543658763</v>
      </c>
      <c r="P25" s="51"/>
      <c r="Q25" s="48">
        <f>Q22/Y22*100</f>
        <v>41.790211789942347</v>
      </c>
      <c r="R25" s="49"/>
      <c r="S25" s="50">
        <f>S22/Y22*100</f>
        <v>26.202637752902657</v>
      </c>
      <c r="T25" s="51"/>
      <c r="U25" s="48">
        <f>U22/Y22*100</f>
        <v>3.1287854570812379</v>
      </c>
      <c r="V25" s="49"/>
      <c r="W25" s="50">
        <f>W22/Y22*100</f>
        <v>5.202995623321276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+'(令和6年2月)'!E20</f>
        <v>1062</v>
      </c>
      <c r="F27" s="131">
        <f>+'(令和6年2月)'!F20</f>
        <v>98904</v>
      </c>
      <c r="G27" s="131">
        <f>+'(令和6年2月)'!G20</f>
        <v>1115.655</v>
      </c>
      <c r="H27" s="131">
        <f>+'(令和6年2月)'!H20</f>
        <v>477997</v>
      </c>
      <c r="I27" s="131">
        <f>+'(令和6年2月)'!I20</f>
        <v>1756</v>
      </c>
      <c r="J27" s="131">
        <f>+'(令和6年2月)'!J20</f>
        <v>1380931.9363636365</v>
      </c>
      <c r="K27" s="131">
        <f>+'(令和6年2月)'!K20</f>
        <v>1479</v>
      </c>
      <c r="L27" s="131">
        <f>+'(令和6年2月)'!L20</f>
        <v>3713308</v>
      </c>
      <c r="M27" s="131">
        <f>+'(令和6年2月)'!M20</f>
        <v>6641</v>
      </c>
      <c r="N27" s="131">
        <f>+'(令和6年2月)'!N20</f>
        <v>1576980</v>
      </c>
      <c r="O27" s="131">
        <f>+'(令和6年2月)'!O20</f>
        <v>3684</v>
      </c>
      <c r="P27" s="131">
        <f>+'(令和6年2月)'!P20</f>
        <v>1205427</v>
      </c>
      <c r="Q27" s="131">
        <f>+'(令和6年2月)'!Q20</f>
        <v>25490</v>
      </c>
      <c r="R27" s="131">
        <f>+'(令和6年2月)'!R20</f>
        <v>5042751.2</v>
      </c>
      <c r="S27" s="131">
        <f>+'(令和6年2月)'!S20</f>
        <v>37099</v>
      </c>
      <c r="T27" s="131">
        <f>+'(令和6年2月)'!T20</f>
        <v>6703378</v>
      </c>
      <c r="U27" s="131">
        <f>+'(令和6年2月)'!U20</f>
        <v>4031</v>
      </c>
      <c r="V27" s="131">
        <f>+'(令和6年2月)'!V20</f>
        <v>1617724.046511628</v>
      </c>
      <c r="W27" s="131">
        <f>+'(令和6年2月)'!W20</f>
        <v>4669.4859999999999</v>
      </c>
      <c r="X27" s="131">
        <f>+'(令和6年2月)'!X20</f>
        <v>828881</v>
      </c>
      <c r="Y27" s="131">
        <f>+'(令和6年2月)'!Y20</f>
        <v>87027.141000000003</v>
      </c>
      <c r="Z27" s="131">
        <f>+'(令和6年2月)'!Z20</f>
        <v>22646282.182875264</v>
      </c>
    </row>
    <row r="28" spans="1:28" ht="18.95" customHeight="1" thickBot="1" x14ac:dyDescent="0.2">
      <c r="A28" s="22"/>
      <c r="B28" s="195"/>
      <c r="C28" s="7"/>
      <c r="D28" s="55" t="s">
        <v>22</v>
      </c>
      <c r="E28" s="131">
        <f>+'(令和6年2月)'!E21</f>
        <v>964</v>
      </c>
      <c r="F28" s="131">
        <f>+'(令和6年2月)'!F21</f>
        <v>100870</v>
      </c>
      <c r="G28" s="131">
        <f>+'(令和6年2月)'!G21</f>
        <v>1157.3139999999999</v>
      </c>
      <c r="H28" s="131">
        <f>+'(令和6年2月)'!H21</f>
        <v>481523.8</v>
      </c>
      <c r="I28" s="131">
        <f>+'(令和6年2月)'!I21</f>
        <v>1859</v>
      </c>
      <c r="J28" s="131">
        <f>+'(令和6年2月)'!J21</f>
        <v>1641357.3909090909</v>
      </c>
      <c r="K28" s="131">
        <f>+'(令和6年2月)'!K21</f>
        <v>2012</v>
      </c>
      <c r="L28" s="131">
        <f>+'(令和6年2月)'!L21</f>
        <v>4803383</v>
      </c>
      <c r="M28" s="131">
        <f>+'(令和6年2月)'!M21</f>
        <v>5794.0919999999996</v>
      </c>
      <c r="N28" s="131">
        <f>+'(令和6年2月)'!N21</f>
        <v>1154175</v>
      </c>
      <c r="O28" s="131">
        <f>+'(令和6年2月)'!O21</f>
        <v>3728</v>
      </c>
      <c r="P28" s="131">
        <f>+'(令和6年2月)'!P21</f>
        <v>1215107</v>
      </c>
      <c r="Q28" s="131">
        <f>+'(令和6年2月)'!Q21</f>
        <v>25977</v>
      </c>
      <c r="R28" s="131">
        <f>+'(令和6年2月)'!R21</f>
        <v>5089655.8</v>
      </c>
      <c r="S28" s="131">
        <f>+'(令和6年2月)'!S21</f>
        <v>40405.5</v>
      </c>
      <c r="T28" s="131">
        <f>+'(令和6年2月)'!T21</f>
        <v>7610949</v>
      </c>
      <c r="U28" s="131">
        <f>+'(令和6年2月)'!U21</f>
        <v>3120</v>
      </c>
      <c r="V28" s="131">
        <f>+'(令和6年2月)'!V21</f>
        <v>1025437.3488372093</v>
      </c>
      <c r="W28" s="131">
        <f>+'(令和6年2月)'!W21</f>
        <v>4012.4859999999999</v>
      </c>
      <c r="X28" s="131">
        <f>+'(令和6年2月)'!X21</f>
        <v>696441</v>
      </c>
      <c r="Y28" s="131">
        <f>+'(令和6年2月)'!Y21</f>
        <v>89029.391999999993</v>
      </c>
      <c r="Z28" s="131">
        <f>+'(令和6年2月)'!Z21</f>
        <v>23818899.3397463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1">
        <f>+'(令和6年2月)'!E22</f>
        <v>1946.9080000000001</v>
      </c>
      <c r="F29" s="131">
        <f>+'(令和6年2月)'!F22</f>
        <v>366216</v>
      </c>
      <c r="G29" s="131">
        <f>+'(令和6年2月)'!G22</f>
        <v>1514.1559999999999</v>
      </c>
      <c r="H29" s="131">
        <f>+'(令和6年2月)'!H22</f>
        <v>680526.2</v>
      </c>
      <c r="I29" s="131">
        <f>+'(令和6年2月)'!I22</f>
        <v>3376</v>
      </c>
      <c r="J29" s="131">
        <f>+'(令和6年2月)'!J22</f>
        <v>3411454.5818181816</v>
      </c>
      <c r="K29" s="131">
        <f>+'(令和6年2月)'!K22</f>
        <v>4754</v>
      </c>
      <c r="L29" s="131">
        <f>+'(令和6年2月)'!L22</f>
        <v>2722029</v>
      </c>
      <c r="M29" s="131">
        <f>+'(令和6年2月)'!M22</f>
        <v>16416.435000000001</v>
      </c>
      <c r="N29" s="131">
        <f>+'(令和6年2月)'!N22</f>
        <v>3274306.75</v>
      </c>
      <c r="O29" s="131">
        <f>+'(令和6年2月)'!O22</f>
        <v>4973</v>
      </c>
      <c r="P29" s="131">
        <f>+'(令和6年2月)'!P22</f>
        <v>1515414</v>
      </c>
      <c r="Q29" s="131">
        <f>+'(令和6年2月)'!Q22</f>
        <v>59839.9</v>
      </c>
      <c r="R29" s="131">
        <f>+'(令和6年2月)'!R22</f>
        <v>10967278.5</v>
      </c>
      <c r="S29" s="131">
        <f>+'(令和6年2月)'!S22</f>
        <v>32887.199999999997</v>
      </c>
      <c r="T29" s="131">
        <f>+'(令和6年2月)'!T22</f>
        <v>2864684</v>
      </c>
      <c r="U29" s="131">
        <f>+'(令和6年2月)'!U22</f>
        <v>5515.5</v>
      </c>
      <c r="V29" s="131">
        <f>+'(令和6年2月)'!V22</f>
        <v>2347877.1976744188</v>
      </c>
      <c r="W29" s="131">
        <f>+'(令和6年2月)'!W22</f>
        <v>7421.4267</v>
      </c>
      <c r="X29" s="131">
        <f>+'(令和6年2月)'!X22</f>
        <v>1694304</v>
      </c>
      <c r="Y29" s="131">
        <f>+'(令和6年2月)'!Y22</f>
        <v>138644.5257</v>
      </c>
      <c r="Z29" s="131">
        <f>+'(令和6年2月)'!Z22</f>
        <v>29844090.229492601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+'(令和6年2月)'!E23</f>
        <v>53.374557670867077</v>
      </c>
      <c r="F30" s="186">
        <f>+'(令和5年1月)'!F23</f>
        <v>0</v>
      </c>
      <c r="G30" s="185">
        <f>+'(令和6年2月)'!G23</f>
        <v>74.038777564999805</v>
      </c>
      <c r="H30" s="186">
        <f>+'(令和5年1月)'!H23</f>
        <v>0</v>
      </c>
      <c r="I30" s="185">
        <f>+'(令和6年2月)'!I23</f>
        <v>52.735229759299784</v>
      </c>
      <c r="J30" s="186">
        <f>+'(令和5年1月)'!J23</f>
        <v>0</v>
      </c>
      <c r="K30" s="185">
        <f>+'(令和6年2月)'!K23</f>
        <v>34.767453440892346</v>
      </c>
      <c r="L30" s="186">
        <f>+'(令和5年1月)'!L23</f>
        <v>0</v>
      </c>
      <c r="M30" s="185">
        <f>+'(令和6年2月)'!M23</f>
        <v>38.876717229889792</v>
      </c>
      <c r="N30" s="186">
        <f>+'(令和5年1月)'!N23</f>
        <v>0</v>
      </c>
      <c r="O30" s="185">
        <f>+'(令和6年2月)'!O23</f>
        <v>74.194194194194196</v>
      </c>
      <c r="P30" s="186">
        <f>+'(令和5年1月)'!P23</f>
        <v>0</v>
      </c>
      <c r="Q30" s="185">
        <f>+'(令和6年2月)'!Q23</f>
        <v>42.829633476134838</v>
      </c>
      <c r="R30" s="186">
        <f>+'(令和5年1月)'!R23</f>
        <v>0</v>
      </c>
      <c r="S30" s="185">
        <f>+'(令和6年2月)'!S23</f>
        <v>112.19381913090305</v>
      </c>
      <c r="T30" s="186">
        <f>+'(令和5年1月)'!T23</f>
        <v>0</v>
      </c>
      <c r="U30" s="185">
        <f>+'(令和6年2月)'!U23</f>
        <v>70.662055335968375</v>
      </c>
      <c r="V30" s="186">
        <f>+'(令和5年1月)'!V23</f>
        <v>0</v>
      </c>
      <c r="W30" s="185">
        <f>+'(令和6年2月)'!W23</f>
        <v>61.201619354109496</v>
      </c>
      <c r="X30" s="186">
        <f>+'(令和5年1月)'!X23</f>
        <v>0</v>
      </c>
      <c r="Y30" s="185">
        <f>+'(令和6年2月)'!Y23</f>
        <v>63.036883528815544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-280</v>
      </c>
      <c r="F31" s="91">
        <f t="shared" ref="F31:Z33" si="5">F20-F27</f>
        <v>-27134</v>
      </c>
      <c r="G31" s="92">
        <f t="shared" si="5"/>
        <v>-115.39400000000001</v>
      </c>
      <c r="H31" s="93">
        <f t="shared" si="5"/>
        <v>-55263</v>
      </c>
      <c r="I31" s="90">
        <f t="shared" si="5"/>
        <v>476.40000000000009</v>
      </c>
      <c r="J31" s="91">
        <f t="shared" si="5"/>
        <v>84185.181818181649</v>
      </c>
      <c r="K31" s="92">
        <f t="shared" si="5"/>
        <v>3066</v>
      </c>
      <c r="L31" s="93">
        <f t="shared" si="5"/>
        <v>-97826</v>
      </c>
      <c r="M31" s="90">
        <f t="shared" si="5"/>
        <v>-1090</v>
      </c>
      <c r="N31" s="91">
        <f t="shared" si="5"/>
        <v>-338418.5</v>
      </c>
      <c r="O31" s="92">
        <f t="shared" si="5"/>
        <v>-326</v>
      </c>
      <c r="P31" s="93">
        <f t="shared" si="5"/>
        <v>-116122.59999999986</v>
      </c>
      <c r="Q31" s="90">
        <f t="shared" si="5"/>
        <v>-3137.5</v>
      </c>
      <c r="R31" s="91">
        <f t="shared" si="5"/>
        <v>-1079662.2000000002</v>
      </c>
      <c r="S31" s="92">
        <f t="shared" si="5"/>
        <v>-1280</v>
      </c>
      <c r="T31" s="93">
        <f t="shared" si="5"/>
        <v>72586.200000000186</v>
      </c>
      <c r="U31" s="90">
        <f t="shared" si="5"/>
        <v>-594</v>
      </c>
      <c r="V31" s="91">
        <f t="shared" si="5"/>
        <v>-214985.51162790693</v>
      </c>
      <c r="W31" s="92">
        <f t="shared" si="5"/>
        <v>275.76000000000022</v>
      </c>
      <c r="X31" s="93">
        <f t="shared" si="5"/>
        <v>-266090</v>
      </c>
      <c r="Y31" s="90">
        <f t="shared" si="5"/>
        <v>-3004.7339999999967</v>
      </c>
      <c r="Z31" s="91">
        <f t="shared" si="5"/>
        <v>-2038730.429809723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58</v>
      </c>
      <c r="F32" s="95">
        <f t="shared" si="6"/>
        <v>-4847</v>
      </c>
      <c r="G32" s="96">
        <f t="shared" si="6"/>
        <v>-95.38799999999992</v>
      </c>
      <c r="H32" s="97">
        <f t="shared" si="6"/>
        <v>-38423.799999999988</v>
      </c>
      <c r="I32" s="94">
        <f t="shared" si="6"/>
        <v>-61.900000000000091</v>
      </c>
      <c r="J32" s="95">
        <f t="shared" si="6"/>
        <v>-384429.30000000005</v>
      </c>
      <c r="K32" s="96">
        <f t="shared" si="6"/>
        <v>-386</v>
      </c>
      <c r="L32" s="97">
        <f t="shared" si="6"/>
        <v>-883035</v>
      </c>
      <c r="M32" s="94">
        <f t="shared" si="6"/>
        <v>-776.99600000000009</v>
      </c>
      <c r="N32" s="95">
        <f t="shared" si="6"/>
        <v>-169422.69999999995</v>
      </c>
      <c r="O32" s="96">
        <f t="shared" si="6"/>
        <v>-334</v>
      </c>
      <c r="P32" s="97">
        <f t="shared" si="6"/>
        <v>-118027.10000000009</v>
      </c>
      <c r="Q32" s="94">
        <f t="shared" si="6"/>
        <v>-1482.5999999999985</v>
      </c>
      <c r="R32" s="95">
        <f t="shared" si="6"/>
        <v>-767344.29999999981</v>
      </c>
      <c r="S32" s="96">
        <f t="shared" si="6"/>
        <v>-4221.5</v>
      </c>
      <c r="T32" s="97">
        <f t="shared" si="6"/>
        <v>-947620.09999999963</v>
      </c>
      <c r="U32" s="94">
        <f t="shared" si="5"/>
        <v>166</v>
      </c>
      <c r="V32" s="95">
        <f t="shared" si="5"/>
        <v>65322.348837209283</v>
      </c>
      <c r="W32" s="96">
        <f t="shared" si="5"/>
        <v>716.74000000000069</v>
      </c>
      <c r="X32" s="97">
        <f t="shared" si="5"/>
        <v>-165691</v>
      </c>
      <c r="Y32" s="94">
        <f t="shared" si="5"/>
        <v>-6417.6440000000002</v>
      </c>
      <c r="Z32" s="95">
        <f t="shared" si="5"/>
        <v>-3413517.951162789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-298.00800000000004</v>
      </c>
      <c r="F33" s="95">
        <f t="shared" si="5"/>
        <v>-46401</v>
      </c>
      <c r="G33" s="96">
        <f t="shared" si="5"/>
        <v>24.657000000000153</v>
      </c>
      <c r="H33" s="97">
        <f t="shared" si="5"/>
        <v>-7703.1999999999534</v>
      </c>
      <c r="I33" s="94">
        <f t="shared" si="5"/>
        <v>70.400000000000091</v>
      </c>
      <c r="J33" s="95">
        <f t="shared" si="5"/>
        <v>-168016.78181818128</v>
      </c>
      <c r="K33" s="96">
        <f t="shared" si="5"/>
        <v>1783</v>
      </c>
      <c r="L33" s="97">
        <f t="shared" si="5"/>
        <v>4001397</v>
      </c>
      <c r="M33" s="94">
        <f t="shared" si="5"/>
        <v>-2029.0510000000013</v>
      </c>
      <c r="N33" s="95">
        <f t="shared" si="5"/>
        <v>-159651.29700000025</v>
      </c>
      <c r="O33" s="96">
        <f t="shared" si="5"/>
        <v>-434</v>
      </c>
      <c r="P33" s="97">
        <f t="shared" si="5"/>
        <v>-155086.19999999995</v>
      </c>
      <c r="Q33" s="94">
        <f t="shared" si="5"/>
        <v>-3183.5</v>
      </c>
      <c r="R33" s="95">
        <f t="shared" si="5"/>
        <v>156755.93759999983</v>
      </c>
      <c r="S33" s="96">
        <f t="shared" si="5"/>
        <v>2636.6000000000058</v>
      </c>
      <c r="T33" s="97">
        <f t="shared" si="5"/>
        <v>416223.29999999981</v>
      </c>
      <c r="U33" s="94">
        <f t="shared" si="5"/>
        <v>-1273.6999999999998</v>
      </c>
      <c r="V33" s="95">
        <f t="shared" si="5"/>
        <v>-581304.43720930256</v>
      </c>
      <c r="W33" s="96">
        <f t="shared" si="5"/>
        <v>-367.550000000002</v>
      </c>
      <c r="X33" s="97">
        <f t="shared" si="5"/>
        <v>-522714</v>
      </c>
      <c r="Y33" s="94">
        <f t="shared" si="5"/>
        <v>-3071.1520000000019</v>
      </c>
      <c r="Z33" s="95">
        <f t="shared" si="5"/>
        <v>2933499.3215725161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-2.3824156617088406</v>
      </c>
      <c r="F34" s="188"/>
      <c r="G34" s="187">
        <f t="shared" ref="G34" si="7">+G23-G30</f>
        <v>-8.3491998864730306</v>
      </c>
      <c r="H34" s="188"/>
      <c r="I34" s="187">
        <f t="shared" ref="I34" si="8">+I23-I30</f>
        <v>9.6650799580830977</v>
      </c>
      <c r="J34" s="188"/>
      <c r="K34" s="187">
        <f t="shared" ref="K34" si="9">+K23-K30</f>
        <v>26.000641093819624</v>
      </c>
      <c r="L34" s="188"/>
      <c r="M34" s="187">
        <f t="shared" ref="M34" si="10">+M23-M30</f>
        <v>-1.4554258699653957</v>
      </c>
      <c r="N34" s="188"/>
      <c r="O34" s="187">
        <f t="shared" ref="O34" si="11">+O23-O30</f>
        <v>0.23261356594689175</v>
      </c>
      <c r="P34" s="188"/>
      <c r="Q34" s="187">
        <f t="shared" ref="Q34" si="12">+Q23-Q30</f>
        <v>-2.2536326723563889</v>
      </c>
      <c r="R34" s="188"/>
      <c r="S34" s="187">
        <f t="shared" ref="S34" si="13">+S23-S30</f>
        <v>-11.367074270752326</v>
      </c>
      <c r="T34" s="188"/>
      <c r="U34" s="187">
        <f t="shared" ref="U34" si="14">+U23-U30</f>
        <v>10.021044776841549</v>
      </c>
      <c r="V34" s="188"/>
      <c r="W34" s="187">
        <f t="shared" ref="W34" si="15">+W23-W30</f>
        <v>8.4403160432398607</v>
      </c>
      <c r="X34" s="188"/>
      <c r="Y34" s="187">
        <f t="shared" ref="Y34" si="16">+Y23-Y30</f>
        <v>-1.2505255153411952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73.634651600753301</v>
      </c>
      <c r="F35" s="60">
        <f t="shared" si="17"/>
        <v>72.565315861845818</v>
      </c>
      <c r="G35" s="61">
        <f t="shared" si="17"/>
        <v>89.656838359528706</v>
      </c>
      <c r="H35" s="62">
        <f t="shared" si="17"/>
        <v>88.438630367973019</v>
      </c>
      <c r="I35" s="59">
        <f t="shared" si="17"/>
        <v>127.12984054669705</v>
      </c>
      <c r="J35" s="60">
        <f t="shared" si="17"/>
        <v>106.09625859185093</v>
      </c>
      <c r="K35" s="61">
        <f t="shared" si="17"/>
        <v>307.30223123732247</v>
      </c>
      <c r="L35" s="62">
        <f t="shared" si="17"/>
        <v>97.365529603254032</v>
      </c>
      <c r="M35" s="59">
        <f t="shared" si="17"/>
        <v>83.58680921547959</v>
      </c>
      <c r="N35" s="60">
        <f t="shared" si="17"/>
        <v>78.540089284581924</v>
      </c>
      <c r="O35" s="61">
        <f t="shared" si="17"/>
        <v>91.150922909880563</v>
      </c>
      <c r="P35" s="62">
        <f t="shared" si="17"/>
        <v>90.36668334125585</v>
      </c>
      <c r="Q35" s="59">
        <f t="shared" si="17"/>
        <v>87.69125147116516</v>
      </c>
      <c r="R35" s="60">
        <f t="shared" si="17"/>
        <v>78.589818192894384</v>
      </c>
      <c r="S35" s="61">
        <f t="shared" si="17"/>
        <v>96.549772231057446</v>
      </c>
      <c r="T35" s="62">
        <f t="shared" si="17"/>
        <v>101.08283017905302</v>
      </c>
      <c r="U35" s="59">
        <f t="shared" si="17"/>
        <v>85.264202431158523</v>
      </c>
      <c r="V35" s="60">
        <f t="shared" si="17"/>
        <v>86.710619027300112</v>
      </c>
      <c r="W35" s="61">
        <f t="shared" si="17"/>
        <v>105.9055750461614</v>
      </c>
      <c r="X35" s="62">
        <f t="shared" si="17"/>
        <v>67.897683744711244</v>
      </c>
      <c r="Y35" s="59">
        <f t="shared" si="17"/>
        <v>96.5473598632868</v>
      </c>
      <c r="Z35" s="60">
        <f t="shared" si="17"/>
        <v>90.997504961978365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106.01659751037344</v>
      </c>
      <c r="F36" s="64">
        <f t="shared" si="17"/>
        <v>95.194805194805198</v>
      </c>
      <c r="G36" s="65">
        <f t="shared" si="17"/>
        <v>91.757811622429188</v>
      </c>
      <c r="H36" s="66">
        <f t="shared" si="17"/>
        <v>92.020373655466258</v>
      </c>
      <c r="I36" s="63">
        <f t="shared" si="17"/>
        <v>96.670252824098966</v>
      </c>
      <c r="J36" s="64">
        <f t="shared" si="17"/>
        <v>76.578574408643689</v>
      </c>
      <c r="K36" s="65">
        <f t="shared" si="17"/>
        <v>80.815109343936385</v>
      </c>
      <c r="L36" s="66">
        <f t="shared" si="17"/>
        <v>81.616394112232982</v>
      </c>
      <c r="M36" s="63">
        <f t="shared" si="17"/>
        <v>86.58985739266825</v>
      </c>
      <c r="N36" s="64">
        <f t="shared" si="17"/>
        <v>85.320882881712052</v>
      </c>
      <c r="O36" s="65">
        <f t="shared" si="17"/>
        <v>91.040772532188839</v>
      </c>
      <c r="P36" s="66">
        <f t="shared" si="17"/>
        <v>90.286690801715395</v>
      </c>
      <c r="Q36" s="63">
        <f t="shared" si="17"/>
        <v>94.292643492320138</v>
      </c>
      <c r="R36" s="64">
        <f t="shared" si="17"/>
        <v>84.923453959303103</v>
      </c>
      <c r="S36" s="65">
        <f t="shared" si="17"/>
        <v>89.552164928041975</v>
      </c>
      <c r="T36" s="66">
        <f t="shared" si="17"/>
        <v>87.549251742456818</v>
      </c>
      <c r="U36" s="63">
        <f t="shared" si="17"/>
        <v>105.32051282051282</v>
      </c>
      <c r="V36" s="64">
        <f t="shared" si="17"/>
        <v>106.3701940358698</v>
      </c>
      <c r="W36" s="65">
        <f t="shared" si="17"/>
        <v>117.86274145255587</v>
      </c>
      <c r="X36" s="66">
        <f t="shared" si="17"/>
        <v>76.20889637456726</v>
      </c>
      <c r="Y36" s="63">
        <f t="shared" si="17"/>
        <v>92.791544617085549</v>
      </c>
      <c r="Z36" s="64">
        <f t="shared" si="17"/>
        <v>85.66886780756198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84.693267478483833</v>
      </c>
      <c r="F37" s="68">
        <f t="shared" si="17"/>
        <v>87.329608755488564</v>
      </c>
      <c r="G37" s="69">
        <f t="shared" si="17"/>
        <v>101.6284319449251</v>
      </c>
      <c r="H37" s="70">
        <f t="shared" si="17"/>
        <v>98.868052398276518</v>
      </c>
      <c r="I37" s="67">
        <f t="shared" si="17"/>
        <v>102.08530805687204</v>
      </c>
      <c r="J37" s="68">
        <f t="shared" si="17"/>
        <v>95.074922506263164</v>
      </c>
      <c r="K37" s="69">
        <f t="shared" si="17"/>
        <v>137.50525872949095</v>
      </c>
      <c r="L37" s="70">
        <f t="shared" si="17"/>
        <v>247.00052791502222</v>
      </c>
      <c r="M37" s="67">
        <f t="shared" si="17"/>
        <v>87.640124058603462</v>
      </c>
      <c r="N37" s="68">
        <f t="shared" si="17"/>
        <v>95.12411911315273</v>
      </c>
      <c r="O37" s="69">
        <f t="shared" si="17"/>
        <v>91.272873516991766</v>
      </c>
      <c r="P37" s="70">
        <f t="shared" si="17"/>
        <v>89.766083723655726</v>
      </c>
      <c r="Q37" s="67">
        <f t="shared" si="17"/>
        <v>94.679971056101365</v>
      </c>
      <c r="R37" s="68">
        <f t="shared" si="17"/>
        <v>101.42930570788369</v>
      </c>
      <c r="S37" s="69">
        <f t="shared" si="17"/>
        <v>108.01710087815322</v>
      </c>
      <c r="T37" s="70">
        <f t="shared" si="17"/>
        <v>114.52946642631439</v>
      </c>
      <c r="U37" s="67">
        <f t="shared" si="17"/>
        <v>76.90689873991478</v>
      </c>
      <c r="V37" s="68">
        <f t="shared" si="17"/>
        <v>75.241275915746925</v>
      </c>
      <c r="W37" s="69">
        <f t="shared" si="17"/>
        <v>95.04744822178192</v>
      </c>
      <c r="X37" s="70">
        <f t="shared" si="17"/>
        <v>69.148747804408188</v>
      </c>
      <c r="Y37" s="67">
        <f t="shared" si="17"/>
        <v>97.784873232827536</v>
      </c>
      <c r="Z37" s="68">
        <f t="shared" si="17"/>
        <v>109.82941446368355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+'(令和7年1月)'!E20</f>
        <v>841</v>
      </c>
      <c r="F39" s="143">
        <f>+'(令和7年1月)'!F20</f>
        <v>76084</v>
      </c>
      <c r="G39" s="142">
        <f>+'(令和7年1月)'!G20</f>
        <v>1039.8809999999999</v>
      </c>
      <c r="H39" s="143">
        <f>+'(令和7年1月)'!H20</f>
        <v>416565</v>
      </c>
      <c r="I39" s="142">
        <f>+'(令和7年1月)'!I20</f>
        <v>1881</v>
      </c>
      <c r="J39" s="143">
        <f>+'(令和7年1月)'!J20</f>
        <v>1473799.8181818181</v>
      </c>
      <c r="K39" s="142">
        <f>+'(令和7年1月)'!K20</f>
        <v>1529</v>
      </c>
      <c r="L39" s="143">
        <f>+'(令和7年1月)'!L20</f>
        <v>3013241</v>
      </c>
      <c r="M39" s="142">
        <f>+'(令和7年1月)'!M20</f>
        <v>5797.1279999999997</v>
      </c>
      <c r="N39" s="143">
        <f>+'(令和7年1月)'!N20</f>
        <v>1327710.1000000001</v>
      </c>
      <c r="O39" s="142">
        <f>+'(令和7年1月)'!O20</f>
        <v>3396</v>
      </c>
      <c r="P39" s="143">
        <f>+'(令和7年1月)'!P20</f>
        <v>1089426.3999999999</v>
      </c>
      <c r="Q39" s="142">
        <f>+'(令和7年1月)'!Q20</f>
        <v>24515.4</v>
      </c>
      <c r="R39" s="143">
        <f>+'(令和7年1月)'!R20</f>
        <v>4498300.8</v>
      </c>
      <c r="S39" s="144">
        <f>+'(令和7年1月)'!S20</f>
        <v>31781</v>
      </c>
      <c r="T39" s="145">
        <f>+'(令和7年1月)'!T20</f>
        <v>5651936.2000000002</v>
      </c>
      <c r="U39" s="142">
        <f>+'(令和7年1月)'!U20</f>
        <v>3492.6</v>
      </c>
      <c r="V39" s="143">
        <f>+'(令和7年1月)'!V20</f>
        <v>1089047.5069767442</v>
      </c>
      <c r="W39" s="142">
        <f>+'(令和7年1月)'!W20</f>
        <v>3661.3960000000002</v>
      </c>
      <c r="X39" s="143">
        <f>+'(令和7年1月)'!X20</f>
        <v>561191</v>
      </c>
      <c r="Y39" s="146">
        <f>+'(令和7年1月)'!Y20</f>
        <v>77934.404999999999</v>
      </c>
      <c r="Z39" s="147">
        <f>+'(令和7年1月)'!Z20</f>
        <v>19197301.825158563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+'(令和7年1月)'!E21</f>
        <v>988</v>
      </c>
      <c r="F40" s="149">
        <f>+'(令和7年1月)'!F21</f>
        <v>92864</v>
      </c>
      <c r="G40" s="148">
        <f>+'(令和7年1月)'!G21</f>
        <v>1052.9690000000001</v>
      </c>
      <c r="H40" s="149">
        <f>+'(令和7年1月)'!H21</f>
        <v>441630</v>
      </c>
      <c r="I40" s="148">
        <f>+'(令和7年1月)'!I21</f>
        <v>1911.1</v>
      </c>
      <c r="J40" s="149">
        <f>+'(令和7年1月)'!J21</f>
        <v>1517654.1818181819</v>
      </c>
      <c r="K40" s="148">
        <f>+'(令和7年1月)'!K21</f>
        <v>1743</v>
      </c>
      <c r="L40" s="149">
        <f>+'(令和7年1月)'!L21</f>
        <v>3405822</v>
      </c>
      <c r="M40" s="148">
        <f>+'(令和7年1月)'!M21</f>
        <v>6661.0720000000001</v>
      </c>
      <c r="N40" s="149">
        <f>+'(令和7年1月)'!N21</f>
        <v>1435463.4</v>
      </c>
      <c r="O40" s="148">
        <f>+'(令和7年1月)'!O21</f>
        <v>3297</v>
      </c>
      <c r="P40" s="149">
        <f>+'(令和7年1月)'!P21</f>
        <v>1096949.8999999999</v>
      </c>
      <c r="Q40" s="148">
        <f>+'(令和7年1月)'!Q21</f>
        <v>25033.599999999999</v>
      </c>
      <c r="R40" s="149">
        <f>+'(令和7年1月)'!R21</f>
        <v>4706935.7</v>
      </c>
      <c r="S40" s="144">
        <f>+'(令和7年1月)'!S21</f>
        <v>30817</v>
      </c>
      <c r="T40" s="145">
        <f>+'(令和7年1月)'!T21</f>
        <v>5789736.4000000004</v>
      </c>
      <c r="U40" s="148">
        <f>+'(令和7年1月)'!U21</f>
        <v>3264.2</v>
      </c>
      <c r="V40" s="149">
        <f>+'(令和7年1月)'!V21</f>
        <v>787235.88837209297</v>
      </c>
      <c r="W40" s="148">
        <f>+'(令和7年1月)'!W21</f>
        <v>3290.1860000000001</v>
      </c>
      <c r="X40" s="149">
        <f>+'(令和7年1月)'!X21</f>
        <v>505022</v>
      </c>
      <c r="Y40" s="150">
        <f>+'(令和7年1月)'!Y21</f>
        <v>78058.127000000008</v>
      </c>
      <c r="Z40" s="151">
        <f>+'(令和7年1月)'!Z21</f>
        <v>19779313.470190275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+'(令和7年1月)'!E22</f>
        <v>1888.9</v>
      </c>
      <c r="F41" s="149">
        <f>+'(令和7年1月)'!F22</f>
        <v>344068</v>
      </c>
      <c r="G41" s="148">
        <f>+'(令和7年1月)'!G22</f>
        <v>1600.4780000000001</v>
      </c>
      <c r="H41" s="149">
        <f>+'(令和7年1月)'!H22</f>
        <v>693189</v>
      </c>
      <c r="I41" s="148">
        <f>+'(令和7年1月)'!I22</f>
        <v>3011.1</v>
      </c>
      <c r="J41" s="149">
        <f>+'(令和7年1月)'!J22</f>
        <v>3035248.7727272729</v>
      </c>
      <c r="K41" s="148">
        <f>+'(令和7年1月)'!K22</f>
        <v>3618</v>
      </c>
      <c r="L41" s="149">
        <f>+'(令和7年1月)'!L22</f>
        <v>7028292</v>
      </c>
      <c r="M41" s="148">
        <f>+'(令和7年1月)'!M22</f>
        <v>13853.48</v>
      </c>
      <c r="N41" s="149">
        <f>+'(令和7年1月)'!N22</f>
        <v>2860846.253</v>
      </c>
      <c r="O41" s="148">
        <f>+'(令和7年1月)'!O22</f>
        <v>4533</v>
      </c>
      <c r="P41" s="149">
        <f>+'(令和7年1月)'!P22</f>
        <v>1362830.2</v>
      </c>
      <c r="Q41" s="148">
        <f>+'(令和7年1月)'!Q22</f>
        <v>58798.3</v>
      </c>
      <c r="R41" s="149">
        <f>+'(令和7年1月)'!R22</f>
        <v>11483256.9376</v>
      </c>
      <c r="S41" s="144">
        <f>+'(令和7年1月)'!S22</f>
        <v>35888.800000000003</v>
      </c>
      <c r="T41" s="145">
        <f>+'(令和7年1月)'!T22</f>
        <v>3168272</v>
      </c>
      <c r="U41" s="148">
        <f>+'(令和7年1月)'!U22</f>
        <v>4090.8</v>
      </c>
      <c r="V41" s="149">
        <f>+'(令和7年1月)'!V22</f>
        <v>1454593.923255814</v>
      </c>
      <c r="W41" s="148">
        <f>+'(令和7年1月)'!W22</f>
        <v>6837.8567000000012</v>
      </c>
      <c r="X41" s="149">
        <f>+'(令和7年1月)'!X22</f>
        <v>1139549</v>
      </c>
      <c r="Y41" s="150">
        <f>+'(令和7年1月)'!Y22</f>
        <v>134120.71470000001</v>
      </c>
      <c r="Z41" s="151">
        <f>+'(令和7年1月)'!Z22</f>
        <v>32570146.086583085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+'(令和7年1月)'!E23</f>
        <v>46.60110069302894</v>
      </c>
      <c r="F42" s="193">
        <f>+'(令和5年12月)'!F23</f>
        <v>0</v>
      </c>
      <c r="G42" s="192">
        <f>+'(令和7年1月)'!G23</f>
        <v>65.115785595965704</v>
      </c>
      <c r="H42" s="193">
        <f>+'(令和5年12月)'!H23</f>
        <v>0</v>
      </c>
      <c r="I42" s="192">
        <f>+'(令和7年1月)'!I23</f>
        <v>62.655519389323075</v>
      </c>
      <c r="J42" s="193">
        <f>+'(令和5年12月)'!J23</f>
        <v>0</v>
      </c>
      <c r="K42" s="192">
        <f>+'(令和7年1月)'!K23</f>
        <v>43.919463087248324</v>
      </c>
      <c r="L42" s="193">
        <f>+'(令和5年12月)'!L23</f>
        <v>0</v>
      </c>
      <c r="M42" s="192">
        <f>+'(令和7年1月)'!M23</f>
        <v>43.604500578630628</v>
      </c>
      <c r="N42" s="193">
        <f>+'(令和5年12月)'!N23</f>
        <v>0</v>
      </c>
      <c r="O42" s="192">
        <f>+'(令和7年1月)'!O23</f>
        <v>74.640347942455676</v>
      </c>
      <c r="P42" s="193">
        <f>+'(令和5年12月)'!P23</f>
        <v>0</v>
      </c>
      <c r="Q42" s="192">
        <f>+'(令和7年1月)'!Q23</f>
        <v>41.949865723855098</v>
      </c>
      <c r="R42" s="193">
        <f>+'(令和5年12月)'!R23</f>
        <v>0</v>
      </c>
      <c r="S42" s="192">
        <f>+'(令和7年1月)'!S23</f>
        <v>88.398273777918362</v>
      </c>
      <c r="T42" s="193">
        <f>+'(令和5年12月)'!T23</f>
        <v>0</v>
      </c>
      <c r="U42" s="192">
        <f>+'(令和7年1月)'!U23</f>
        <v>84.956998440879133</v>
      </c>
      <c r="V42" s="193">
        <f>+'(令和5年12月)'!V23</f>
        <v>0</v>
      </c>
      <c r="W42" s="192">
        <f>+'(令和7年1月)'!W23</f>
        <v>52.249841959527778</v>
      </c>
      <c r="X42" s="193">
        <f>+'(令和5年12月)'!X23</f>
        <v>0</v>
      </c>
      <c r="Y42" s="192">
        <f>+'(令和7年1月)'!Y23</f>
        <v>58.126970355958086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-59</v>
      </c>
      <c r="F43" s="93">
        <f t="shared" si="18"/>
        <v>-4314</v>
      </c>
      <c r="G43" s="90">
        <f t="shared" si="18"/>
        <v>-39.619999999999891</v>
      </c>
      <c r="H43" s="91">
        <f t="shared" si="18"/>
        <v>6169</v>
      </c>
      <c r="I43" s="92">
        <f t="shared" si="18"/>
        <v>351.40000000000009</v>
      </c>
      <c r="J43" s="93">
        <f t="shared" si="18"/>
        <v>-8682.6999999999534</v>
      </c>
      <c r="K43" s="90">
        <f t="shared" si="18"/>
        <v>3016</v>
      </c>
      <c r="L43" s="91">
        <f t="shared" si="18"/>
        <v>602241</v>
      </c>
      <c r="M43" s="92">
        <f t="shared" si="18"/>
        <v>-246.1279999999997</v>
      </c>
      <c r="N43" s="93">
        <f t="shared" si="18"/>
        <v>-89148.600000000093</v>
      </c>
      <c r="O43" s="90">
        <f t="shared" si="18"/>
        <v>-38</v>
      </c>
      <c r="P43" s="91">
        <f t="shared" si="18"/>
        <v>-121.99999999976717</v>
      </c>
      <c r="Q43" s="92">
        <f t="shared" si="18"/>
        <v>-2162.9000000000015</v>
      </c>
      <c r="R43" s="93">
        <f t="shared" si="18"/>
        <v>-535211.79999999981</v>
      </c>
      <c r="S43" s="90">
        <f t="shared" si="18"/>
        <v>4038</v>
      </c>
      <c r="T43" s="91">
        <f t="shared" si="18"/>
        <v>1124028</v>
      </c>
      <c r="U43" s="92">
        <f t="shared" si="18"/>
        <v>-55.599999999999909</v>
      </c>
      <c r="V43" s="93">
        <f t="shared" si="18"/>
        <v>313691.02790697687</v>
      </c>
      <c r="W43" s="90">
        <f t="shared" si="18"/>
        <v>1283.8499999999999</v>
      </c>
      <c r="X43" s="91">
        <f t="shared" si="18"/>
        <v>1600</v>
      </c>
      <c r="Y43" s="90">
        <f t="shared" si="18"/>
        <v>6088.0020000000077</v>
      </c>
      <c r="Z43" s="91">
        <f t="shared" si="18"/>
        <v>1410249.9279069789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34</v>
      </c>
      <c r="F44" s="97">
        <f t="shared" si="18"/>
        <v>3159</v>
      </c>
      <c r="G44" s="94">
        <f t="shared" si="18"/>
        <v>8.9569999999998799</v>
      </c>
      <c r="H44" s="95">
        <f t="shared" si="18"/>
        <v>1470</v>
      </c>
      <c r="I44" s="96">
        <f t="shared" si="18"/>
        <v>-114</v>
      </c>
      <c r="J44" s="97">
        <f t="shared" si="18"/>
        <v>-260726.09090909106</v>
      </c>
      <c r="K44" s="94">
        <f t="shared" si="18"/>
        <v>-117</v>
      </c>
      <c r="L44" s="95">
        <f t="shared" si="18"/>
        <v>514526</v>
      </c>
      <c r="M44" s="96">
        <f t="shared" si="18"/>
        <v>-1643.9760000000006</v>
      </c>
      <c r="N44" s="97">
        <f t="shared" si="18"/>
        <v>-450711.09999999986</v>
      </c>
      <c r="O44" s="94">
        <f t="shared" si="18"/>
        <v>97</v>
      </c>
      <c r="P44" s="95">
        <f t="shared" si="18"/>
        <v>130</v>
      </c>
      <c r="Q44" s="96">
        <f t="shared" si="18"/>
        <v>-539.19999999999709</v>
      </c>
      <c r="R44" s="97">
        <f t="shared" si="18"/>
        <v>-384624.20000000019</v>
      </c>
      <c r="S44" s="94">
        <f t="shared" si="18"/>
        <v>5367</v>
      </c>
      <c r="T44" s="95">
        <f t="shared" si="18"/>
        <v>873592.5</v>
      </c>
      <c r="U44" s="96">
        <f t="shared" si="18"/>
        <v>21.800000000000182</v>
      </c>
      <c r="V44" s="97">
        <f t="shared" si="18"/>
        <v>303523.80930232559</v>
      </c>
      <c r="W44" s="94">
        <f t="shared" si="18"/>
        <v>1439.0400000000004</v>
      </c>
      <c r="X44" s="95">
        <f t="shared" si="18"/>
        <v>25728</v>
      </c>
      <c r="Y44" s="94">
        <f t="shared" si="18"/>
        <v>4553.6209999999846</v>
      </c>
      <c r="Z44" s="95">
        <f t="shared" si="18"/>
        <v>626067.91839323565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-240</v>
      </c>
      <c r="F45" s="97">
        <f t="shared" si="18"/>
        <v>-24253</v>
      </c>
      <c r="G45" s="94">
        <f t="shared" si="18"/>
        <v>-61.664999999999964</v>
      </c>
      <c r="H45" s="95">
        <f t="shared" si="18"/>
        <v>-20366</v>
      </c>
      <c r="I45" s="96">
        <f t="shared" si="18"/>
        <v>435.30000000000018</v>
      </c>
      <c r="J45" s="97">
        <f t="shared" si="18"/>
        <v>208189.02727272734</v>
      </c>
      <c r="K45" s="94">
        <f t="shared" si="18"/>
        <v>2919</v>
      </c>
      <c r="L45" s="95">
        <f t="shared" si="18"/>
        <v>-304866</v>
      </c>
      <c r="M45" s="96">
        <f t="shared" si="18"/>
        <v>533.90400000000045</v>
      </c>
      <c r="N45" s="97">
        <f t="shared" si="18"/>
        <v>253809.19999999972</v>
      </c>
      <c r="O45" s="94">
        <f t="shared" si="18"/>
        <v>6</v>
      </c>
      <c r="P45" s="95">
        <f t="shared" si="18"/>
        <v>-2502.3999999999069</v>
      </c>
      <c r="Q45" s="96">
        <f t="shared" si="18"/>
        <v>-2141.9000000000015</v>
      </c>
      <c r="R45" s="97">
        <f t="shared" si="18"/>
        <v>-359222.5</v>
      </c>
      <c r="S45" s="94">
        <f t="shared" si="18"/>
        <v>-365</v>
      </c>
      <c r="T45" s="95">
        <f t="shared" si="18"/>
        <v>112635.29999999981</v>
      </c>
      <c r="U45" s="96">
        <f t="shared" si="18"/>
        <v>151</v>
      </c>
      <c r="V45" s="97">
        <f t="shared" si="18"/>
        <v>311978.83720930223</v>
      </c>
      <c r="W45" s="94">
        <f t="shared" si="18"/>
        <v>216.0199999999968</v>
      </c>
      <c r="X45" s="95">
        <f t="shared" si="18"/>
        <v>32041</v>
      </c>
      <c r="Y45" s="94">
        <f t="shared" si="18"/>
        <v>1452.6589999999851</v>
      </c>
      <c r="Z45" s="95">
        <f t="shared" si="18"/>
        <v>207443.46448203176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4.3910413161292965</v>
      </c>
      <c r="F46" s="193"/>
      <c r="G46" s="192">
        <f>G23-G42</f>
        <v>0.57379208256107006</v>
      </c>
      <c r="H46" s="193"/>
      <c r="I46" s="192">
        <f>I23-I42</f>
        <v>-0.25520967194019306</v>
      </c>
      <c r="J46" s="193"/>
      <c r="K46" s="192">
        <f>K23-K42</f>
        <v>16.848631447463646</v>
      </c>
      <c r="L46" s="193"/>
      <c r="M46" s="192">
        <f>M23-M42</f>
        <v>-6.1832092187062315</v>
      </c>
      <c r="N46" s="193"/>
      <c r="O46" s="192">
        <f t="shared" si="18"/>
        <v>-0.21354018231458838</v>
      </c>
      <c r="P46" s="193"/>
      <c r="Q46" s="192">
        <f t="shared" si="18"/>
        <v>-1.3738649200766488</v>
      </c>
      <c r="R46" s="193"/>
      <c r="S46" s="192">
        <f t="shared" si="18"/>
        <v>12.428471082232363</v>
      </c>
      <c r="T46" s="193"/>
      <c r="U46" s="192">
        <f t="shared" si="18"/>
        <v>-4.2738983280692082</v>
      </c>
      <c r="V46" s="193"/>
      <c r="W46" s="192">
        <f t="shared" si="18"/>
        <v>17.392093437821579</v>
      </c>
      <c r="X46" s="193"/>
      <c r="Y46" s="192">
        <f t="shared" si="18"/>
        <v>3.6593876575162625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92.984542211652794</v>
      </c>
      <c r="F47" s="72">
        <f t="shared" si="19"/>
        <v>94.329951106671572</v>
      </c>
      <c r="G47" s="71">
        <f t="shared" si="19"/>
        <v>96.189948657586783</v>
      </c>
      <c r="H47" s="73">
        <f t="shared" si="19"/>
        <v>101.48092134480812</v>
      </c>
      <c r="I47" s="74">
        <f t="shared" si="19"/>
        <v>118.6815523657629</v>
      </c>
      <c r="J47" s="72">
        <f t="shared" si="19"/>
        <v>99.410863002364081</v>
      </c>
      <c r="K47" s="71">
        <f t="shared" si="19"/>
        <v>297.25310660562457</v>
      </c>
      <c r="L47" s="73">
        <f t="shared" si="19"/>
        <v>119.98648631158278</v>
      </c>
      <c r="M47" s="74">
        <f t="shared" si="19"/>
        <v>95.754311445253578</v>
      </c>
      <c r="N47" s="72">
        <f t="shared" si="19"/>
        <v>93.285537256965952</v>
      </c>
      <c r="O47" s="71">
        <f t="shared" si="19"/>
        <v>98.881036513545354</v>
      </c>
      <c r="P47" s="73">
        <f t="shared" si="19"/>
        <v>99.988801446339124</v>
      </c>
      <c r="Q47" s="74">
        <f t="shared" si="19"/>
        <v>91.177382380054979</v>
      </c>
      <c r="R47" s="72">
        <f t="shared" si="19"/>
        <v>88.101911726312295</v>
      </c>
      <c r="S47" s="71">
        <f t="shared" si="19"/>
        <v>112.70570466631007</v>
      </c>
      <c r="T47" s="73">
        <f t="shared" si="19"/>
        <v>119.88748563722287</v>
      </c>
      <c r="U47" s="74">
        <f t="shared" si="19"/>
        <v>98.408062761266677</v>
      </c>
      <c r="V47" s="72">
        <f t="shared" si="19"/>
        <v>128.80416381263296</v>
      </c>
      <c r="W47" s="71">
        <f t="shared" si="19"/>
        <v>135.06449452613157</v>
      </c>
      <c r="X47" s="73">
        <f t="shared" si="19"/>
        <v>100.28510792225819</v>
      </c>
      <c r="Y47" s="71">
        <f t="shared" si="19"/>
        <v>107.81170010857208</v>
      </c>
      <c r="Z47" s="73">
        <f t="shared" si="19"/>
        <v>107.34608405259749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103.44129554655869</v>
      </c>
      <c r="F48" s="66">
        <f t="shared" si="19"/>
        <v>103.40174879393523</v>
      </c>
      <c r="G48" s="63">
        <f t="shared" si="19"/>
        <v>100.85064232660218</v>
      </c>
      <c r="H48" s="64">
        <f t="shared" si="19"/>
        <v>100.33285782215881</v>
      </c>
      <c r="I48" s="65">
        <f t="shared" si="19"/>
        <v>94.034849039820003</v>
      </c>
      <c r="J48" s="66">
        <f t="shared" si="19"/>
        <v>82.820454486098043</v>
      </c>
      <c r="K48" s="63">
        <f t="shared" si="19"/>
        <v>93.28743545611016</v>
      </c>
      <c r="L48" s="64">
        <f t="shared" si="19"/>
        <v>115.10724870530522</v>
      </c>
      <c r="M48" s="65">
        <f t="shared" si="19"/>
        <v>75.319648248810395</v>
      </c>
      <c r="N48" s="66">
        <f t="shared" si="19"/>
        <v>68.601700328966942</v>
      </c>
      <c r="O48" s="63">
        <f t="shared" si="19"/>
        <v>102.94206854716408</v>
      </c>
      <c r="P48" s="64">
        <f t="shared" si="19"/>
        <v>100.01185104260459</v>
      </c>
      <c r="Q48" s="65">
        <f t="shared" si="19"/>
        <v>97.846094848523592</v>
      </c>
      <c r="R48" s="66">
        <f t="shared" si="19"/>
        <v>91.828564813409287</v>
      </c>
      <c r="S48" s="63">
        <f t="shared" si="19"/>
        <v>117.41571210695396</v>
      </c>
      <c r="T48" s="64">
        <f t="shared" si="19"/>
        <v>115.08864030493686</v>
      </c>
      <c r="U48" s="65">
        <f t="shared" si="19"/>
        <v>100.66785123460573</v>
      </c>
      <c r="V48" s="66">
        <f t="shared" si="19"/>
        <v>138.55563672662021</v>
      </c>
      <c r="W48" s="63">
        <f t="shared" si="19"/>
        <v>143.73734494037726</v>
      </c>
      <c r="X48" s="64">
        <f t="shared" si="19"/>
        <v>105.09443152971554</v>
      </c>
      <c r="Y48" s="63">
        <f t="shared" si="19"/>
        <v>105.83362831649801</v>
      </c>
      <c r="Z48" s="64">
        <f t="shared" si="19"/>
        <v>103.16526617234108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87.294192387103607</v>
      </c>
      <c r="F49" s="70">
        <f t="shared" si="19"/>
        <v>92.951102689003335</v>
      </c>
      <c r="G49" s="67">
        <f t="shared" si="19"/>
        <v>96.147088557293515</v>
      </c>
      <c r="H49" s="68">
        <f t="shared" si="19"/>
        <v>97.061984538127405</v>
      </c>
      <c r="I49" s="69">
        <f t="shared" si="19"/>
        <v>114.45651090963436</v>
      </c>
      <c r="J49" s="70">
        <f t="shared" si="19"/>
        <v>106.85904328974203</v>
      </c>
      <c r="K49" s="67">
        <f t="shared" si="19"/>
        <v>180.67993366500829</v>
      </c>
      <c r="L49" s="68">
        <f t="shared" si="19"/>
        <v>95.662303159857331</v>
      </c>
      <c r="M49" s="69">
        <f t="shared" si="19"/>
        <v>103.85393417394042</v>
      </c>
      <c r="N49" s="70">
        <f t="shared" si="19"/>
        <v>108.87182244532872</v>
      </c>
      <c r="O49" s="67">
        <f t="shared" si="19"/>
        <v>100.13236267372601</v>
      </c>
      <c r="P49" s="68">
        <f t="shared" si="19"/>
        <v>99.816382114220829</v>
      </c>
      <c r="Q49" s="69">
        <f t="shared" si="19"/>
        <v>96.357207606342357</v>
      </c>
      <c r="R49" s="70">
        <f t="shared" si="19"/>
        <v>96.871771641512382</v>
      </c>
      <c r="S49" s="67">
        <f t="shared" si="19"/>
        <v>98.982969617262199</v>
      </c>
      <c r="T49" s="68">
        <f t="shared" si="19"/>
        <v>103.55510196094275</v>
      </c>
      <c r="U49" s="69">
        <f t="shared" si="19"/>
        <v>103.69120954336559</v>
      </c>
      <c r="V49" s="70">
        <f t="shared" si="19"/>
        <v>121.44783036842344</v>
      </c>
      <c r="W49" s="67">
        <f t="shared" si="19"/>
        <v>103.15917705616728</v>
      </c>
      <c r="X49" s="68">
        <f t="shared" si="19"/>
        <v>102.81172639351182</v>
      </c>
      <c r="Y49" s="67">
        <f t="shared" si="19"/>
        <v>101.08309816514867</v>
      </c>
      <c r="Z49" s="68">
        <f t="shared" si="19"/>
        <v>100.6369129076995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8EB9-D16D-460D-864E-5C823B2D25B2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P6" sqref="P6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95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711</v>
      </c>
      <c r="F5" s="14">
        <v>57084</v>
      </c>
      <c r="G5" s="15">
        <v>30</v>
      </c>
      <c r="H5" s="16">
        <v>5460</v>
      </c>
      <c r="I5" s="13">
        <v>1259</v>
      </c>
      <c r="J5" s="14">
        <v>1139036</v>
      </c>
      <c r="K5" s="17">
        <v>1526</v>
      </c>
      <c r="L5" s="18">
        <v>3010516</v>
      </c>
      <c r="M5" s="13">
        <v>1537</v>
      </c>
      <c r="N5" s="75">
        <v>325816</v>
      </c>
      <c r="O5" s="19">
        <v>774</v>
      </c>
      <c r="P5" s="18">
        <v>35970</v>
      </c>
      <c r="Q5" s="13">
        <v>13723</v>
      </c>
      <c r="R5" s="14">
        <v>2076882</v>
      </c>
      <c r="S5" s="19">
        <v>10260</v>
      </c>
      <c r="T5" s="18">
        <v>3188936</v>
      </c>
      <c r="U5" s="13">
        <v>3231</v>
      </c>
      <c r="V5" s="14">
        <v>1052501</v>
      </c>
      <c r="W5" s="13">
        <v>902</v>
      </c>
      <c r="X5" s="18">
        <v>175243</v>
      </c>
      <c r="Y5" s="20">
        <f t="shared" ref="Y5:Z18" si="0">+W5+U5+S5+Q5+O5+M5+K5+I5+G5+E5</f>
        <v>33953</v>
      </c>
      <c r="Z5" s="21">
        <f t="shared" si="0"/>
        <v>11067444</v>
      </c>
    </row>
    <row r="6" spans="1:26" ht="18.95" customHeight="1" x14ac:dyDescent="0.15">
      <c r="A6" s="7"/>
      <c r="B6" s="22"/>
      <c r="C6" s="83"/>
      <c r="D6" s="81" t="s">
        <v>22</v>
      </c>
      <c r="E6" s="23">
        <v>813</v>
      </c>
      <c r="F6" s="24">
        <v>66330</v>
      </c>
      <c r="G6" s="25">
        <v>30</v>
      </c>
      <c r="H6" s="26">
        <v>5460</v>
      </c>
      <c r="I6" s="27">
        <v>1399</v>
      </c>
      <c r="J6" s="21">
        <v>1204558</v>
      </c>
      <c r="K6" s="25">
        <v>1705</v>
      </c>
      <c r="L6" s="26">
        <v>3378872</v>
      </c>
      <c r="M6" s="27">
        <v>754</v>
      </c>
      <c r="N6" s="76">
        <v>181204</v>
      </c>
      <c r="O6" s="25">
        <v>655</v>
      </c>
      <c r="P6" s="26">
        <v>33459</v>
      </c>
      <c r="Q6" s="27">
        <v>13657</v>
      </c>
      <c r="R6" s="21">
        <v>2078030</v>
      </c>
      <c r="S6" s="25">
        <v>11019</v>
      </c>
      <c r="T6" s="26">
        <v>3450056</v>
      </c>
      <c r="U6" s="27">
        <v>2915</v>
      </c>
      <c r="V6" s="21">
        <v>742084</v>
      </c>
      <c r="W6" s="27">
        <v>464</v>
      </c>
      <c r="X6" s="26">
        <v>82880</v>
      </c>
      <c r="Y6" s="20">
        <f t="shared" si="0"/>
        <v>33411</v>
      </c>
      <c r="Z6" s="21">
        <f t="shared" si="0"/>
        <v>11222933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1526.9</v>
      </c>
      <c r="F7" s="36">
        <v>271509</v>
      </c>
      <c r="G7" s="29">
        <v>151</v>
      </c>
      <c r="H7" s="30">
        <v>74178</v>
      </c>
      <c r="I7" s="31">
        <v>1632</v>
      </c>
      <c r="J7" s="32">
        <v>2234645</v>
      </c>
      <c r="K7" s="77">
        <v>3521</v>
      </c>
      <c r="L7" s="30">
        <v>6958027</v>
      </c>
      <c r="M7" s="23">
        <v>2378.3000000000002</v>
      </c>
      <c r="N7" s="24">
        <v>428383.25</v>
      </c>
      <c r="O7" s="33">
        <v>2962</v>
      </c>
      <c r="P7" s="34">
        <v>721841</v>
      </c>
      <c r="Q7" s="23">
        <v>31535.4</v>
      </c>
      <c r="R7" s="24">
        <v>5102670</v>
      </c>
      <c r="S7" s="33">
        <v>28968.2</v>
      </c>
      <c r="T7" s="34">
        <v>2405041</v>
      </c>
      <c r="U7" s="23">
        <v>2826</v>
      </c>
      <c r="V7" s="24">
        <v>1270509.5</v>
      </c>
      <c r="W7" s="23">
        <v>1938.1999999999998</v>
      </c>
      <c r="X7" s="34">
        <v>452213</v>
      </c>
      <c r="Y7" s="31">
        <f t="shared" si="0"/>
        <v>77439</v>
      </c>
      <c r="Z7" s="24">
        <f>+X7+V7+T7+R7+P7+N7+L7+J7+H7+F7</f>
        <v>19919016.75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174.881</v>
      </c>
      <c r="H8" s="16">
        <v>105600</v>
      </c>
      <c r="I8" s="13">
        <v>450</v>
      </c>
      <c r="J8" s="14">
        <v>205939.81818181818</v>
      </c>
      <c r="K8" s="17">
        <v>0</v>
      </c>
      <c r="L8" s="18">
        <v>0</v>
      </c>
      <c r="M8" s="13">
        <v>3685</v>
      </c>
      <c r="N8" s="75">
        <v>837791.1</v>
      </c>
      <c r="O8" s="19">
        <v>38</v>
      </c>
      <c r="P8" s="18">
        <v>25768.799999999999</v>
      </c>
      <c r="Q8" s="13">
        <v>4651.3999999999996</v>
      </c>
      <c r="R8" s="14">
        <v>653359</v>
      </c>
      <c r="S8" s="19">
        <v>21201</v>
      </c>
      <c r="T8" s="18">
        <v>2386651.2000000002</v>
      </c>
      <c r="U8" s="13">
        <v>173.6</v>
      </c>
      <c r="V8" s="14">
        <v>16826.506976744186</v>
      </c>
      <c r="W8" s="13">
        <v>53</v>
      </c>
      <c r="X8" s="18">
        <v>1600</v>
      </c>
      <c r="Y8" s="13">
        <f t="shared" si="0"/>
        <v>30556.881000000001</v>
      </c>
      <c r="Z8" s="14">
        <f t="shared" si="0"/>
        <v>4252536.4251585621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175</v>
      </c>
      <c r="F9" s="24">
        <v>26534</v>
      </c>
      <c r="G9" s="25">
        <v>172.96899999999999</v>
      </c>
      <c r="H9" s="26">
        <v>106800</v>
      </c>
      <c r="I9" s="27">
        <v>342.1</v>
      </c>
      <c r="J9" s="21">
        <v>195071.18181818182</v>
      </c>
      <c r="K9" s="25">
        <v>0</v>
      </c>
      <c r="L9" s="26">
        <v>0</v>
      </c>
      <c r="M9" s="27">
        <v>4320</v>
      </c>
      <c r="N9" s="76">
        <v>948311.4</v>
      </c>
      <c r="O9" s="25">
        <v>40</v>
      </c>
      <c r="P9" s="26">
        <v>25965</v>
      </c>
      <c r="Q9" s="27">
        <v>4853.6000000000004</v>
      </c>
      <c r="R9" s="21">
        <v>722937</v>
      </c>
      <c r="S9" s="25">
        <v>19546</v>
      </c>
      <c r="T9" s="26">
        <v>2280847.4</v>
      </c>
      <c r="U9" s="27">
        <v>244.2</v>
      </c>
      <c r="V9" s="21">
        <v>24478.888372093024</v>
      </c>
      <c r="W9" s="27">
        <v>53</v>
      </c>
      <c r="X9" s="26">
        <v>1600</v>
      </c>
      <c r="Y9" s="20">
        <f t="shared" si="0"/>
        <v>29746.869000000002</v>
      </c>
      <c r="Z9" s="21">
        <f t="shared" si="0"/>
        <v>4332544.8701902749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307</v>
      </c>
      <c r="F10" s="36">
        <v>56059</v>
      </c>
      <c r="G10" s="29">
        <v>161.47800000000001</v>
      </c>
      <c r="H10" s="30">
        <v>94200</v>
      </c>
      <c r="I10" s="37">
        <v>988.1</v>
      </c>
      <c r="J10" s="38">
        <v>561534.97272727266</v>
      </c>
      <c r="K10" s="77">
        <v>0</v>
      </c>
      <c r="L10" s="30">
        <v>0</v>
      </c>
      <c r="M10" s="35">
        <v>7084</v>
      </c>
      <c r="N10" s="36">
        <v>1592685.003</v>
      </c>
      <c r="O10" s="29">
        <v>32</v>
      </c>
      <c r="P10" s="30">
        <v>4099.5</v>
      </c>
      <c r="Q10" s="35">
        <v>12786.4</v>
      </c>
      <c r="R10" s="36">
        <v>1857448.0756000001</v>
      </c>
      <c r="S10" s="29">
        <v>6786.5999999999985</v>
      </c>
      <c r="T10" s="30">
        <v>730971.99999999988</v>
      </c>
      <c r="U10" s="35">
        <v>745.8</v>
      </c>
      <c r="V10" s="36">
        <v>66962.423255813948</v>
      </c>
      <c r="W10" s="35">
        <v>85</v>
      </c>
      <c r="X10" s="30">
        <v>1500</v>
      </c>
      <c r="Y10" s="37">
        <f t="shared" si="0"/>
        <v>28976.377999999997</v>
      </c>
      <c r="Z10" s="36">
        <f t="shared" si="0"/>
        <v>4965460.9745830866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1E-10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1801</v>
      </c>
      <c r="R11" s="14">
        <v>557278</v>
      </c>
      <c r="S11" s="19">
        <v>0</v>
      </c>
      <c r="T11" s="18">
        <v>0</v>
      </c>
      <c r="U11" s="13">
        <v>73</v>
      </c>
      <c r="V11" s="14">
        <v>16420</v>
      </c>
      <c r="W11" s="13">
        <v>0</v>
      </c>
      <c r="X11" s="18">
        <v>27</v>
      </c>
      <c r="Y11" s="13">
        <f>+W11+U11+S11+Q11+O11+M11+K11+I11+G11+E11</f>
        <v>1964</v>
      </c>
      <c r="Z11" s="14">
        <f t="shared" si="0"/>
        <v>663725.00000000012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2044</v>
      </c>
      <c r="R12" s="21">
        <v>596089.19999999995</v>
      </c>
      <c r="S12" s="25">
        <v>0</v>
      </c>
      <c r="T12" s="26">
        <v>0</v>
      </c>
      <c r="U12" s="27">
        <v>90</v>
      </c>
      <c r="V12" s="21">
        <v>17373</v>
      </c>
      <c r="W12" s="27">
        <v>0</v>
      </c>
      <c r="X12" s="26">
        <v>38</v>
      </c>
      <c r="Y12" s="20">
        <f t="shared" ref="Y12:Y18" si="1">+W12+U12+S12+Q12+O12+M12+K12+I12+G12+E12</f>
        <v>2224</v>
      </c>
      <c r="Z12" s="21">
        <f t="shared" si="0"/>
        <v>703500.2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13</v>
      </c>
      <c r="J13" s="38">
        <v>7807.8000000001048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6679.5</v>
      </c>
      <c r="R13" s="36">
        <v>2093994.9000000001</v>
      </c>
      <c r="S13" s="29">
        <v>0</v>
      </c>
      <c r="T13" s="30">
        <v>0</v>
      </c>
      <c r="U13" s="35">
        <v>470</v>
      </c>
      <c r="V13" s="36">
        <v>103702</v>
      </c>
      <c r="W13" s="35">
        <v>15</v>
      </c>
      <c r="X13" s="30">
        <v>32976</v>
      </c>
      <c r="Y13" s="37">
        <f t="shared" si="1"/>
        <v>7446.5</v>
      </c>
      <c r="Z13" s="36">
        <f t="shared" si="0"/>
        <v>2468980.7000000007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153</v>
      </c>
      <c r="N14" s="75">
        <v>33713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153</v>
      </c>
      <c r="Z14" s="14">
        <f t="shared" si="0"/>
        <v>33713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1249</v>
      </c>
      <c r="N15" s="76">
        <v>187559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1249</v>
      </c>
      <c r="Z15" s="24">
        <f t="shared" si="0"/>
        <v>187559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3185</v>
      </c>
      <c r="N16" s="36">
        <v>477432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3185</v>
      </c>
      <c r="Z16" s="36">
        <f t="shared" si="0"/>
        <v>477432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760</v>
      </c>
      <c r="H17" s="18">
        <v>230505</v>
      </c>
      <c r="I17" s="13">
        <v>172</v>
      </c>
      <c r="J17" s="14">
        <v>128824</v>
      </c>
      <c r="K17" s="19">
        <v>3</v>
      </c>
      <c r="L17" s="18">
        <v>2725</v>
      </c>
      <c r="M17" s="13">
        <v>407.12799999999999</v>
      </c>
      <c r="N17" s="75">
        <v>115390</v>
      </c>
      <c r="O17" s="19">
        <v>2584</v>
      </c>
      <c r="P17" s="18">
        <v>1027687.6</v>
      </c>
      <c r="Q17" s="13">
        <v>4340</v>
      </c>
      <c r="R17" s="14">
        <v>1210781.8</v>
      </c>
      <c r="S17" s="19">
        <v>320</v>
      </c>
      <c r="T17" s="18">
        <v>76349</v>
      </c>
      <c r="U17" s="13">
        <v>15</v>
      </c>
      <c r="V17" s="14">
        <v>3300</v>
      </c>
      <c r="W17" s="13">
        <v>2706.3960000000002</v>
      </c>
      <c r="X17" s="18">
        <v>384321</v>
      </c>
      <c r="Y17" s="41">
        <f t="shared" si="1"/>
        <v>11307.524000000001</v>
      </c>
      <c r="Z17" s="42">
        <f t="shared" si="0"/>
        <v>3179883.4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775</v>
      </c>
      <c r="H18" s="26">
        <v>254370</v>
      </c>
      <c r="I18" s="27">
        <v>170</v>
      </c>
      <c r="J18" s="21">
        <v>118025</v>
      </c>
      <c r="K18" s="25">
        <v>38</v>
      </c>
      <c r="L18" s="26">
        <v>26950</v>
      </c>
      <c r="M18" s="27">
        <v>323.072</v>
      </c>
      <c r="N18" s="21">
        <v>103389</v>
      </c>
      <c r="O18" s="25">
        <v>2602</v>
      </c>
      <c r="P18" s="26">
        <v>1037525.9</v>
      </c>
      <c r="Q18" s="27">
        <v>4479</v>
      </c>
      <c r="R18" s="21">
        <v>1309879.5</v>
      </c>
      <c r="S18" s="25">
        <v>252</v>
      </c>
      <c r="T18" s="26">
        <v>58833</v>
      </c>
      <c r="U18" s="27">
        <v>15</v>
      </c>
      <c r="V18" s="21">
        <v>3300</v>
      </c>
      <c r="W18" s="27">
        <v>2773.1860000000001</v>
      </c>
      <c r="X18" s="26">
        <v>420504</v>
      </c>
      <c r="Y18" s="23">
        <f t="shared" si="1"/>
        <v>11427.258</v>
      </c>
      <c r="Z18" s="24">
        <f t="shared" si="0"/>
        <v>3332776.4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1093</v>
      </c>
      <c r="H19" s="34">
        <v>329811</v>
      </c>
      <c r="I19" s="23">
        <v>378</v>
      </c>
      <c r="J19" s="24">
        <v>231261</v>
      </c>
      <c r="K19" s="78">
        <v>97</v>
      </c>
      <c r="L19" s="34">
        <v>70265</v>
      </c>
      <c r="M19" s="23">
        <v>1187.18</v>
      </c>
      <c r="N19" s="24">
        <v>343346</v>
      </c>
      <c r="O19" s="33">
        <v>1539</v>
      </c>
      <c r="P19" s="34">
        <v>636889.69999999995</v>
      </c>
      <c r="Q19" s="23">
        <v>7797</v>
      </c>
      <c r="R19" s="24">
        <v>2429143.9619999998</v>
      </c>
      <c r="S19" s="33">
        <v>134</v>
      </c>
      <c r="T19" s="34">
        <v>32259</v>
      </c>
      <c r="U19" s="23">
        <v>49</v>
      </c>
      <c r="V19" s="24">
        <v>13420</v>
      </c>
      <c r="W19" s="23">
        <v>4799.6567000000014</v>
      </c>
      <c r="X19" s="34">
        <v>652860</v>
      </c>
      <c r="Y19" s="35">
        <f>+W19+U19+S19+Q19+O19+M19+K19+I19+G19+E19</f>
        <v>17073.8367</v>
      </c>
      <c r="Z19" s="36">
        <f>+X19+V19+T19+R19+P19+N19+L19+J19+H19+F19</f>
        <v>4739255.6619999995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841</v>
      </c>
      <c r="F20" s="14">
        <f t="shared" ref="F20:X22" si="2">F5+F8+F11+F14+F17</f>
        <v>76084</v>
      </c>
      <c r="G20" s="19">
        <f>G5+G8+G11+G14+G17</f>
        <v>1039.8809999999999</v>
      </c>
      <c r="H20" s="18">
        <f t="shared" si="2"/>
        <v>416565</v>
      </c>
      <c r="I20" s="13">
        <f t="shared" si="2"/>
        <v>1881</v>
      </c>
      <c r="J20" s="14">
        <f t="shared" si="2"/>
        <v>1473799.8181818181</v>
      </c>
      <c r="K20" s="19">
        <f t="shared" si="2"/>
        <v>1529</v>
      </c>
      <c r="L20" s="18">
        <f t="shared" si="2"/>
        <v>3013241</v>
      </c>
      <c r="M20" s="13">
        <f t="shared" si="2"/>
        <v>5797.1279999999997</v>
      </c>
      <c r="N20" s="14">
        <f t="shared" si="2"/>
        <v>1327710.1000000001</v>
      </c>
      <c r="O20" s="19">
        <f t="shared" si="2"/>
        <v>3396</v>
      </c>
      <c r="P20" s="18">
        <f t="shared" si="2"/>
        <v>1089426.3999999999</v>
      </c>
      <c r="Q20" s="13">
        <f t="shared" si="2"/>
        <v>24515.4</v>
      </c>
      <c r="R20" s="14">
        <f t="shared" si="2"/>
        <v>4498300.8</v>
      </c>
      <c r="S20" s="19">
        <f t="shared" si="2"/>
        <v>31781</v>
      </c>
      <c r="T20" s="18">
        <f t="shared" si="2"/>
        <v>5651936.2000000002</v>
      </c>
      <c r="U20" s="13">
        <f t="shared" si="2"/>
        <v>3492.6</v>
      </c>
      <c r="V20" s="14">
        <f t="shared" si="2"/>
        <v>1089047.5069767442</v>
      </c>
      <c r="W20" s="13">
        <f t="shared" si="2"/>
        <v>3661.3960000000002</v>
      </c>
      <c r="X20" s="18">
        <f t="shared" si="2"/>
        <v>561191</v>
      </c>
      <c r="Y20" s="31">
        <f t="shared" ref="Y20:Z21" si="3">+Y17+Y14+Y11+Y8+Y5</f>
        <v>77934.404999999999</v>
      </c>
      <c r="Z20" s="32">
        <f t="shared" si="3"/>
        <v>19197301.825158563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988</v>
      </c>
      <c r="F21" s="21">
        <f t="shared" si="4"/>
        <v>92864</v>
      </c>
      <c r="G21" s="25">
        <f t="shared" si="4"/>
        <v>1052.9690000000001</v>
      </c>
      <c r="H21" s="26">
        <f t="shared" si="4"/>
        <v>441630</v>
      </c>
      <c r="I21" s="27">
        <f t="shared" si="4"/>
        <v>1911.1</v>
      </c>
      <c r="J21" s="21">
        <f t="shared" si="4"/>
        <v>1517654.1818181819</v>
      </c>
      <c r="K21" s="25">
        <f t="shared" si="4"/>
        <v>1743</v>
      </c>
      <c r="L21" s="26">
        <f t="shared" si="4"/>
        <v>3405822</v>
      </c>
      <c r="M21" s="27">
        <f t="shared" si="4"/>
        <v>6661.0720000000001</v>
      </c>
      <c r="N21" s="21">
        <f t="shared" si="4"/>
        <v>1435463.4</v>
      </c>
      <c r="O21" s="25">
        <f t="shared" si="4"/>
        <v>3297</v>
      </c>
      <c r="P21" s="26">
        <f t="shared" si="4"/>
        <v>1096949.8999999999</v>
      </c>
      <c r="Q21" s="27">
        <f t="shared" si="4"/>
        <v>25033.599999999999</v>
      </c>
      <c r="R21" s="21">
        <f t="shared" si="4"/>
        <v>4706935.7</v>
      </c>
      <c r="S21" s="25">
        <f t="shared" si="4"/>
        <v>30817</v>
      </c>
      <c r="T21" s="26">
        <f t="shared" si="4"/>
        <v>5789736.4000000004</v>
      </c>
      <c r="U21" s="27">
        <f t="shared" si="2"/>
        <v>3264.2</v>
      </c>
      <c r="V21" s="21">
        <f t="shared" si="2"/>
        <v>787235.88837209297</v>
      </c>
      <c r="W21" s="27">
        <f t="shared" si="2"/>
        <v>3290.1860000000001</v>
      </c>
      <c r="X21" s="26">
        <f t="shared" si="2"/>
        <v>505022</v>
      </c>
      <c r="Y21" s="23">
        <f t="shared" si="3"/>
        <v>78058.127000000008</v>
      </c>
      <c r="Z21" s="24">
        <f t="shared" si="3"/>
        <v>19779313.470190275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1888.9</v>
      </c>
      <c r="F22" s="24">
        <f>F7+F10+F13+F16+F19</f>
        <v>344068</v>
      </c>
      <c r="G22" s="33">
        <f t="shared" si="2"/>
        <v>1600.4780000000001</v>
      </c>
      <c r="H22" s="34">
        <f t="shared" si="2"/>
        <v>693189</v>
      </c>
      <c r="I22" s="23">
        <f t="shared" si="2"/>
        <v>3011.1</v>
      </c>
      <c r="J22" s="24">
        <f t="shared" si="2"/>
        <v>3035248.7727272729</v>
      </c>
      <c r="K22" s="33">
        <f t="shared" si="2"/>
        <v>3618</v>
      </c>
      <c r="L22" s="34">
        <f t="shared" si="2"/>
        <v>7028292</v>
      </c>
      <c r="M22" s="23">
        <f t="shared" si="2"/>
        <v>13853.48</v>
      </c>
      <c r="N22" s="24">
        <f t="shared" si="2"/>
        <v>2860846.253</v>
      </c>
      <c r="O22" s="33">
        <f t="shared" si="2"/>
        <v>4533</v>
      </c>
      <c r="P22" s="34">
        <f t="shared" si="2"/>
        <v>1362830.2</v>
      </c>
      <c r="Q22" s="23">
        <f t="shared" si="2"/>
        <v>58798.3</v>
      </c>
      <c r="R22" s="24">
        <f t="shared" si="2"/>
        <v>11483256.9376</v>
      </c>
      <c r="S22" s="33">
        <f t="shared" si="2"/>
        <v>35888.800000000003</v>
      </c>
      <c r="T22" s="34">
        <f t="shared" si="2"/>
        <v>3168272</v>
      </c>
      <c r="U22" s="23">
        <f t="shared" si="2"/>
        <v>4090.8</v>
      </c>
      <c r="V22" s="24">
        <f t="shared" si="2"/>
        <v>1454593.923255814</v>
      </c>
      <c r="W22" s="23">
        <f t="shared" si="2"/>
        <v>6837.8567000000012</v>
      </c>
      <c r="X22" s="34">
        <f t="shared" si="2"/>
        <v>1139549</v>
      </c>
      <c r="Y22" s="23">
        <f>+Y19+Y16+Y13+Y10+Y7</f>
        <v>134120.71470000001</v>
      </c>
      <c r="Z22" s="24">
        <f>+Z19+Z16+Z13+Z10+Z7</f>
        <v>32570146.086583085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46.60110069302894</v>
      </c>
      <c r="F23" s="178"/>
      <c r="G23" s="177">
        <f>(G20+G21)/(G22+G41)*100</f>
        <v>65.115785595965704</v>
      </c>
      <c r="H23" s="178"/>
      <c r="I23" s="177">
        <f>(I20+I21)/(I22+I41)*100</f>
        <v>62.655519389323075</v>
      </c>
      <c r="J23" s="178"/>
      <c r="K23" s="177">
        <f>(K20+K21)/(K22+K41)*100</f>
        <v>43.919463087248324</v>
      </c>
      <c r="L23" s="178"/>
      <c r="M23" s="177">
        <f>(M20+M21)/(M22+M41)*100</f>
        <v>43.604500578630628</v>
      </c>
      <c r="N23" s="178"/>
      <c r="O23" s="177">
        <f>(O20+O21)/(O22+O41)*100</f>
        <v>74.640347942455676</v>
      </c>
      <c r="P23" s="178"/>
      <c r="Q23" s="177">
        <f>(Q20+Q21)/(Q22+Q41)*100</f>
        <v>41.949865723855098</v>
      </c>
      <c r="R23" s="178"/>
      <c r="S23" s="177">
        <f>(S20+S21)/(S22+S41)*100</f>
        <v>88.398273777918362</v>
      </c>
      <c r="T23" s="178"/>
      <c r="U23" s="177">
        <f>(U20+U21)/(U22+U41)*100</f>
        <v>84.956998440879133</v>
      </c>
      <c r="V23" s="178"/>
      <c r="W23" s="177">
        <f>(W20+W21)/(W22+W41)*100</f>
        <v>52.249841959527778</v>
      </c>
      <c r="X23" s="178"/>
      <c r="Y23" s="177">
        <f>(Y20+Y21)/(Y22+Y41)*100</f>
        <v>58.126970355958086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182152.57557308485</v>
      </c>
      <c r="F24" s="180"/>
      <c r="G24" s="181">
        <f>H22/G22*1000</f>
        <v>433113.73227248358</v>
      </c>
      <c r="H24" s="182"/>
      <c r="I24" s="183">
        <f>J22/I22*1000</f>
        <v>1008019.917215394</v>
      </c>
      <c r="J24" s="184"/>
      <c r="K24" s="181">
        <f>L22/K22*1000</f>
        <v>1942590.3814262024</v>
      </c>
      <c r="L24" s="182"/>
      <c r="M24" s="183">
        <f>N22/M22*1000</f>
        <v>206507.40846343304</v>
      </c>
      <c r="N24" s="184"/>
      <c r="O24" s="181">
        <f>P22/O22*1000</f>
        <v>300646.41517758655</v>
      </c>
      <c r="P24" s="182"/>
      <c r="Q24" s="183">
        <f>R22/Q22*1000</f>
        <v>195299.13173680191</v>
      </c>
      <c r="R24" s="184"/>
      <c r="S24" s="181">
        <f>T22/S22*1000</f>
        <v>88280.243418559548</v>
      </c>
      <c r="T24" s="182"/>
      <c r="U24" s="183">
        <f>V22/U22*1000</f>
        <v>355576.88551281265</v>
      </c>
      <c r="V24" s="184"/>
      <c r="W24" s="181">
        <f>X22/W22*1000</f>
        <v>166652.95135535669</v>
      </c>
      <c r="X24" s="182"/>
      <c r="Y24" s="183">
        <f>Z22/Y22*1000</f>
        <v>242842.02600199147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1.4083581378350647</v>
      </c>
      <c r="F25" s="49"/>
      <c r="G25" s="50">
        <f>G22/Y22*100</f>
        <v>1.1933115653163155</v>
      </c>
      <c r="H25" s="51"/>
      <c r="I25" s="48">
        <f>I22/Y22*100</f>
        <v>2.2450670701652617</v>
      </c>
      <c r="J25" s="49"/>
      <c r="K25" s="50">
        <f>K22/Y22*100</f>
        <v>2.6975698780704453</v>
      </c>
      <c r="L25" s="51"/>
      <c r="M25" s="48">
        <f>M22/Y22*100</f>
        <v>10.329112867454768</v>
      </c>
      <c r="N25" s="49"/>
      <c r="O25" s="50">
        <f>O22/Y22*100</f>
        <v>3.3797911158909142</v>
      </c>
      <c r="P25" s="51"/>
      <c r="Q25" s="48">
        <f>Q22/Y22*100</f>
        <v>43.839834981135837</v>
      </c>
      <c r="R25" s="49"/>
      <c r="S25" s="50">
        <f>S22/Y22*100</f>
        <v>26.758580939771864</v>
      </c>
      <c r="T25" s="51"/>
      <c r="U25" s="48">
        <f>U22/Y22*100</f>
        <v>3.0500881307934158</v>
      </c>
      <c r="V25" s="49"/>
      <c r="W25" s="50">
        <f>W22/Y22*100</f>
        <v>5.0982853135661079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+'(令和6年1月)'!E20</f>
        <v>690</v>
      </c>
      <c r="F27" s="128">
        <f>+'(令和6年1月)'!F20</f>
        <v>67854</v>
      </c>
      <c r="G27" s="129">
        <f>+'(令和6年1月)'!G20</f>
        <v>1001.566</v>
      </c>
      <c r="H27" s="130">
        <f>+'(令和6年1月)'!H20</f>
        <v>384806</v>
      </c>
      <c r="I27" s="131">
        <f>+'(令和6年1月)'!I20</f>
        <v>1562</v>
      </c>
      <c r="J27" s="128">
        <f>+'(令和6年1月)'!J20</f>
        <v>2234635.5727272728</v>
      </c>
      <c r="K27" s="129">
        <f>+'(令和6年1月)'!K20</f>
        <v>1104</v>
      </c>
      <c r="L27" s="130">
        <f>+'(令和6年1月)'!L20</f>
        <v>2064816</v>
      </c>
      <c r="M27" s="131">
        <f>+'(令和6年1月)'!M20</f>
        <v>4201</v>
      </c>
      <c r="N27" s="128">
        <f>+'(令和6年1月)'!N20</f>
        <v>1039597</v>
      </c>
      <c r="O27" s="129">
        <f>+'(令和6年1月)'!O20</f>
        <v>3723</v>
      </c>
      <c r="P27" s="130">
        <f>+'(令和6年1月)'!P20</f>
        <v>1251148</v>
      </c>
      <c r="Q27" s="131">
        <f>+'(令和6年1月)'!Q20</f>
        <v>20904</v>
      </c>
      <c r="R27" s="128">
        <f>+'(令和6年1月)'!R20</f>
        <v>4627807.4000000004</v>
      </c>
      <c r="S27" s="129">
        <f>+'(令和6年1月)'!S20</f>
        <v>34584</v>
      </c>
      <c r="T27" s="130">
        <f>+'(令和6年1月)'!T20</f>
        <v>5714826</v>
      </c>
      <c r="U27" s="131">
        <f>+'(令和6年1月)'!U20</f>
        <v>2743</v>
      </c>
      <c r="V27" s="128">
        <f>+'(令和6年1月)'!V20</f>
        <v>954528.20930232562</v>
      </c>
      <c r="W27" s="131">
        <f>+'(令和6年1月)'!W20</f>
        <v>3522.1570000000002</v>
      </c>
      <c r="X27" s="130">
        <f>+'(令和6年1月)'!X20</f>
        <v>628946</v>
      </c>
      <c r="Y27" s="131">
        <f>+'(令和6年1月)'!Y20</f>
        <v>74034.722999999998</v>
      </c>
      <c r="Z27" s="128">
        <f>+'(令和6年1月)'!Z20</f>
        <v>18968964.182029597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+'(令和6年1月)'!E21</f>
        <v>976</v>
      </c>
      <c r="F28" s="135">
        <f>+'(令和6年1月)'!F21</f>
        <v>103100</v>
      </c>
      <c r="G28" s="136">
        <f>+'(令和6年1月)'!G21</f>
        <v>1025.7449999999999</v>
      </c>
      <c r="H28" s="137">
        <f>+'(令和6年1月)'!H21</f>
        <v>397812</v>
      </c>
      <c r="I28" s="134">
        <f>+'(令和6年1月)'!I21</f>
        <v>2136</v>
      </c>
      <c r="J28" s="135">
        <f>+'(令和6年1月)'!J21</f>
        <v>2913311.3909090906</v>
      </c>
      <c r="K28" s="136">
        <f>+'(令和6年1月)'!K21</f>
        <v>1015</v>
      </c>
      <c r="L28" s="137">
        <f>+'(令和6年1月)'!L21</f>
        <v>1925023</v>
      </c>
      <c r="M28" s="134">
        <f>+'(令和6年1月)'!M21</f>
        <v>5931.4790000000003</v>
      </c>
      <c r="N28" s="135">
        <f>+'(令和6年1月)'!N21</f>
        <v>1569790.5</v>
      </c>
      <c r="O28" s="136">
        <f>+'(令和6年1月)'!O21</f>
        <v>3570</v>
      </c>
      <c r="P28" s="137">
        <f>+'(令和6年1月)'!P21</f>
        <v>1193035</v>
      </c>
      <c r="Q28" s="134">
        <f>+'(令和6年1月)'!Q21</f>
        <v>20748</v>
      </c>
      <c r="R28" s="135">
        <f>+'(令和6年1月)'!R21</f>
        <v>4675134.8</v>
      </c>
      <c r="S28" s="136">
        <f>+'(令和6年1月)'!S21</f>
        <v>34954.5</v>
      </c>
      <c r="T28" s="137">
        <f>+'(令和6年1月)'!T21</f>
        <v>6019933</v>
      </c>
      <c r="U28" s="134">
        <f>+'(令和6年1月)'!U21</f>
        <v>2410</v>
      </c>
      <c r="V28" s="135">
        <f>+'(令和6年1月)'!V21</f>
        <v>504678.83720930235</v>
      </c>
      <c r="W28" s="134">
        <f>+'(令和6年1月)'!W21</f>
        <v>4254.1270000000004</v>
      </c>
      <c r="X28" s="137">
        <f>+'(令和6年1月)'!X21</f>
        <v>854425</v>
      </c>
      <c r="Y28" s="138">
        <f>+'(令和6年1月)'!Y21</f>
        <v>77020.850999999995</v>
      </c>
      <c r="Z28" s="139">
        <f>+'(令和6年1月)'!Z21</f>
        <v>20156243.528118394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+'(令和6年1月)'!E22</f>
        <v>1848.9080000000001</v>
      </c>
      <c r="F29" s="139">
        <f>+'(令和6年1月)'!F22</f>
        <v>368182</v>
      </c>
      <c r="G29" s="140">
        <f>+'(令和6年1月)'!G22</f>
        <v>1555.8150000000001</v>
      </c>
      <c r="H29" s="141">
        <f>+'(令和6年1月)'!H22</f>
        <v>684053</v>
      </c>
      <c r="I29" s="138">
        <f>+'(令和6年1月)'!I22</f>
        <v>3479</v>
      </c>
      <c r="J29" s="139">
        <f>+'(令和6年1月)'!J22</f>
        <v>3671880.0363636361</v>
      </c>
      <c r="K29" s="140">
        <f>+'(令和6年1月)'!K22</f>
        <v>5287</v>
      </c>
      <c r="L29" s="141">
        <f>+'(令和6年1月)'!L22</f>
        <v>3812104</v>
      </c>
      <c r="M29" s="138">
        <f>+'(令和6年1月)'!M22</f>
        <v>15569.527</v>
      </c>
      <c r="N29" s="139">
        <f>+'(令和6年1月)'!N22</f>
        <v>2851501.75</v>
      </c>
      <c r="O29" s="140">
        <f>+'(令和6年1月)'!O22</f>
        <v>5017</v>
      </c>
      <c r="P29" s="141">
        <f>+'(令和6年1月)'!P22</f>
        <v>1525094</v>
      </c>
      <c r="Q29" s="138">
        <f>+'(令和6年1月)'!Q22</f>
        <v>60326.9</v>
      </c>
      <c r="R29" s="139">
        <f>+'(令和6年1月)'!R22</f>
        <v>11014183.1</v>
      </c>
      <c r="S29" s="140">
        <f>+'(令和6年1月)'!S22</f>
        <v>36193.699999999997</v>
      </c>
      <c r="T29" s="141">
        <f>+'(令和6年1月)'!T22</f>
        <v>3772255</v>
      </c>
      <c r="U29" s="138">
        <f>+'(令和6年1月)'!U22</f>
        <v>4604.5</v>
      </c>
      <c r="V29" s="139">
        <f>+'(令和6年1月)'!V22</f>
        <v>1755590.5</v>
      </c>
      <c r="W29" s="138">
        <f>+'(令和6年1月)'!W22</f>
        <v>6764.4266999999991</v>
      </c>
      <c r="X29" s="141">
        <f>+'(令和6年1月)'!X22</f>
        <v>1561864</v>
      </c>
      <c r="Y29" s="138">
        <f>+'(令和6年1月)'!Y22</f>
        <v>140646.77669999999</v>
      </c>
      <c r="Z29" s="139">
        <f>+'(令和6年1月)'!Z22</f>
        <v>31016707.386363637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+'(令和6年1月)'!E23</f>
        <v>41.819200485162973</v>
      </c>
      <c r="F30" s="186">
        <f>+'(令和5年1月)'!F23</f>
        <v>0</v>
      </c>
      <c r="G30" s="185">
        <f>+'(令和6年1月)'!G23</f>
        <v>64.650334251862901</v>
      </c>
      <c r="H30" s="186">
        <f>+'(令和5年1月)'!H23</f>
        <v>0</v>
      </c>
      <c r="I30" s="185">
        <f>+'(令和6年1月)'!I23</f>
        <v>49.097185342538502</v>
      </c>
      <c r="J30" s="186">
        <f>+'(令和5年1月)'!J23</f>
        <v>0</v>
      </c>
      <c r="K30" s="185">
        <f>+'(令和6年1月)'!K23</f>
        <v>20.209823557463043</v>
      </c>
      <c r="L30" s="186">
        <f>+'(令和5年1月)'!L23</f>
        <v>0</v>
      </c>
      <c r="M30" s="185">
        <f>+'(令和6年1月)'!M23</f>
        <v>30.826355214721186</v>
      </c>
      <c r="N30" s="186">
        <f>+'(令和5年1月)'!N23</f>
        <v>0</v>
      </c>
      <c r="O30" s="185">
        <f>+'(令和6年1月)'!O23</f>
        <v>73.808318996053032</v>
      </c>
      <c r="P30" s="186">
        <f>+'(令和5年1月)'!P23</f>
        <v>0</v>
      </c>
      <c r="Q30" s="185">
        <f>+'(令和6年1月)'!Q23</f>
        <v>34.566606195299833</v>
      </c>
      <c r="R30" s="186">
        <f>+'(令和5年1月)'!R23</f>
        <v>0</v>
      </c>
      <c r="S30" s="185">
        <f>+'(令和6年1月)'!S23</f>
        <v>95.575188398785571</v>
      </c>
      <c r="T30" s="186">
        <f>+'(令和5年1月)'!T23</f>
        <v>0</v>
      </c>
      <c r="U30" s="185">
        <f>+'(令和6年1月)'!U23</f>
        <v>58.055430374042359</v>
      </c>
      <c r="V30" s="186">
        <f>+'(令和5年1月)'!V23</f>
        <v>0</v>
      </c>
      <c r="W30" s="185">
        <f>+'(令和6年1月)'!W23</f>
        <v>54.528997252711243</v>
      </c>
      <c r="X30" s="186">
        <f>+'(令和5年1月)'!X23</f>
        <v>0</v>
      </c>
      <c r="Y30" s="185">
        <f>+'(令和6年1月)'!Y23</f>
        <v>53.13625414806026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151</v>
      </c>
      <c r="F31" s="91">
        <f t="shared" ref="F31:Z33" si="5">F20-F27</f>
        <v>8230</v>
      </c>
      <c r="G31" s="92">
        <f t="shared" si="5"/>
        <v>38.314999999999827</v>
      </c>
      <c r="H31" s="93">
        <f t="shared" si="5"/>
        <v>31759</v>
      </c>
      <c r="I31" s="90">
        <f t="shared" si="5"/>
        <v>319</v>
      </c>
      <c r="J31" s="91">
        <f t="shared" si="5"/>
        <v>-760835.75454545463</v>
      </c>
      <c r="K31" s="92">
        <f t="shared" si="5"/>
        <v>425</v>
      </c>
      <c r="L31" s="93">
        <f t="shared" si="5"/>
        <v>948425</v>
      </c>
      <c r="M31" s="90">
        <f t="shared" si="5"/>
        <v>1596.1279999999997</v>
      </c>
      <c r="N31" s="91">
        <f t="shared" si="5"/>
        <v>288113.10000000009</v>
      </c>
      <c r="O31" s="92">
        <f t="shared" si="5"/>
        <v>-327</v>
      </c>
      <c r="P31" s="93">
        <f t="shared" si="5"/>
        <v>-161721.60000000009</v>
      </c>
      <c r="Q31" s="90">
        <f t="shared" si="5"/>
        <v>3611.4000000000015</v>
      </c>
      <c r="R31" s="91">
        <f t="shared" si="5"/>
        <v>-129506.60000000056</v>
      </c>
      <c r="S31" s="92">
        <f t="shared" si="5"/>
        <v>-2803</v>
      </c>
      <c r="T31" s="93">
        <f t="shared" si="5"/>
        <v>-62889.799999999814</v>
      </c>
      <c r="U31" s="90">
        <f t="shared" si="5"/>
        <v>749.59999999999991</v>
      </c>
      <c r="V31" s="91">
        <f t="shared" si="5"/>
        <v>134519.29767441854</v>
      </c>
      <c r="W31" s="92">
        <f t="shared" si="5"/>
        <v>139.23900000000003</v>
      </c>
      <c r="X31" s="93">
        <f t="shared" si="5"/>
        <v>-67755</v>
      </c>
      <c r="Y31" s="90">
        <f t="shared" si="5"/>
        <v>3899.6820000000007</v>
      </c>
      <c r="Z31" s="91">
        <f t="shared" si="5"/>
        <v>228337.64312896505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12</v>
      </c>
      <c r="F32" s="95">
        <f t="shared" si="6"/>
        <v>-10236</v>
      </c>
      <c r="G32" s="96">
        <f t="shared" si="6"/>
        <v>27.22400000000016</v>
      </c>
      <c r="H32" s="97">
        <f t="shared" si="6"/>
        <v>43818</v>
      </c>
      <c r="I32" s="94">
        <f t="shared" si="6"/>
        <v>-224.90000000000009</v>
      </c>
      <c r="J32" s="95">
        <f t="shared" si="6"/>
        <v>-1395657.2090909088</v>
      </c>
      <c r="K32" s="96">
        <f t="shared" si="6"/>
        <v>728</v>
      </c>
      <c r="L32" s="97">
        <f t="shared" si="6"/>
        <v>1480799</v>
      </c>
      <c r="M32" s="94">
        <f t="shared" si="6"/>
        <v>729.59299999999985</v>
      </c>
      <c r="N32" s="95">
        <f t="shared" si="6"/>
        <v>-134327.10000000009</v>
      </c>
      <c r="O32" s="96">
        <f t="shared" si="6"/>
        <v>-273</v>
      </c>
      <c r="P32" s="97">
        <f t="shared" si="6"/>
        <v>-96085.100000000093</v>
      </c>
      <c r="Q32" s="94">
        <f t="shared" si="6"/>
        <v>4285.5999999999985</v>
      </c>
      <c r="R32" s="95">
        <f t="shared" si="6"/>
        <v>31800.900000000373</v>
      </c>
      <c r="S32" s="96">
        <f t="shared" si="6"/>
        <v>-4137.5</v>
      </c>
      <c r="T32" s="97">
        <f t="shared" si="6"/>
        <v>-230196.59999999963</v>
      </c>
      <c r="U32" s="94">
        <f t="shared" si="5"/>
        <v>854.19999999999982</v>
      </c>
      <c r="V32" s="95">
        <f t="shared" si="5"/>
        <v>282557.05116279062</v>
      </c>
      <c r="W32" s="96">
        <f t="shared" si="5"/>
        <v>-963.94100000000026</v>
      </c>
      <c r="X32" s="97">
        <f t="shared" si="5"/>
        <v>-349403</v>
      </c>
      <c r="Y32" s="94">
        <f t="shared" si="5"/>
        <v>1037.2760000000126</v>
      </c>
      <c r="Z32" s="95">
        <f t="shared" si="5"/>
        <v>-376930.05792811885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39.991999999999962</v>
      </c>
      <c r="F33" s="95">
        <f t="shared" si="5"/>
        <v>-24114</v>
      </c>
      <c r="G33" s="96">
        <f t="shared" si="5"/>
        <v>44.663000000000011</v>
      </c>
      <c r="H33" s="97">
        <f t="shared" si="5"/>
        <v>9136</v>
      </c>
      <c r="I33" s="94">
        <f t="shared" si="5"/>
        <v>-467.90000000000009</v>
      </c>
      <c r="J33" s="95">
        <f t="shared" si="5"/>
        <v>-636631.2636363632</v>
      </c>
      <c r="K33" s="96">
        <f t="shared" si="5"/>
        <v>-1669</v>
      </c>
      <c r="L33" s="97">
        <f t="shared" si="5"/>
        <v>3216188</v>
      </c>
      <c r="M33" s="94">
        <f t="shared" si="5"/>
        <v>-1716.0470000000005</v>
      </c>
      <c r="N33" s="95">
        <f t="shared" si="5"/>
        <v>9344.5030000000261</v>
      </c>
      <c r="O33" s="96">
        <f t="shared" si="5"/>
        <v>-484</v>
      </c>
      <c r="P33" s="97">
        <f t="shared" si="5"/>
        <v>-162263.80000000005</v>
      </c>
      <c r="Q33" s="94">
        <f t="shared" si="5"/>
        <v>-1528.5999999999985</v>
      </c>
      <c r="R33" s="95">
        <f t="shared" si="5"/>
        <v>469073.8376000002</v>
      </c>
      <c r="S33" s="96">
        <f t="shared" si="5"/>
        <v>-304.89999999999418</v>
      </c>
      <c r="T33" s="97">
        <f t="shared" si="5"/>
        <v>-603983</v>
      </c>
      <c r="U33" s="94">
        <f t="shared" si="5"/>
        <v>-513.69999999999982</v>
      </c>
      <c r="V33" s="95">
        <f t="shared" si="5"/>
        <v>-300996.57674418599</v>
      </c>
      <c r="W33" s="96">
        <f t="shared" si="5"/>
        <v>73.43000000000211</v>
      </c>
      <c r="X33" s="97">
        <f t="shared" si="5"/>
        <v>-422315</v>
      </c>
      <c r="Y33" s="94">
        <f t="shared" si="5"/>
        <v>-6526.0619999999763</v>
      </c>
      <c r="Z33" s="95">
        <f t="shared" si="5"/>
        <v>1553438.7002194487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4.7819002078659665</v>
      </c>
      <c r="F34" s="188"/>
      <c r="G34" s="187">
        <f t="shared" ref="G34" si="7">+G23-G30</f>
        <v>0.46545134410280298</v>
      </c>
      <c r="H34" s="188"/>
      <c r="I34" s="187">
        <f t="shared" ref="I34" si="8">+I23-I30</f>
        <v>13.558334046784573</v>
      </c>
      <c r="J34" s="188"/>
      <c r="K34" s="187">
        <f t="shared" ref="K34" si="9">+K23-K30</f>
        <v>23.709639529785282</v>
      </c>
      <c r="L34" s="188"/>
      <c r="M34" s="187">
        <f t="shared" ref="M34" si="10">+M23-M30</f>
        <v>12.778145363909442</v>
      </c>
      <c r="N34" s="188"/>
      <c r="O34" s="187">
        <f t="shared" ref="O34" si="11">+O23-O30</f>
        <v>0.83202894640264446</v>
      </c>
      <c r="P34" s="188"/>
      <c r="Q34" s="187">
        <f t="shared" ref="Q34" si="12">+Q23-Q30</f>
        <v>7.3832595285552642</v>
      </c>
      <c r="R34" s="188"/>
      <c r="S34" s="187">
        <f t="shared" ref="S34" si="13">+S23-S30</f>
        <v>-7.1769146208672083</v>
      </c>
      <c r="T34" s="188"/>
      <c r="U34" s="187">
        <f t="shared" ref="U34" si="14">+U23-U30</f>
        <v>26.901568066836774</v>
      </c>
      <c r="V34" s="188"/>
      <c r="W34" s="187">
        <f t="shared" ref="W34" si="15">+W23-W30</f>
        <v>-2.2791552931834644</v>
      </c>
      <c r="X34" s="188"/>
      <c r="Y34" s="187">
        <f t="shared" ref="Y34" si="16">+Y23-Y30</f>
        <v>4.990716207897826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121.8840579710145</v>
      </c>
      <c r="F35" s="60">
        <f t="shared" si="17"/>
        <v>112.12898281604622</v>
      </c>
      <c r="G35" s="61">
        <f t="shared" si="17"/>
        <v>103.82550925251056</v>
      </c>
      <c r="H35" s="62">
        <f t="shared" si="17"/>
        <v>108.25324968945391</v>
      </c>
      <c r="I35" s="59">
        <f t="shared" si="17"/>
        <v>120.4225352112676</v>
      </c>
      <c r="J35" s="60">
        <f t="shared" si="17"/>
        <v>65.952580195575749</v>
      </c>
      <c r="K35" s="61">
        <f t="shared" si="17"/>
        <v>138.49637681159422</v>
      </c>
      <c r="L35" s="62">
        <f t="shared" si="17"/>
        <v>145.93266421802232</v>
      </c>
      <c r="M35" s="59">
        <f t="shared" si="17"/>
        <v>137.99400142823137</v>
      </c>
      <c r="N35" s="60">
        <f t="shared" si="17"/>
        <v>127.71392183701956</v>
      </c>
      <c r="O35" s="61">
        <f t="shared" si="17"/>
        <v>91.216760676873491</v>
      </c>
      <c r="P35" s="62">
        <f t="shared" si="17"/>
        <v>87.074143106970553</v>
      </c>
      <c r="Q35" s="59">
        <f t="shared" si="17"/>
        <v>117.27611940298507</v>
      </c>
      <c r="R35" s="60">
        <f t="shared" si="17"/>
        <v>97.201555967951464</v>
      </c>
      <c r="S35" s="61">
        <f t="shared" si="17"/>
        <v>91.895095998149429</v>
      </c>
      <c r="T35" s="62">
        <f t="shared" si="17"/>
        <v>98.899532549197474</v>
      </c>
      <c r="U35" s="59">
        <f t="shared" si="17"/>
        <v>127.3277433467007</v>
      </c>
      <c r="V35" s="60">
        <f t="shared" si="17"/>
        <v>114.09275245754552</v>
      </c>
      <c r="W35" s="61">
        <f t="shared" si="17"/>
        <v>103.95323093206805</v>
      </c>
      <c r="X35" s="62">
        <f t="shared" si="17"/>
        <v>89.22721505502858</v>
      </c>
      <c r="Y35" s="59">
        <f t="shared" si="17"/>
        <v>105.26736893443905</v>
      </c>
      <c r="Z35" s="60">
        <f t="shared" si="17"/>
        <v>101.20374334063682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101.22950819672131</v>
      </c>
      <c r="F36" s="64">
        <f t="shared" si="17"/>
        <v>90.071774975751694</v>
      </c>
      <c r="G36" s="65">
        <f t="shared" si="17"/>
        <v>102.65407094355811</v>
      </c>
      <c r="H36" s="66">
        <f t="shared" si="17"/>
        <v>111.01475068625382</v>
      </c>
      <c r="I36" s="63">
        <f t="shared" si="17"/>
        <v>89.470973782771537</v>
      </c>
      <c r="J36" s="64">
        <f t="shared" si="17"/>
        <v>52.093785324630268</v>
      </c>
      <c r="K36" s="65">
        <f t="shared" si="17"/>
        <v>171.72413793103451</v>
      </c>
      <c r="L36" s="66">
        <f t="shared" si="17"/>
        <v>176.92370428820848</v>
      </c>
      <c r="M36" s="63">
        <f t="shared" si="17"/>
        <v>112.30035544254645</v>
      </c>
      <c r="N36" s="64">
        <f t="shared" si="17"/>
        <v>91.442991915163191</v>
      </c>
      <c r="O36" s="65">
        <f t="shared" si="17"/>
        <v>92.352941176470594</v>
      </c>
      <c r="P36" s="66">
        <f t="shared" si="17"/>
        <v>91.946162518283188</v>
      </c>
      <c r="Q36" s="63">
        <f t="shared" si="17"/>
        <v>120.65548486601116</v>
      </c>
      <c r="R36" s="64">
        <f t="shared" si="17"/>
        <v>100.68021354165018</v>
      </c>
      <c r="S36" s="65">
        <f t="shared" si="17"/>
        <v>88.163183567208804</v>
      </c>
      <c r="T36" s="66">
        <f t="shared" si="17"/>
        <v>96.176093654198482</v>
      </c>
      <c r="U36" s="63">
        <f t="shared" si="17"/>
        <v>135.44398340248961</v>
      </c>
      <c r="V36" s="64">
        <f t="shared" si="17"/>
        <v>155.98749745981669</v>
      </c>
      <c r="W36" s="65">
        <f t="shared" si="17"/>
        <v>77.341038478634985</v>
      </c>
      <c r="X36" s="66">
        <f t="shared" si="17"/>
        <v>59.106650671504227</v>
      </c>
      <c r="Y36" s="63">
        <f t="shared" si="17"/>
        <v>101.34674699971831</v>
      </c>
      <c r="Z36" s="64">
        <f t="shared" si="17"/>
        <v>98.129958802083863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102.16300648815408</v>
      </c>
      <c r="F37" s="68">
        <f t="shared" si="17"/>
        <v>93.450521752828763</v>
      </c>
      <c r="G37" s="69">
        <f t="shared" si="17"/>
        <v>102.87071406304736</v>
      </c>
      <c r="H37" s="70">
        <f t="shared" si="17"/>
        <v>101.3355690275461</v>
      </c>
      <c r="I37" s="67">
        <f t="shared" si="17"/>
        <v>86.550732969244038</v>
      </c>
      <c r="J37" s="68">
        <f t="shared" si="17"/>
        <v>82.66198085635618</v>
      </c>
      <c r="K37" s="69">
        <f t="shared" si="17"/>
        <v>68.4320030262909</v>
      </c>
      <c r="L37" s="70">
        <f t="shared" si="17"/>
        <v>184.36779269400836</v>
      </c>
      <c r="M37" s="67">
        <f t="shared" si="17"/>
        <v>88.978168700950249</v>
      </c>
      <c r="N37" s="68">
        <f t="shared" si="17"/>
        <v>100.32770462090721</v>
      </c>
      <c r="O37" s="69">
        <f t="shared" si="17"/>
        <v>90.352800478373524</v>
      </c>
      <c r="P37" s="70">
        <f t="shared" si="17"/>
        <v>89.360406637230227</v>
      </c>
      <c r="Q37" s="67">
        <f t="shared" si="17"/>
        <v>97.466138654563721</v>
      </c>
      <c r="R37" s="68">
        <f t="shared" si="17"/>
        <v>104.25881641281232</v>
      </c>
      <c r="S37" s="69">
        <f t="shared" si="17"/>
        <v>99.157588199051233</v>
      </c>
      <c r="T37" s="70">
        <f t="shared" si="17"/>
        <v>83.988807755573262</v>
      </c>
      <c r="U37" s="67">
        <f t="shared" si="17"/>
        <v>88.843522640894776</v>
      </c>
      <c r="V37" s="68">
        <f t="shared" si="17"/>
        <v>82.854966648305179</v>
      </c>
      <c r="W37" s="69">
        <f t="shared" si="17"/>
        <v>101.08553175688935</v>
      </c>
      <c r="X37" s="70">
        <f t="shared" si="17"/>
        <v>72.96083397786235</v>
      </c>
      <c r="Y37" s="67">
        <f t="shared" si="17"/>
        <v>95.359963339991722</v>
      </c>
      <c r="Z37" s="68">
        <f t="shared" si="17"/>
        <v>105.00839331805545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+'(令和6年12月)'!E20</f>
        <v>829</v>
      </c>
      <c r="F39" s="143">
        <f>+'(令和6年12月)'!F20</f>
        <v>75416</v>
      </c>
      <c r="G39" s="142">
        <f>+'(令和6年12月)'!G20</f>
        <v>1157.8579999999999</v>
      </c>
      <c r="H39" s="143">
        <f>+'(令和6年12月)'!H20</f>
        <v>487681</v>
      </c>
      <c r="I39" s="142">
        <f>+'(令和6年12月)'!I20</f>
        <v>2007.2</v>
      </c>
      <c r="J39" s="143">
        <f>+'(令和6年12月)'!J20</f>
        <v>1514926.9090909092</v>
      </c>
      <c r="K39" s="142">
        <f>+'(令和6年12月)'!K20</f>
        <v>1943</v>
      </c>
      <c r="L39" s="143">
        <f>+'(令和6年12月)'!L20</f>
        <v>3773804</v>
      </c>
      <c r="M39" s="142">
        <f>+'(令和6年12月)'!M20</f>
        <v>7754.16</v>
      </c>
      <c r="N39" s="143">
        <f>+'(令和6年12月)'!N20</f>
        <v>1481970</v>
      </c>
      <c r="O39" s="142">
        <f>+'(令和6年12月)'!O20</f>
        <v>4625</v>
      </c>
      <c r="P39" s="143">
        <f>+'(令和6年12月)'!P20</f>
        <v>1511155.2</v>
      </c>
      <c r="Q39" s="142">
        <f>+'(令和6年12月)'!Q20</f>
        <v>24193.599999999999</v>
      </c>
      <c r="R39" s="143">
        <f>+'(令和6年12月)'!R20</f>
        <v>4483391.7</v>
      </c>
      <c r="S39" s="144">
        <f>+'(令和6年12月)'!S20</f>
        <v>31393.599999999999</v>
      </c>
      <c r="T39" s="145">
        <f>+'(令和6年12月)'!T20</f>
        <v>8129892.4000000004</v>
      </c>
      <c r="U39" s="142">
        <f>+'(令和6年12月)'!U20</f>
        <v>3124</v>
      </c>
      <c r="V39" s="143">
        <f>+'(令和6年12月)'!V20</f>
        <v>1233360.6511627906</v>
      </c>
      <c r="W39" s="142">
        <f>+'(令和6年12月)'!W20</f>
        <v>5317.2170000000006</v>
      </c>
      <c r="X39" s="143">
        <f>+'(令和6年12月)'!X20</f>
        <v>626989</v>
      </c>
      <c r="Y39" s="146">
        <f>+'(令和6年12月)'!Y20</f>
        <v>82344.635000000009</v>
      </c>
      <c r="Z39" s="147">
        <f>+'(令和6年12月)'!Z20</f>
        <v>23318586.860253699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+'(令和6年12月)'!E21</f>
        <v>884</v>
      </c>
      <c r="F40" s="149">
        <f>+'(令和6年12月)'!F21</f>
        <v>85343.8</v>
      </c>
      <c r="G40" s="148">
        <f>+'(令和6年12月)'!G21</f>
        <v>1116.7629999999999</v>
      </c>
      <c r="H40" s="149">
        <f>+'(令和6年12月)'!H21</f>
        <v>504048</v>
      </c>
      <c r="I40" s="148">
        <f>+'(令和6年12月)'!I21</f>
        <v>1919</v>
      </c>
      <c r="J40" s="149">
        <f>+'(令和6年12月)'!J21</f>
        <v>1365131.781818182</v>
      </c>
      <c r="K40" s="148">
        <f>+'(令和6年12月)'!K21</f>
        <v>1412</v>
      </c>
      <c r="L40" s="149">
        <f>+'(令和6年12月)'!L21</f>
        <v>2717504</v>
      </c>
      <c r="M40" s="148">
        <f>+'(令和6年12月)'!M21</f>
        <v>7134.1040000000003</v>
      </c>
      <c r="N40" s="149">
        <f>+'(令和6年12月)'!N21</f>
        <v>1422801.1</v>
      </c>
      <c r="O40" s="148">
        <f>+'(令和6年12月)'!O21</f>
        <v>4791</v>
      </c>
      <c r="P40" s="149">
        <f>+'(令和6年12月)'!P21</f>
        <v>1552809.9000000001</v>
      </c>
      <c r="Q40" s="148">
        <f>+'(令和6年12月)'!Q21</f>
        <v>22219</v>
      </c>
      <c r="R40" s="149">
        <f>+'(令和6年12月)'!R21</f>
        <v>4099670.6999999997</v>
      </c>
      <c r="S40" s="144">
        <f>+'(令和6年12月)'!S21</f>
        <v>30459</v>
      </c>
      <c r="T40" s="145">
        <f>+'(令和6年12月)'!T21</f>
        <v>7969305</v>
      </c>
      <c r="U40" s="148">
        <f>+'(令和6年12月)'!U21</f>
        <v>3554</v>
      </c>
      <c r="V40" s="149">
        <f>+'(令和6年12月)'!V21</f>
        <v>1367088.6325581395</v>
      </c>
      <c r="W40" s="148">
        <f>+'(令和6年12月)'!W21</f>
        <v>5695.1270000000004</v>
      </c>
      <c r="X40" s="149">
        <f>+'(令和6年12月)'!X21</f>
        <v>636626</v>
      </c>
      <c r="Y40" s="150">
        <f>+'(令和6年12月)'!Y21</f>
        <v>79183.994000000006</v>
      </c>
      <c r="Z40" s="151">
        <f>+'(令和6年12月)'!Z21</f>
        <v>21720328.914376322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+'(令和6年12月)'!E22</f>
        <v>2035.9</v>
      </c>
      <c r="F41" s="149">
        <f>+'(令和6年12月)'!F22</f>
        <v>360848</v>
      </c>
      <c r="G41" s="148">
        <f>+'(令和6年12月)'!G22</f>
        <v>1613.566</v>
      </c>
      <c r="H41" s="149">
        <f>+'(令和6年12月)'!H22</f>
        <v>718254</v>
      </c>
      <c r="I41" s="148">
        <f>+'(令和6年12月)'!I22</f>
        <v>3041.2</v>
      </c>
      <c r="J41" s="149">
        <f>+'(令和6年12月)'!J22</f>
        <v>3079103.1363636362</v>
      </c>
      <c r="K41" s="148">
        <f>+'(令和6年12月)'!K22</f>
        <v>3832</v>
      </c>
      <c r="L41" s="149">
        <f>+'(令和6年12月)'!L22</f>
        <v>7420873</v>
      </c>
      <c r="M41" s="148">
        <f>+'(令和6年12月)'!M22</f>
        <v>14717.423999999999</v>
      </c>
      <c r="N41" s="149">
        <f>+'(令和6年12月)'!N22</f>
        <v>2968599.5530000003</v>
      </c>
      <c r="O41" s="148">
        <f>+'(令和6年12月)'!O22</f>
        <v>4434</v>
      </c>
      <c r="P41" s="149">
        <f>+'(令和6年12月)'!P22</f>
        <v>1370353.7</v>
      </c>
      <c r="Q41" s="148">
        <f>+'(令和6年12月)'!Q22</f>
        <v>59316.5</v>
      </c>
      <c r="R41" s="149">
        <f>+'(令和6年12月)'!R22</f>
        <v>11691891.8376</v>
      </c>
      <c r="S41" s="144">
        <f>+'(令和6年12月)'!S22</f>
        <v>34924.800000000003</v>
      </c>
      <c r="T41" s="145">
        <f>+'(令和6年12月)'!T22</f>
        <v>3306072.2</v>
      </c>
      <c r="U41" s="148">
        <f>+'(令和6年12月)'!U22</f>
        <v>3862.4</v>
      </c>
      <c r="V41" s="149">
        <f>+'(令和6年12月)'!V22</f>
        <v>1152782.3046511628</v>
      </c>
      <c r="W41" s="148">
        <f>+'(令和6年12月)'!W22</f>
        <v>6466.6467000000002</v>
      </c>
      <c r="X41" s="149">
        <f>+'(令和6年12月)'!X22</f>
        <v>1083380</v>
      </c>
      <c r="Y41" s="150">
        <f>+'(令和6年12月)'!Y22</f>
        <v>134244.43669999999</v>
      </c>
      <c r="Z41" s="151">
        <f>+'(令和6年12月)'!Z22</f>
        <v>33152157.731614798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+'(令和6年12月)'!E23</f>
        <v>41.509159639430067</v>
      </c>
      <c r="F42" s="193">
        <f>+'(令和5年12月)'!F23</f>
        <v>0</v>
      </c>
      <c r="G42" s="192">
        <f>+'(令和6年12月)'!G23</f>
        <v>71.393427006654349</v>
      </c>
      <c r="H42" s="193">
        <f>+'(令和5年12月)'!H23</f>
        <v>0</v>
      </c>
      <c r="I42" s="192">
        <f>+'(令和6年12月)'!I23</f>
        <v>65.499983317206627</v>
      </c>
      <c r="J42" s="193">
        <f>+'(令和5年12月)'!J23</f>
        <v>0</v>
      </c>
      <c r="K42" s="192">
        <f>+'(令和6年12月)'!K23</f>
        <v>47.034908173279128</v>
      </c>
      <c r="L42" s="193">
        <f>+'(令和5年12月)'!L23</f>
        <v>0</v>
      </c>
      <c r="M42" s="192">
        <f>+'(令和6年12月)'!M23</f>
        <v>51.668823429299785</v>
      </c>
      <c r="N42" s="193">
        <f>+'(令和5年12月)'!N23</f>
        <v>0</v>
      </c>
      <c r="O42" s="192">
        <f>+'(令和6年12月)'!O23</f>
        <v>104.22847022359973</v>
      </c>
      <c r="P42" s="193">
        <f>+'(令和5年12月)'!P23</f>
        <v>0</v>
      </c>
      <c r="Q42" s="192">
        <f>+'(令和6年12月)'!Q23</f>
        <v>39.785047626231801</v>
      </c>
      <c r="R42" s="193">
        <f>+'(令和5年12月)'!R23</f>
        <v>0</v>
      </c>
      <c r="S42" s="192">
        <f>+'(令和6年12月)'!S23</f>
        <v>89.752013349778707</v>
      </c>
      <c r="T42" s="193">
        <f>+'(令和5年12月)'!T23</f>
        <v>0</v>
      </c>
      <c r="U42" s="192">
        <f>+'(令和6年12月)'!U23</f>
        <v>81.890420365919468</v>
      </c>
      <c r="V42" s="193">
        <f>+'(令和5年12月)'!V23</f>
        <v>0</v>
      </c>
      <c r="W42" s="192">
        <f>+'(令和6年12月)'!W23</f>
        <v>82.729890522144672</v>
      </c>
      <c r="X42" s="193">
        <f>+'(令和5年12月)'!X23</f>
        <v>0</v>
      </c>
      <c r="Y42" s="192">
        <f>+'(令和6年12月)'!Y23</f>
        <v>60.878794366852318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12</v>
      </c>
      <c r="F43" s="93">
        <f t="shared" si="18"/>
        <v>668</v>
      </c>
      <c r="G43" s="90">
        <f t="shared" si="18"/>
        <v>-117.97700000000009</v>
      </c>
      <c r="H43" s="91">
        <f t="shared" si="18"/>
        <v>-71116</v>
      </c>
      <c r="I43" s="92">
        <f t="shared" si="18"/>
        <v>-126.20000000000005</v>
      </c>
      <c r="J43" s="93">
        <f t="shared" si="18"/>
        <v>-41127.090909091057</v>
      </c>
      <c r="K43" s="90">
        <f t="shared" si="18"/>
        <v>-414</v>
      </c>
      <c r="L43" s="91">
        <f t="shared" si="18"/>
        <v>-760563</v>
      </c>
      <c r="M43" s="92">
        <f t="shared" si="18"/>
        <v>-1957.0320000000002</v>
      </c>
      <c r="N43" s="93">
        <f t="shared" si="18"/>
        <v>-154259.89999999991</v>
      </c>
      <c r="O43" s="90">
        <f t="shared" si="18"/>
        <v>-1229</v>
      </c>
      <c r="P43" s="91">
        <f t="shared" si="18"/>
        <v>-421728.80000000005</v>
      </c>
      <c r="Q43" s="92">
        <f t="shared" si="18"/>
        <v>321.80000000000291</v>
      </c>
      <c r="R43" s="93">
        <f t="shared" si="18"/>
        <v>14909.099999999627</v>
      </c>
      <c r="S43" s="90">
        <f t="shared" si="18"/>
        <v>387.40000000000146</v>
      </c>
      <c r="T43" s="91">
        <f t="shared" si="18"/>
        <v>-2477956.2000000002</v>
      </c>
      <c r="U43" s="92">
        <f t="shared" si="18"/>
        <v>368.59999999999991</v>
      </c>
      <c r="V43" s="93">
        <f t="shared" si="18"/>
        <v>-144313.14418604644</v>
      </c>
      <c r="W43" s="90">
        <f t="shared" si="18"/>
        <v>-1655.8210000000004</v>
      </c>
      <c r="X43" s="91">
        <f t="shared" si="18"/>
        <v>-65798</v>
      </c>
      <c r="Y43" s="90">
        <f t="shared" si="18"/>
        <v>-4410.2300000000105</v>
      </c>
      <c r="Z43" s="91">
        <f t="shared" si="18"/>
        <v>-4121285.0350951366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104</v>
      </c>
      <c r="F44" s="97">
        <f t="shared" si="18"/>
        <v>7520.1999999999971</v>
      </c>
      <c r="G44" s="94">
        <f t="shared" si="18"/>
        <v>-63.793999999999869</v>
      </c>
      <c r="H44" s="95">
        <f t="shared" si="18"/>
        <v>-62418</v>
      </c>
      <c r="I44" s="96">
        <f t="shared" si="18"/>
        <v>-7.9000000000000909</v>
      </c>
      <c r="J44" s="97">
        <f t="shared" si="18"/>
        <v>152522.39999999991</v>
      </c>
      <c r="K44" s="94">
        <f t="shared" si="18"/>
        <v>331</v>
      </c>
      <c r="L44" s="95">
        <f t="shared" si="18"/>
        <v>688318</v>
      </c>
      <c r="M44" s="96">
        <f t="shared" si="18"/>
        <v>-473.03200000000015</v>
      </c>
      <c r="N44" s="97">
        <f t="shared" si="18"/>
        <v>12662.299999999814</v>
      </c>
      <c r="O44" s="94">
        <f t="shared" si="18"/>
        <v>-1494</v>
      </c>
      <c r="P44" s="95">
        <f t="shared" si="18"/>
        <v>-455860.00000000023</v>
      </c>
      <c r="Q44" s="96">
        <f t="shared" si="18"/>
        <v>2814.5999999999985</v>
      </c>
      <c r="R44" s="97">
        <f t="shared" si="18"/>
        <v>607265.00000000047</v>
      </c>
      <c r="S44" s="94">
        <f t="shared" si="18"/>
        <v>358</v>
      </c>
      <c r="T44" s="95">
        <f t="shared" si="18"/>
        <v>-2179568.5999999996</v>
      </c>
      <c r="U44" s="96">
        <f t="shared" si="18"/>
        <v>-289.80000000000018</v>
      </c>
      <c r="V44" s="97">
        <f t="shared" si="18"/>
        <v>-579852.74418604653</v>
      </c>
      <c r="W44" s="94">
        <f t="shared" si="18"/>
        <v>-2404.9410000000003</v>
      </c>
      <c r="X44" s="95">
        <f t="shared" si="18"/>
        <v>-131604</v>
      </c>
      <c r="Y44" s="94">
        <f t="shared" si="18"/>
        <v>-1125.8669999999984</v>
      </c>
      <c r="Z44" s="95">
        <f t="shared" si="18"/>
        <v>-1941015.4441860467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-147</v>
      </c>
      <c r="F45" s="97">
        <f t="shared" si="18"/>
        <v>-16780</v>
      </c>
      <c r="G45" s="94">
        <f t="shared" si="18"/>
        <v>-13.087999999999965</v>
      </c>
      <c r="H45" s="95">
        <f t="shared" si="18"/>
        <v>-25065</v>
      </c>
      <c r="I45" s="96">
        <f t="shared" si="18"/>
        <v>-30.099999999999909</v>
      </c>
      <c r="J45" s="97">
        <f t="shared" si="18"/>
        <v>-43854.363636363298</v>
      </c>
      <c r="K45" s="94">
        <f t="shared" si="18"/>
        <v>-214</v>
      </c>
      <c r="L45" s="95">
        <f t="shared" si="18"/>
        <v>-392581</v>
      </c>
      <c r="M45" s="96">
        <f t="shared" si="18"/>
        <v>-863.94399999999951</v>
      </c>
      <c r="N45" s="97">
        <f t="shared" si="18"/>
        <v>-107753.30000000028</v>
      </c>
      <c r="O45" s="94">
        <f t="shared" si="18"/>
        <v>99</v>
      </c>
      <c r="P45" s="95">
        <f t="shared" si="18"/>
        <v>-7523.5</v>
      </c>
      <c r="Q45" s="96">
        <f t="shared" si="18"/>
        <v>-518.19999999999709</v>
      </c>
      <c r="R45" s="97">
        <f t="shared" si="18"/>
        <v>-208634.90000000037</v>
      </c>
      <c r="S45" s="94">
        <f t="shared" si="18"/>
        <v>964</v>
      </c>
      <c r="T45" s="95">
        <f t="shared" si="18"/>
        <v>-137800.20000000019</v>
      </c>
      <c r="U45" s="96">
        <f t="shared" si="18"/>
        <v>228.40000000000009</v>
      </c>
      <c r="V45" s="97">
        <f t="shared" si="18"/>
        <v>301811.61860465119</v>
      </c>
      <c r="W45" s="94">
        <f t="shared" si="18"/>
        <v>371.21000000000095</v>
      </c>
      <c r="X45" s="95">
        <f t="shared" si="18"/>
        <v>56169</v>
      </c>
      <c r="Y45" s="94">
        <f t="shared" si="18"/>
        <v>-123.72199999997974</v>
      </c>
      <c r="Z45" s="95">
        <f t="shared" si="18"/>
        <v>-582011.64503171295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5.0919410535988732</v>
      </c>
      <c r="F46" s="193"/>
      <c r="G46" s="192">
        <f>G23-G42</f>
        <v>-6.2776414106886449</v>
      </c>
      <c r="H46" s="193"/>
      <c r="I46" s="192">
        <f>I23-I42</f>
        <v>-2.8444639278835524</v>
      </c>
      <c r="J46" s="193"/>
      <c r="K46" s="192">
        <f>K23-K42</f>
        <v>-3.1154450860308032</v>
      </c>
      <c r="L46" s="193"/>
      <c r="M46" s="192">
        <f>M23-M42</f>
        <v>-8.0643228506691571</v>
      </c>
      <c r="N46" s="193"/>
      <c r="O46" s="192">
        <f t="shared" si="18"/>
        <v>-29.588122281144052</v>
      </c>
      <c r="P46" s="193"/>
      <c r="Q46" s="192">
        <f t="shared" si="18"/>
        <v>2.1648180976232965</v>
      </c>
      <c r="R46" s="193"/>
      <c r="S46" s="192">
        <f t="shared" si="18"/>
        <v>-1.3537395718603449</v>
      </c>
      <c r="T46" s="193"/>
      <c r="U46" s="192">
        <f t="shared" si="18"/>
        <v>3.0665780749596649</v>
      </c>
      <c r="V46" s="193"/>
      <c r="W46" s="192">
        <f t="shared" si="18"/>
        <v>-30.480048562616894</v>
      </c>
      <c r="X46" s="193"/>
      <c r="Y46" s="192">
        <f t="shared" si="18"/>
        <v>-2.7518240108942322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101.4475271411339</v>
      </c>
      <c r="F47" s="72">
        <f t="shared" si="19"/>
        <v>100.88575368622044</v>
      </c>
      <c r="G47" s="71">
        <f t="shared" si="19"/>
        <v>89.810753995740399</v>
      </c>
      <c r="H47" s="73">
        <f t="shared" si="19"/>
        <v>85.417516778385874</v>
      </c>
      <c r="I47" s="74">
        <f t="shared" si="19"/>
        <v>93.712634515743318</v>
      </c>
      <c r="J47" s="72">
        <f t="shared" si="19"/>
        <v>97.285209559465073</v>
      </c>
      <c r="K47" s="71">
        <f t="shared" si="19"/>
        <v>78.692743180648478</v>
      </c>
      <c r="L47" s="73">
        <f t="shared" si="19"/>
        <v>79.846250626688615</v>
      </c>
      <c r="M47" s="74">
        <f t="shared" si="19"/>
        <v>74.761521557460767</v>
      </c>
      <c r="N47" s="72">
        <f t="shared" si="19"/>
        <v>89.590889154301379</v>
      </c>
      <c r="O47" s="71">
        <f t="shared" si="19"/>
        <v>73.427027027027023</v>
      </c>
      <c r="P47" s="73">
        <f t="shared" si="19"/>
        <v>72.092290719047242</v>
      </c>
      <c r="Q47" s="74">
        <f t="shared" si="19"/>
        <v>101.33010382911185</v>
      </c>
      <c r="R47" s="72">
        <f t="shared" si="19"/>
        <v>100.33254065220309</v>
      </c>
      <c r="S47" s="71">
        <f t="shared" si="19"/>
        <v>101.23400947963917</v>
      </c>
      <c r="T47" s="73">
        <f t="shared" si="19"/>
        <v>69.520430553299818</v>
      </c>
      <c r="U47" s="74">
        <f t="shared" si="19"/>
        <v>111.79897567221511</v>
      </c>
      <c r="V47" s="72">
        <f t="shared" si="19"/>
        <v>88.299193423270751</v>
      </c>
      <c r="W47" s="71">
        <f t="shared" si="19"/>
        <v>68.85925475676467</v>
      </c>
      <c r="X47" s="73">
        <f t="shared" si="19"/>
        <v>89.505717006199475</v>
      </c>
      <c r="Y47" s="71">
        <f t="shared" si="19"/>
        <v>94.644180522507611</v>
      </c>
      <c r="Z47" s="73">
        <f t="shared" si="19"/>
        <v>82.326180142074449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111.76470588235294</v>
      </c>
      <c r="F48" s="66">
        <f t="shared" si="19"/>
        <v>108.81165357061673</v>
      </c>
      <c r="G48" s="63">
        <f t="shared" si="19"/>
        <v>94.287597278921325</v>
      </c>
      <c r="H48" s="64">
        <f t="shared" si="19"/>
        <v>87.616655556613651</v>
      </c>
      <c r="I48" s="65">
        <f t="shared" si="19"/>
        <v>99.588327253778004</v>
      </c>
      <c r="J48" s="66">
        <f t="shared" si="19"/>
        <v>111.1727235444522</v>
      </c>
      <c r="K48" s="63">
        <f t="shared" si="19"/>
        <v>123.44192634560906</v>
      </c>
      <c r="L48" s="64">
        <f t="shared" si="19"/>
        <v>125.3290519535574</v>
      </c>
      <c r="M48" s="65">
        <f t="shared" si="19"/>
        <v>93.36942663016967</v>
      </c>
      <c r="N48" s="66">
        <f t="shared" si="19"/>
        <v>100.88995573590714</v>
      </c>
      <c r="O48" s="63">
        <f t="shared" si="19"/>
        <v>68.816530995616787</v>
      </c>
      <c r="P48" s="64">
        <f t="shared" si="19"/>
        <v>70.642897111874404</v>
      </c>
      <c r="Q48" s="65">
        <f t="shared" si="19"/>
        <v>112.66753679283494</v>
      </c>
      <c r="R48" s="66">
        <f t="shared" si="19"/>
        <v>114.81253116256387</v>
      </c>
      <c r="S48" s="63">
        <f t="shared" si="19"/>
        <v>101.17535047112511</v>
      </c>
      <c r="T48" s="64">
        <f t="shared" si="19"/>
        <v>72.650455717280252</v>
      </c>
      <c r="U48" s="65">
        <f t="shared" si="19"/>
        <v>91.8458075407991</v>
      </c>
      <c r="V48" s="66">
        <f t="shared" si="19"/>
        <v>57.58484633867463</v>
      </c>
      <c r="W48" s="63">
        <f t="shared" si="19"/>
        <v>57.771951354201576</v>
      </c>
      <c r="X48" s="64">
        <f t="shared" si="19"/>
        <v>79.327894242459465</v>
      </c>
      <c r="Y48" s="63">
        <f t="shared" si="19"/>
        <v>98.578163410145748</v>
      </c>
      <c r="Z48" s="64">
        <f t="shared" si="19"/>
        <v>91.063600133139232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92.7796060710251</v>
      </c>
      <c r="F49" s="70">
        <f t="shared" si="19"/>
        <v>95.34984259300316</v>
      </c>
      <c r="G49" s="67">
        <f t="shared" si="19"/>
        <v>99.188877306537208</v>
      </c>
      <c r="H49" s="68">
        <f t="shared" si="19"/>
        <v>96.510287447059113</v>
      </c>
      <c r="I49" s="69">
        <f t="shared" si="19"/>
        <v>99.010259108246743</v>
      </c>
      <c r="J49" s="70">
        <f t="shared" si="19"/>
        <v>98.575742295915603</v>
      </c>
      <c r="K49" s="67">
        <f t="shared" si="19"/>
        <v>94.415448851774528</v>
      </c>
      <c r="L49" s="68">
        <f t="shared" si="19"/>
        <v>94.709773364939679</v>
      </c>
      <c r="M49" s="69">
        <f t="shared" si="19"/>
        <v>94.129787930279107</v>
      </c>
      <c r="N49" s="70">
        <f t="shared" si="19"/>
        <v>96.370231212522171</v>
      </c>
      <c r="O49" s="67">
        <f t="shared" si="19"/>
        <v>102.23274695534505</v>
      </c>
      <c r="P49" s="68">
        <f t="shared" si="19"/>
        <v>99.450981159097836</v>
      </c>
      <c r="Q49" s="69">
        <f t="shared" si="19"/>
        <v>99.126381361004107</v>
      </c>
      <c r="R49" s="70">
        <f t="shared" si="19"/>
        <v>98.215559099434614</v>
      </c>
      <c r="S49" s="67">
        <f t="shared" si="19"/>
        <v>102.76021623602712</v>
      </c>
      <c r="T49" s="68">
        <f t="shared" si="19"/>
        <v>95.831905909374868</v>
      </c>
      <c r="U49" s="69">
        <f t="shared" si="19"/>
        <v>105.91342170671085</v>
      </c>
      <c r="V49" s="70">
        <f t="shared" si="19"/>
        <v>126.18114603138193</v>
      </c>
      <c r="W49" s="67">
        <f t="shared" si="19"/>
        <v>105.74037854890079</v>
      </c>
      <c r="X49" s="68">
        <f t="shared" si="19"/>
        <v>105.18460743229522</v>
      </c>
      <c r="Y49" s="67">
        <f t="shared" si="19"/>
        <v>99.90783826649259</v>
      </c>
      <c r="Z49" s="68">
        <f t="shared" si="19"/>
        <v>98.244423033506834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1002B-87A2-4253-88C8-C62F91672CAA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:X1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94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699</v>
      </c>
      <c r="F5" s="14">
        <v>56416</v>
      </c>
      <c r="G5" s="15">
        <v>30</v>
      </c>
      <c r="H5" s="16">
        <v>5440</v>
      </c>
      <c r="I5" s="13">
        <v>1438</v>
      </c>
      <c r="J5" s="14">
        <v>1177834</v>
      </c>
      <c r="K5" s="17">
        <v>1883</v>
      </c>
      <c r="L5" s="18">
        <v>3736464</v>
      </c>
      <c r="M5" s="13">
        <v>1121</v>
      </c>
      <c r="N5" s="75">
        <v>246196</v>
      </c>
      <c r="O5" s="19">
        <v>908</v>
      </c>
      <c r="P5" s="18">
        <v>44176</v>
      </c>
      <c r="Q5" s="13">
        <v>12999</v>
      </c>
      <c r="R5" s="14">
        <v>2054275</v>
      </c>
      <c r="S5" s="19">
        <v>19920</v>
      </c>
      <c r="T5" s="18">
        <v>5800864</v>
      </c>
      <c r="U5" s="13">
        <v>2845</v>
      </c>
      <c r="V5" s="14">
        <v>1198627</v>
      </c>
      <c r="W5" s="13">
        <v>619</v>
      </c>
      <c r="X5" s="18">
        <v>142451</v>
      </c>
      <c r="Y5" s="20">
        <f t="shared" ref="Y5:Z18" si="0">+W5+U5+S5+Q5+O5+M5+K5+I5+G5+E5</f>
        <v>42462</v>
      </c>
      <c r="Z5" s="21">
        <f t="shared" si="0"/>
        <v>14462743</v>
      </c>
    </row>
    <row r="6" spans="1:26" ht="18.95" customHeight="1" x14ac:dyDescent="0.15">
      <c r="A6" s="7"/>
      <c r="B6" s="22"/>
      <c r="C6" s="83"/>
      <c r="D6" s="81" t="s">
        <v>22</v>
      </c>
      <c r="E6" s="23">
        <v>715</v>
      </c>
      <c r="F6" s="24">
        <v>56705</v>
      </c>
      <c r="G6" s="25">
        <v>30</v>
      </c>
      <c r="H6" s="26">
        <v>5440</v>
      </c>
      <c r="I6" s="27">
        <v>1373</v>
      </c>
      <c r="J6" s="21">
        <v>1040767</v>
      </c>
      <c r="K6" s="25">
        <v>1356</v>
      </c>
      <c r="L6" s="26">
        <v>2681304</v>
      </c>
      <c r="M6" s="27">
        <v>873</v>
      </c>
      <c r="N6" s="76">
        <v>216882</v>
      </c>
      <c r="O6" s="25">
        <v>947</v>
      </c>
      <c r="P6" s="26">
        <v>42204</v>
      </c>
      <c r="Q6" s="27">
        <v>11718</v>
      </c>
      <c r="R6" s="21">
        <v>1922510</v>
      </c>
      <c r="S6" s="25">
        <v>19443</v>
      </c>
      <c r="T6" s="26">
        <v>5689894</v>
      </c>
      <c r="U6" s="27">
        <v>3210</v>
      </c>
      <c r="V6" s="21">
        <v>1319719</v>
      </c>
      <c r="W6" s="27">
        <v>529</v>
      </c>
      <c r="X6" s="26">
        <v>110052</v>
      </c>
      <c r="Y6" s="20">
        <f t="shared" si="0"/>
        <v>40194</v>
      </c>
      <c r="Z6" s="21">
        <f t="shared" si="0"/>
        <v>13085477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1628.9</v>
      </c>
      <c r="F7" s="36">
        <v>280755</v>
      </c>
      <c r="G7" s="29">
        <v>151</v>
      </c>
      <c r="H7" s="30">
        <v>74178</v>
      </c>
      <c r="I7" s="31">
        <v>1772</v>
      </c>
      <c r="J7" s="32">
        <v>2300167</v>
      </c>
      <c r="K7" s="77">
        <v>3700</v>
      </c>
      <c r="L7" s="30">
        <v>7326383</v>
      </c>
      <c r="M7" s="23">
        <v>1595.3</v>
      </c>
      <c r="N7" s="24">
        <v>283771.25</v>
      </c>
      <c r="O7" s="33">
        <v>2843</v>
      </c>
      <c r="P7" s="34">
        <v>719330</v>
      </c>
      <c r="Q7" s="23">
        <v>31469.4</v>
      </c>
      <c r="R7" s="24">
        <v>5103818</v>
      </c>
      <c r="S7" s="33">
        <v>29727.200000000001</v>
      </c>
      <c r="T7" s="34">
        <v>2666161</v>
      </c>
      <c r="U7" s="23">
        <v>2510</v>
      </c>
      <c r="V7" s="24">
        <v>960092.5</v>
      </c>
      <c r="W7" s="23">
        <v>1500.2</v>
      </c>
      <c r="X7" s="34">
        <v>359850</v>
      </c>
      <c r="Y7" s="31">
        <f t="shared" si="0"/>
        <v>76897</v>
      </c>
      <c r="Z7" s="24">
        <f>+X7+V7+T7+R7+P7+N7+L7+J7+H7+F7</f>
        <v>20074505.75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166.858</v>
      </c>
      <c r="H8" s="16">
        <v>102000</v>
      </c>
      <c r="I8" s="13">
        <v>380.2</v>
      </c>
      <c r="J8" s="14">
        <v>230015.90909090909</v>
      </c>
      <c r="K8" s="17">
        <v>0</v>
      </c>
      <c r="L8" s="18">
        <v>0</v>
      </c>
      <c r="M8" s="13">
        <v>4311</v>
      </c>
      <c r="N8" s="75">
        <v>965148</v>
      </c>
      <c r="O8" s="19">
        <v>104</v>
      </c>
      <c r="P8" s="18">
        <v>12872.7</v>
      </c>
      <c r="Q8" s="13">
        <v>5000.6000000000004</v>
      </c>
      <c r="R8" s="14">
        <v>640541</v>
      </c>
      <c r="S8" s="19">
        <v>11164.6</v>
      </c>
      <c r="T8" s="18">
        <v>2256814.4</v>
      </c>
      <c r="U8" s="13">
        <v>204</v>
      </c>
      <c r="V8" s="14">
        <v>17280.651162790698</v>
      </c>
      <c r="W8" s="13">
        <v>53</v>
      </c>
      <c r="X8" s="18">
        <v>1600</v>
      </c>
      <c r="Y8" s="13">
        <f t="shared" si="0"/>
        <v>21514.258000000002</v>
      </c>
      <c r="Z8" s="14">
        <f t="shared" si="0"/>
        <v>4245272.6602536999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169</v>
      </c>
      <c r="F9" s="24">
        <v>28638.799999999999</v>
      </c>
      <c r="G9" s="25">
        <v>156.76300000000001</v>
      </c>
      <c r="H9" s="26">
        <v>97600</v>
      </c>
      <c r="I9" s="27">
        <v>348</v>
      </c>
      <c r="J9" s="21">
        <v>206656.18181818182</v>
      </c>
      <c r="K9" s="25">
        <v>0</v>
      </c>
      <c r="L9" s="26">
        <v>0</v>
      </c>
      <c r="M9" s="27">
        <v>4165</v>
      </c>
      <c r="N9" s="76">
        <v>900467.1</v>
      </c>
      <c r="O9" s="25">
        <v>89</v>
      </c>
      <c r="P9" s="26">
        <v>11046.599999999999</v>
      </c>
      <c r="Q9" s="27">
        <v>4558</v>
      </c>
      <c r="R9" s="21">
        <v>540378.4</v>
      </c>
      <c r="S9" s="25">
        <v>10658</v>
      </c>
      <c r="T9" s="26">
        <v>2193284</v>
      </c>
      <c r="U9" s="27">
        <v>251</v>
      </c>
      <c r="V9" s="21">
        <v>28049.632558139536</v>
      </c>
      <c r="W9" s="27">
        <v>53</v>
      </c>
      <c r="X9" s="26">
        <v>1600</v>
      </c>
      <c r="Y9" s="20">
        <f t="shared" si="0"/>
        <v>20447.762999999999</v>
      </c>
      <c r="Z9" s="21">
        <f t="shared" si="0"/>
        <v>4007720.7143763211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352</v>
      </c>
      <c r="F10" s="36">
        <v>63593</v>
      </c>
      <c r="G10" s="29">
        <v>159.566</v>
      </c>
      <c r="H10" s="30">
        <v>95400</v>
      </c>
      <c r="I10" s="37">
        <v>880.2</v>
      </c>
      <c r="J10" s="38">
        <v>550666.33636363631</v>
      </c>
      <c r="K10" s="77">
        <v>0</v>
      </c>
      <c r="L10" s="30">
        <v>0</v>
      </c>
      <c r="M10" s="35">
        <v>7719</v>
      </c>
      <c r="N10" s="36">
        <v>1703205.3030000001</v>
      </c>
      <c r="O10" s="29">
        <v>34</v>
      </c>
      <c r="P10" s="30">
        <v>4295.7000000000007</v>
      </c>
      <c r="Q10" s="35">
        <v>12988.6</v>
      </c>
      <c r="R10" s="36">
        <v>1927026.0756000006</v>
      </c>
      <c r="S10" s="29">
        <v>5131.6000000000004</v>
      </c>
      <c r="T10" s="30">
        <v>625168.19999999995</v>
      </c>
      <c r="U10" s="35">
        <v>816.4</v>
      </c>
      <c r="V10" s="36">
        <v>74614.804651162791</v>
      </c>
      <c r="W10" s="35">
        <v>85</v>
      </c>
      <c r="X10" s="30">
        <v>1500</v>
      </c>
      <c r="Y10" s="37">
        <f t="shared" si="0"/>
        <v>28166.365999999998</v>
      </c>
      <c r="Z10" s="36">
        <f t="shared" si="0"/>
        <v>5045469.4196147993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200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1882</v>
      </c>
      <c r="R11" s="14">
        <v>624391</v>
      </c>
      <c r="S11" s="19">
        <v>0</v>
      </c>
      <c r="T11" s="18">
        <v>0</v>
      </c>
      <c r="U11" s="13">
        <v>60</v>
      </c>
      <c r="V11" s="14">
        <v>14153</v>
      </c>
      <c r="W11" s="13">
        <v>0</v>
      </c>
      <c r="X11" s="18">
        <v>0</v>
      </c>
      <c r="Y11" s="13">
        <f>+W11+U11+S11+Q11+O11+M11+K11+I11+G11+E11</f>
        <v>2033</v>
      </c>
      <c r="Z11" s="14">
        <f t="shared" si="0"/>
        <v>728744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</v>
      </c>
      <c r="J12" s="21">
        <v>3102.6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1658</v>
      </c>
      <c r="R12" s="21">
        <v>496702.4</v>
      </c>
      <c r="S12" s="25">
        <v>0</v>
      </c>
      <c r="T12" s="26">
        <v>0</v>
      </c>
      <c r="U12" s="27">
        <v>78</v>
      </c>
      <c r="V12" s="21">
        <v>16020</v>
      </c>
      <c r="W12" s="27">
        <v>0</v>
      </c>
      <c r="X12" s="26">
        <v>12</v>
      </c>
      <c r="Y12" s="20">
        <f t="shared" ref="Y12:Y18" si="1">+W12+U12+S12+Q12+O12+M12+K12+I12+G12+E12</f>
        <v>1829</v>
      </c>
      <c r="Z12" s="21">
        <f t="shared" si="0"/>
        <v>605837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13</v>
      </c>
      <c r="J13" s="38">
        <v>7807.8000000000047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6922.5</v>
      </c>
      <c r="R13" s="36">
        <v>2132806.1</v>
      </c>
      <c r="S13" s="29">
        <v>0</v>
      </c>
      <c r="T13" s="30">
        <v>0</v>
      </c>
      <c r="U13" s="35">
        <v>487</v>
      </c>
      <c r="V13" s="36">
        <v>104655</v>
      </c>
      <c r="W13" s="35">
        <v>15</v>
      </c>
      <c r="X13" s="30">
        <v>32987</v>
      </c>
      <c r="Y13" s="37">
        <f t="shared" si="1"/>
        <v>7706.5</v>
      </c>
      <c r="Z13" s="36">
        <f t="shared" si="0"/>
        <v>2508755.9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1878</v>
      </c>
      <c r="N14" s="75">
        <v>127524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1878</v>
      </c>
      <c r="Z14" s="14">
        <f t="shared" si="0"/>
        <v>127524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1610</v>
      </c>
      <c r="N15" s="76">
        <v>156117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1610</v>
      </c>
      <c r="Z15" s="24">
        <f t="shared" si="0"/>
        <v>156117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4281</v>
      </c>
      <c r="N16" s="36">
        <v>631278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4281</v>
      </c>
      <c r="Z16" s="36">
        <f t="shared" si="0"/>
        <v>631278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886</v>
      </c>
      <c r="H17" s="18">
        <v>305241</v>
      </c>
      <c r="I17" s="13">
        <v>188</v>
      </c>
      <c r="J17" s="14">
        <v>106877</v>
      </c>
      <c r="K17" s="19">
        <v>60</v>
      </c>
      <c r="L17" s="18">
        <v>37340</v>
      </c>
      <c r="M17" s="13">
        <v>429.15999999999997</v>
      </c>
      <c r="N17" s="75">
        <v>128102</v>
      </c>
      <c r="O17" s="19">
        <v>3613</v>
      </c>
      <c r="P17" s="18">
        <v>1454106.5</v>
      </c>
      <c r="Q17" s="13">
        <v>4312</v>
      </c>
      <c r="R17" s="14">
        <v>1164184.7</v>
      </c>
      <c r="S17" s="19">
        <v>309</v>
      </c>
      <c r="T17" s="18">
        <v>72214</v>
      </c>
      <c r="U17" s="13">
        <v>15</v>
      </c>
      <c r="V17" s="14">
        <v>3300</v>
      </c>
      <c r="W17" s="13">
        <v>4645.2170000000006</v>
      </c>
      <c r="X17" s="18">
        <v>482938</v>
      </c>
      <c r="Y17" s="41">
        <f t="shared" si="1"/>
        <v>14457.377</v>
      </c>
      <c r="Z17" s="42">
        <f t="shared" si="0"/>
        <v>3754303.2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855</v>
      </c>
      <c r="H18" s="26">
        <v>326008</v>
      </c>
      <c r="I18" s="27">
        <v>195</v>
      </c>
      <c r="J18" s="21">
        <v>114606</v>
      </c>
      <c r="K18" s="25">
        <v>56</v>
      </c>
      <c r="L18" s="26">
        <v>36200</v>
      </c>
      <c r="M18" s="27">
        <v>471.10399999999998</v>
      </c>
      <c r="N18" s="21">
        <v>134335</v>
      </c>
      <c r="O18" s="25">
        <v>3755</v>
      </c>
      <c r="P18" s="26">
        <v>1499559.3</v>
      </c>
      <c r="Q18" s="27">
        <v>4285</v>
      </c>
      <c r="R18" s="21">
        <v>1140079.8999999999</v>
      </c>
      <c r="S18" s="25">
        <v>358</v>
      </c>
      <c r="T18" s="26">
        <v>86127</v>
      </c>
      <c r="U18" s="27">
        <v>15</v>
      </c>
      <c r="V18" s="21">
        <v>3300</v>
      </c>
      <c r="W18" s="27">
        <v>5113.1270000000004</v>
      </c>
      <c r="X18" s="26">
        <v>524962</v>
      </c>
      <c r="Y18" s="23">
        <f t="shared" si="1"/>
        <v>15103.231</v>
      </c>
      <c r="Z18" s="24">
        <f t="shared" si="0"/>
        <v>3865177.2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1108</v>
      </c>
      <c r="H19" s="34">
        <v>353676</v>
      </c>
      <c r="I19" s="23">
        <v>376</v>
      </c>
      <c r="J19" s="24">
        <v>220462</v>
      </c>
      <c r="K19" s="78">
        <v>132</v>
      </c>
      <c r="L19" s="34">
        <v>94490</v>
      </c>
      <c r="M19" s="23">
        <v>1103.124</v>
      </c>
      <c r="N19" s="24">
        <v>331345</v>
      </c>
      <c r="O19" s="33">
        <v>1557</v>
      </c>
      <c r="P19" s="34">
        <v>646728</v>
      </c>
      <c r="Q19" s="23">
        <v>7936</v>
      </c>
      <c r="R19" s="24">
        <v>2528241.662</v>
      </c>
      <c r="S19" s="33">
        <v>66</v>
      </c>
      <c r="T19" s="34">
        <v>14743</v>
      </c>
      <c r="U19" s="23">
        <v>49</v>
      </c>
      <c r="V19" s="24">
        <v>13420</v>
      </c>
      <c r="W19" s="23">
        <v>4866.4467000000004</v>
      </c>
      <c r="X19" s="34">
        <v>689043</v>
      </c>
      <c r="Y19" s="35">
        <f>+W19+U19+S19+Q19+O19+M19+K19+I19+G19+E19</f>
        <v>17193.5707</v>
      </c>
      <c r="Z19" s="36">
        <f>+X19+V19+T19+R19+P19+N19+L19+J19+H19+F19</f>
        <v>4892148.6620000005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829</v>
      </c>
      <c r="F20" s="14">
        <f t="shared" ref="F20:X22" si="2">F5+F8+F11+F14+F17</f>
        <v>75416</v>
      </c>
      <c r="G20" s="19">
        <f>G5+G8+G11+G14+G17</f>
        <v>1157.8579999999999</v>
      </c>
      <c r="H20" s="18">
        <f t="shared" si="2"/>
        <v>487681</v>
      </c>
      <c r="I20" s="13">
        <f t="shared" si="2"/>
        <v>2007.2</v>
      </c>
      <c r="J20" s="14">
        <f t="shared" si="2"/>
        <v>1514926.9090909092</v>
      </c>
      <c r="K20" s="19">
        <f t="shared" si="2"/>
        <v>1943</v>
      </c>
      <c r="L20" s="18">
        <f t="shared" si="2"/>
        <v>3773804</v>
      </c>
      <c r="M20" s="13">
        <f t="shared" si="2"/>
        <v>7754.16</v>
      </c>
      <c r="N20" s="14">
        <f t="shared" si="2"/>
        <v>1481970</v>
      </c>
      <c r="O20" s="19">
        <f t="shared" si="2"/>
        <v>4625</v>
      </c>
      <c r="P20" s="18">
        <f t="shared" si="2"/>
        <v>1511155.2</v>
      </c>
      <c r="Q20" s="13">
        <f t="shared" si="2"/>
        <v>24193.599999999999</v>
      </c>
      <c r="R20" s="14">
        <f t="shared" si="2"/>
        <v>4483391.7</v>
      </c>
      <c r="S20" s="19">
        <f t="shared" si="2"/>
        <v>31393.599999999999</v>
      </c>
      <c r="T20" s="18">
        <f t="shared" si="2"/>
        <v>8129892.4000000004</v>
      </c>
      <c r="U20" s="13">
        <f t="shared" si="2"/>
        <v>3124</v>
      </c>
      <c r="V20" s="14">
        <f t="shared" si="2"/>
        <v>1233360.6511627906</v>
      </c>
      <c r="W20" s="13">
        <f t="shared" si="2"/>
        <v>5317.2170000000006</v>
      </c>
      <c r="X20" s="18">
        <f t="shared" si="2"/>
        <v>626989</v>
      </c>
      <c r="Y20" s="31">
        <f t="shared" ref="Y20:Z21" si="3">+Y17+Y14+Y11+Y8+Y5</f>
        <v>82344.635000000009</v>
      </c>
      <c r="Z20" s="32">
        <f t="shared" si="3"/>
        <v>23318586.860253699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884</v>
      </c>
      <c r="F21" s="21">
        <f t="shared" si="4"/>
        <v>85343.8</v>
      </c>
      <c r="G21" s="25">
        <f t="shared" si="4"/>
        <v>1116.7629999999999</v>
      </c>
      <c r="H21" s="26">
        <f t="shared" si="4"/>
        <v>504048</v>
      </c>
      <c r="I21" s="27">
        <f t="shared" si="4"/>
        <v>1919</v>
      </c>
      <c r="J21" s="21">
        <f t="shared" si="4"/>
        <v>1365131.781818182</v>
      </c>
      <c r="K21" s="25">
        <f t="shared" si="4"/>
        <v>1412</v>
      </c>
      <c r="L21" s="26">
        <f t="shared" si="4"/>
        <v>2717504</v>
      </c>
      <c r="M21" s="27">
        <f t="shared" si="4"/>
        <v>7134.1040000000003</v>
      </c>
      <c r="N21" s="21">
        <f t="shared" si="4"/>
        <v>1422801.1</v>
      </c>
      <c r="O21" s="25">
        <f t="shared" si="4"/>
        <v>4791</v>
      </c>
      <c r="P21" s="26">
        <f t="shared" si="4"/>
        <v>1552809.9000000001</v>
      </c>
      <c r="Q21" s="27">
        <f t="shared" si="4"/>
        <v>22219</v>
      </c>
      <c r="R21" s="21">
        <f t="shared" si="4"/>
        <v>4099670.6999999997</v>
      </c>
      <c r="S21" s="25">
        <f t="shared" si="4"/>
        <v>30459</v>
      </c>
      <c r="T21" s="26">
        <f t="shared" si="4"/>
        <v>7969305</v>
      </c>
      <c r="U21" s="27">
        <f t="shared" si="2"/>
        <v>3554</v>
      </c>
      <c r="V21" s="21">
        <f t="shared" si="2"/>
        <v>1367088.6325581395</v>
      </c>
      <c r="W21" s="27">
        <f t="shared" si="2"/>
        <v>5695.1270000000004</v>
      </c>
      <c r="X21" s="26">
        <f t="shared" si="2"/>
        <v>636626</v>
      </c>
      <c r="Y21" s="23">
        <f t="shared" si="3"/>
        <v>79183.994000000006</v>
      </c>
      <c r="Z21" s="24">
        <f t="shared" si="3"/>
        <v>21720328.914376322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2035.9</v>
      </c>
      <c r="F22" s="24">
        <f>F7+F10+F13+F16+F19</f>
        <v>360848</v>
      </c>
      <c r="G22" s="33">
        <f t="shared" si="2"/>
        <v>1613.566</v>
      </c>
      <c r="H22" s="34">
        <f t="shared" si="2"/>
        <v>718254</v>
      </c>
      <c r="I22" s="23">
        <f t="shared" si="2"/>
        <v>3041.2</v>
      </c>
      <c r="J22" s="24">
        <f t="shared" si="2"/>
        <v>3079103.1363636362</v>
      </c>
      <c r="K22" s="33">
        <f t="shared" si="2"/>
        <v>3832</v>
      </c>
      <c r="L22" s="34">
        <f t="shared" si="2"/>
        <v>7420873</v>
      </c>
      <c r="M22" s="23">
        <f t="shared" si="2"/>
        <v>14717.423999999999</v>
      </c>
      <c r="N22" s="24">
        <f t="shared" si="2"/>
        <v>2968599.5530000003</v>
      </c>
      <c r="O22" s="33">
        <f t="shared" si="2"/>
        <v>4434</v>
      </c>
      <c r="P22" s="34">
        <f t="shared" si="2"/>
        <v>1370353.7</v>
      </c>
      <c r="Q22" s="23">
        <f t="shared" si="2"/>
        <v>59316.5</v>
      </c>
      <c r="R22" s="24">
        <f t="shared" si="2"/>
        <v>11691891.8376</v>
      </c>
      <c r="S22" s="33">
        <f t="shared" si="2"/>
        <v>34924.800000000003</v>
      </c>
      <c r="T22" s="34">
        <f t="shared" si="2"/>
        <v>3306072.2</v>
      </c>
      <c r="U22" s="23">
        <f t="shared" si="2"/>
        <v>3862.4</v>
      </c>
      <c r="V22" s="24">
        <f t="shared" si="2"/>
        <v>1152782.3046511628</v>
      </c>
      <c r="W22" s="23">
        <f t="shared" si="2"/>
        <v>6466.6467000000002</v>
      </c>
      <c r="X22" s="34">
        <f t="shared" si="2"/>
        <v>1083380</v>
      </c>
      <c r="Y22" s="23">
        <f>+Y19+Y16+Y13+Y10+Y7</f>
        <v>134244.43669999999</v>
      </c>
      <c r="Z22" s="24">
        <f>+Z19+Z16+Z13+Z10+Z7</f>
        <v>33152157.731614798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41.509159639430067</v>
      </c>
      <c r="F23" s="178"/>
      <c r="G23" s="177">
        <f>(G20+G21)/(G22+G41)*100</f>
        <v>71.393427006654349</v>
      </c>
      <c r="H23" s="178"/>
      <c r="I23" s="177">
        <f>(I20+I21)/(I22+I41)*100</f>
        <v>65.499983317206627</v>
      </c>
      <c r="J23" s="178"/>
      <c r="K23" s="177">
        <f>(K20+K21)/(K22+K41)*100</f>
        <v>47.034908173279128</v>
      </c>
      <c r="L23" s="178"/>
      <c r="M23" s="177">
        <f>(M20+M21)/(M22+M41)*100</f>
        <v>51.668823429299785</v>
      </c>
      <c r="N23" s="178"/>
      <c r="O23" s="177">
        <f>(O20+O21)/(O22+O41)*100</f>
        <v>104.22847022359973</v>
      </c>
      <c r="P23" s="178"/>
      <c r="Q23" s="177">
        <f>(Q20+Q21)/(Q22+Q41)*100</f>
        <v>39.785047626231801</v>
      </c>
      <c r="R23" s="178"/>
      <c r="S23" s="177">
        <f>(S20+S21)/(S22+S41)*100</f>
        <v>89.752013349778707</v>
      </c>
      <c r="T23" s="178"/>
      <c r="U23" s="177">
        <f>(U20+U21)/(U22+U41)*100</f>
        <v>81.890420365919468</v>
      </c>
      <c r="V23" s="178"/>
      <c r="W23" s="177">
        <f>(W20+W21)/(W22+W41)*100</f>
        <v>82.729890522144672</v>
      </c>
      <c r="X23" s="178"/>
      <c r="Y23" s="177">
        <f>(Y20+Y21)/(Y22+Y41)*100</f>
        <v>60.878794366852318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177242.49717569625</v>
      </c>
      <c r="F24" s="180"/>
      <c r="G24" s="181">
        <f>H22/G22*1000</f>
        <v>445134.56530442514</v>
      </c>
      <c r="H24" s="182"/>
      <c r="I24" s="183">
        <f>J22/I22*1000</f>
        <v>1012463.2172706946</v>
      </c>
      <c r="J24" s="184"/>
      <c r="K24" s="181">
        <f>L22/K22*1000</f>
        <v>1936553.496868476</v>
      </c>
      <c r="L24" s="182"/>
      <c r="M24" s="183">
        <f>N22/M22*1000</f>
        <v>201706.46391651154</v>
      </c>
      <c r="N24" s="184"/>
      <c r="O24" s="181">
        <f>P22/O22*1000</f>
        <v>309055.86377988273</v>
      </c>
      <c r="P24" s="182"/>
      <c r="Q24" s="183">
        <f>R22/Q22*1000</f>
        <v>197110.27854981332</v>
      </c>
      <c r="R24" s="184"/>
      <c r="S24" s="181">
        <f>T22/S22*1000</f>
        <v>94662.595061389045</v>
      </c>
      <c r="T24" s="182"/>
      <c r="U24" s="183">
        <f>V22/U22*1000</f>
        <v>298462.69279493653</v>
      </c>
      <c r="V24" s="184"/>
      <c r="W24" s="181">
        <f>X22/W22*1000</f>
        <v>167533.50697201377</v>
      </c>
      <c r="X24" s="182"/>
      <c r="Y24" s="183">
        <f>Z22/Y22*1000</f>
        <v>246953.68051415723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1.5165619150011305</v>
      </c>
      <c r="F25" s="49"/>
      <c r="G25" s="50">
        <f>G22/Y22*100</f>
        <v>1.2019611684958564</v>
      </c>
      <c r="H25" s="51"/>
      <c r="I25" s="48">
        <f>I22/Y22*100</f>
        <v>2.265419763201256</v>
      </c>
      <c r="J25" s="49"/>
      <c r="K25" s="50">
        <f>K22/Y22*100</f>
        <v>2.8544944536982815</v>
      </c>
      <c r="L25" s="51"/>
      <c r="M25" s="48">
        <f>M22/Y22*100</f>
        <v>10.963153752799053</v>
      </c>
      <c r="N25" s="49"/>
      <c r="O25" s="50">
        <f>O22/Y22*100</f>
        <v>3.3029301690235333</v>
      </c>
      <c r="P25" s="51"/>
      <c r="Q25" s="48">
        <f>Q22/Y22*100</f>
        <v>44.185443701146689</v>
      </c>
      <c r="R25" s="49"/>
      <c r="S25" s="50">
        <f>S22/Y22*100</f>
        <v>26.015826695334489</v>
      </c>
      <c r="T25" s="51"/>
      <c r="U25" s="48">
        <f>U22/Y22*100</f>
        <v>2.8771397124123808</v>
      </c>
      <c r="V25" s="49"/>
      <c r="W25" s="50">
        <f>W22/Y22*100</f>
        <v>4.8170686688873419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+'(令和5年12月)'!E20</f>
        <v>1127</v>
      </c>
      <c r="F27" s="128">
        <f>+'(令和5年12月)'!F20</f>
        <v>112789</v>
      </c>
      <c r="G27" s="129">
        <f>+'(令和5年12月)'!G20</f>
        <v>953.42000000000007</v>
      </c>
      <c r="H27" s="130">
        <f>+'(令和5年12月)'!H20</f>
        <v>370337</v>
      </c>
      <c r="I27" s="131">
        <f>+'(令和5年12月)'!I20</f>
        <v>2564</v>
      </c>
      <c r="J27" s="128">
        <f>+'(令和5年12月)'!J20</f>
        <v>4806085.8181818184</v>
      </c>
      <c r="K27" s="129">
        <f>+'(令和5年12月)'!K20</f>
        <v>2064</v>
      </c>
      <c r="L27" s="130">
        <f>+'(令和5年12月)'!L20</f>
        <v>3993911</v>
      </c>
      <c r="M27" s="131">
        <f>+'(令和5年12月)'!M20</f>
        <v>11303.16</v>
      </c>
      <c r="N27" s="128">
        <f>+'(令和5年12月)'!N20</f>
        <v>2015005</v>
      </c>
      <c r="O27" s="129">
        <f>+'(令和5年12月)'!O20</f>
        <v>4761</v>
      </c>
      <c r="P27" s="130">
        <f>+'(令和5年12月)'!P20</f>
        <v>1604691</v>
      </c>
      <c r="Q27" s="131">
        <f>+'(令和5年12月)'!Q20</f>
        <v>26468</v>
      </c>
      <c r="R27" s="128">
        <f>+'(令和5年12月)'!R20</f>
        <v>4978030.2</v>
      </c>
      <c r="S27" s="129">
        <f>+'(令和5年12月)'!S20</f>
        <v>52355</v>
      </c>
      <c r="T27" s="130">
        <f>+'(令和5年12月)'!T20</f>
        <v>9160245</v>
      </c>
      <c r="U27" s="131">
        <f>+'(令和5年12月)'!U20</f>
        <v>3530</v>
      </c>
      <c r="V27" s="128">
        <f>+'(令和5年12月)'!V20</f>
        <v>1241881.3720930233</v>
      </c>
      <c r="W27" s="131">
        <f>+'(令和5年12月)'!W20</f>
        <v>6248.4059999999999</v>
      </c>
      <c r="X27" s="130">
        <f>+'(令和5年12月)'!X20</f>
        <v>1379009</v>
      </c>
      <c r="Y27" s="131">
        <f>+'(令和5年12月)'!Y20</f>
        <v>111373.986</v>
      </c>
      <c r="Z27" s="128">
        <f>+'(令和5年12月)'!Z20</f>
        <v>29661984.390274841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+'(令和5年12月)'!E21</f>
        <v>1142</v>
      </c>
      <c r="F28" s="135">
        <f>+'(令和5年12月)'!F21</f>
        <v>137197</v>
      </c>
      <c r="G28" s="136">
        <f>+'(令和5年12月)'!G21</f>
        <v>1031.425</v>
      </c>
      <c r="H28" s="137">
        <f>+'(令和5年12月)'!H21</f>
        <v>402107</v>
      </c>
      <c r="I28" s="134">
        <f>+'(令和5年12月)'!I21</f>
        <v>1709</v>
      </c>
      <c r="J28" s="135">
        <f>+'(令和5年12月)'!J21</f>
        <v>3168820.3</v>
      </c>
      <c r="K28" s="136">
        <f>+'(令和5年12月)'!K21</f>
        <v>2902</v>
      </c>
      <c r="L28" s="137">
        <f>+'(令和5年12月)'!L21</f>
        <v>2323646</v>
      </c>
      <c r="M28" s="134">
        <f>+'(令和5年12月)'!M21</f>
        <v>7805.0959999999995</v>
      </c>
      <c r="N28" s="135">
        <f>+'(令和5年12月)'!N21</f>
        <v>1768954</v>
      </c>
      <c r="O28" s="136">
        <f>+'(令和5年12月)'!O21</f>
        <v>4833</v>
      </c>
      <c r="P28" s="137">
        <f>+'(令和5年12月)'!P21</f>
        <v>1619923</v>
      </c>
      <c r="Q28" s="134">
        <f>+'(令和5年12月)'!Q21</f>
        <v>26202</v>
      </c>
      <c r="R28" s="135">
        <f>+'(令和5年12月)'!R21</f>
        <v>4820584.5999999996</v>
      </c>
      <c r="S28" s="136">
        <f>+'(令和5年12月)'!S21</f>
        <v>56821</v>
      </c>
      <c r="T28" s="137">
        <f>+'(令和5年12月)'!T21</f>
        <v>9444474</v>
      </c>
      <c r="U28" s="134">
        <f>+'(令和5年12月)'!U21</f>
        <v>3223</v>
      </c>
      <c r="V28" s="135">
        <f>+'(令和5年12月)'!V21</f>
        <v>1068934.0232558139</v>
      </c>
      <c r="W28" s="134">
        <f>+'(令和5年12月)'!W21</f>
        <v>6664.2460000000001</v>
      </c>
      <c r="X28" s="137">
        <f>+'(令和5年12月)'!X21</f>
        <v>1448788</v>
      </c>
      <c r="Y28" s="138">
        <f>+'(令和5年12月)'!Y21</f>
        <v>112332.76699999999</v>
      </c>
      <c r="Z28" s="139">
        <f>+'(令和5年12月)'!Z21</f>
        <v>26203427.923255816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+'(令和5年12月)'!E22</f>
        <v>2134.9079999999999</v>
      </c>
      <c r="F29" s="139">
        <f>+'(令和5年12月)'!F22</f>
        <v>403428</v>
      </c>
      <c r="G29" s="140">
        <f>+'(令和5年12月)'!G22</f>
        <v>1579.9940000000001</v>
      </c>
      <c r="H29" s="141">
        <f>+'(令和5年12月)'!H22</f>
        <v>697059</v>
      </c>
      <c r="I29" s="138">
        <f>+'(令和5年12月)'!I22</f>
        <v>4053</v>
      </c>
      <c r="J29" s="139">
        <f>+'(令和5年12月)'!J22</f>
        <v>4350555.8545454545</v>
      </c>
      <c r="K29" s="140">
        <f>+'(令和5年12月)'!K22</f>
        <v>5198</v>
      </c>
      <c r="L29" s="141">
        <f>+'(令和5年12月)'!L22</f>
        <v>3672311</v>
      </c>
      <c r="M29" s="138">
        <f>+'(令和5年12月)'!M22</f>
        <v>17300.005999999998</v>
      </c>
      <c r="N29" s="139">
        <f>+'(令和5年12月)'!N22</f>
        <v>3381695.25</v>
      </c>
      <c r="O29" s="140">
        <f>+'(令和5年12月)'!O22</f>
        <v>4864</v>
      </c>
      <c r="P29" s="141">
        <f>+'(令和5年12月)'!P22</f>
        <v>1466981</v>
      </c>
      <c r="Q29" s="138">
        <f>+'(令和5年12月)'!Q22</f>
        <v>60170.9</v>
      </c>
      <c r="R29" s="139">
        <f>+'(令和5年12月)'!R22</f>
        <v>11061510.5</v>
      </c>
      <c r="S29" s="140">
        <f>+'(令和5年12月)'!S22</f>
        <v>36564.199999999997</v>
      </c>
      <c r="T29" s="141">
        <f>+'(令和5年12月)'!T22</f>
        <v>4077362</v>
      </c>
      <c r="U29" s="138">
        <f>+'(令和5年12月)'!U22</f>
        <v>4271.5</v>
      </c>
      <c r="V29" s="139">
        <f>+'(令和5年12月)'!V22</f>
        <v>1305741.1279069767</v>
      </c>
      <c r="W29" s="138">
        <f>+'(令和5年12月)'!W22</f>
        <v>7496.3966999999993</v>
      </c>
      <c r="X29" s="141">
        <f>+'(令和5年12月)'!X22</f>
        <v>1787343</v>
      </c>
      <c r="Y29" s="138">
        <f>+'(令和5年12月)'!Y22</f>
        <v>143632.90470000001</v>
      </c>
      <c r="Z29" s="139">
        <f>+'(令和5年12月)'!Z22</f>
        <v>32203986.73245243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+'(令和5年12月)'!E23</f>
        <v>52.954432582402603</v>
      </c>
      <c r="F30" s="186">
        <f>+'(令和5年1月)'!F23</f>
        <v>0</v>
      </c>
      <c r="G30" s="185">
        <f>+'(令和5年12月)'!G23</f>
        <v>61.298619237286786</v>
      </c>
      <c r="H30" s="186">
        <f>+'(令和5年1月)'!H23</f>
        <v>0</v>
      </c>
      <c r="I30" s="185">
        <f>+'(令和5年12月)'!I23</f>
        <v>58.929802785822652</v>
      </c>
      <c r="J30" s="186">
        <f>+'(令和5年1月)'!J23</f>
        <v>0</v>
      </c>
      <c r="K30" s="185">
        <f>+'(令和5年12月)'!K23</f>
        <v>44.205091685953356</v>
      </c>
      <c r="L30" s="186">
        <f>+'(令和5年1月)'!L23</f>
        <v>0</v>
      </c>
      <c r="M30" s="185">
        <f>+'(令和5年12月)'!M23</f>
        <v>61.437489381694043</v>
      </c>
      <c r="N30" s="186">
        <f>+'(令和5年1月)'!N23</f>
        <v>0</v>
      </c>
      <c r="O30" s="185">
        <f>+'(令和5年12月)'!O23</f>
        <v>97.897959183673464</v>
      </c>
      <c r="P30" s="186">
        <f>+'(令和5年1月)'!P23</f>
        <v>0</v>
      </c>
      <c r="Q30" s="185">
        <f>+'(令和5年12月)'!Q23</f>
        <v>43.863959265730479</v>
      </c>
      <c r="R30" s="186">
        <f>+'(令和5年1月)'!R23</f>
        <v>0</v>
      </c>
      <c r="S30" s="185">
        <f>+'(令和5年12月)'!S23</f>
        <v>140.70087532089946</v>
      </c>
      <c r="T30" s="186">
        <f>+'(令和5年1月)'!T23</f>
        <v>0</v>
      </c>
      <c r="U30" s="185">
        <f>+'(令和5年12月)'!U23</f>
        <v>81.993686255463814</v>
      </c>
      <c r="V30" s="186">
        <f>+'(令和5年1月)'!V23</f>
        <v>0</v>
      </c>
      <c r="W30" s="185">
        <f>+'(令和5年12月)'!W23</f>
        <v>83.801409669464917</v>
      </c>
      <c r="X30" s="186">
        <f>+'(令和5年1月)'!X23</f>
        <v>0</v>
      </c>
      <c r="Y30" s="185">
        <f>+'(令和5年12月)'!Y23</f>
        <v>77.615429235076121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-298</v>
      </c>
      <c r="F31" s="91">
        <f t="shared" ref="F31:Z33" si="5">F20-F27</f>
        <v>-37373</v>
      </c>
      <c r="G31" s="92">
        <f t="shared" si="5"/>
        <v>204.43799999999987</v>
      </c>
      <c r="H31" s="93">
        <f t="shared" si="5"/>
        <v>117344</v>
      </c>
      <c r="I31" s="90">
        <f t="shared" si="5"/>
        <v>-556.79999999999995</v>
      </c>
      <c r="J31" s="91">
        <f t="shared" si="5"/>
        <v>-3291158.9090909092</v>
      </c>
      <c r="K31" s="92">
        <f t="shared" si="5"/>
        <v>-121</v>
      </c>
      <c r="L31" s="93">
        <f t="shared" si="5"/>
        <v>-220107</v>
      </c>
      <c r="M31" s="90">
        <f t="shared" si="5"/>
        <v>-3549</v>
      </c>
      <c r="N31" s="91">
        <f t="shared" si="5"/>
        <v>-533035</v>
      </c>
      <c r="O31" s="92">
        <f t="shared" si="5"/>
        <v>-136</v>
      </c>
      <c r="P31" s="93">
        <f t="shared" si="5"/>
        <v>-93535.800000000047</v>
      </c>
      <c r="Q31" s="90">
        <f t="shared" si="5"/>
        <v>-2274.4000000000015</v>
      </c>
      <c r="R31" s="91">
        <f t="shared" si="5"/>
        <v>-494638.5</v>
      </c>
      <c r="S31" s="92">
        <f t="shared" si="5"/>
        <v>-20961.400000000001</v>
      </c>
      <c r="T31" s="93">
        <f t="shared" si="5"/>
        <v>-1030352.5999999996</v>
      </c>
      <c r="U31" s="90">
        <f t="shared" si="5"/>
        <v>-406</v>
      </c>
      <c r="V31" s="91">
        <f t="shared" si="5"/>
        <v>-8520.7209302326664</v>
      </c>
      <c r="W31" s="92">
        <f t="shared" si="5"/>
        <v>-931.1889999999994</v>
      </c>
      <c r="X31" s="93">
        <f t="shared" si="5"/>
        <v>-752020</v>
      </c>
      <c r="Y31" s="90">
        <f t="shared" si="5"/>
        <v>-29029.350999999995</v>
      </c>
      <c r="Z31" s="91">
        <f t="shared" si="5"/>
        <v>-6343397.5300211422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-258</v>
      </c>
      <c r="F32" s="95">
        <f t="shared" si="6"/>
        <v>-51853.2</v>
      </c>
      <c r="G32" s="96">
        <f t="shared" si="6"/>
        <v>85.337999999999965</v>
      </c>
      <c r="H32" s="97">
        <f t="shared" si="6"/>
        <v>101941</v>
      </c>
      <c r="I32" s="94">
        <f t="shared" si="6"/>
        <v>210</v>
      </c>
      <c r="J32" s="95">
        <f t="shared" si="6"/>
        <v>-1803688.5181818178</v>
      </c>
      <c r="K32" s="96">
        <f t="shared" si="6"/>
        <v>-1490</v>
      </c>
      <c r="L32" s="97">
        <f t="shared" si="6"/>
        <v>393858</v>
      </c>
      <c r="M32" s="94">
        <f t="shared" si="6"/>
        <v>-670.99199999999928</v>
      </c>
      <c r="N32" s="95">
        <f t="shared" si="6"/>
        <v>-346152.89999999991</v>
      </c>
      <c r="O32" s="96">
        <f t="shared" si="6"/>
        <v>-42</v>
      </c>
      <c r="P32" s="97">
        <f t="shared" si="6"/>
        <v>-67113.09999999986</v>
      </c>
      <c r="Q32" s="94">
        <f t="shared" si="6"/>
        <v>-3983</v>
      </c>
      <c r="R32" s="95">
        <f t="shared" si="6"/>
        <v>-720913.89999999991</v>
      </c>
      <c r="S32" s="96">
        <f t="shared" si="6"/>
        <v>-26362</v>
      </c>
      <c r="T32" s="97">
        <f t="shared" si="6"/>
        <v>-1475169</v>
      </c>
      <c r="U32" s="94">
        <f t="shared" si="5"/>
        <v>331</v>
      </c>
      <c r="V32" s="95">
        <f t="shared" si="5"/>
        <v>298154.60930232564</v>
      </c>
      <c r="W32" s="96">
        <f t="shared" si="5"/>
        <v>-969.11899999999969</v>
      </c>
      <c r="X32" s="97">
        <f t="shared" si="5"/>
        <v>-812162</v>
      </c>
      <c r="Y32" s="94">
        <f t="shared" si="5"/>
        <v>-33148.772999999986</v>
      </c>
      <c r="Z32" s="95">
        <f t="shared" si="5"/>
        <v>-4483099.0088794939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-99.007999999999811</v>
      </c>
      <c r="F33" s="95">
        <f t="shared" si="5"/>
        <v>-42580</v>
      </c>
      <c r="G33" s="96">
        <f t="shared" si="5"/>
        <v>33.571999999999889</v>
      </c>
      <c r="H33" s="97">
        <f t="shared" si="5"/>
        <v>21195</v>
      </c>
      <c r="I33" s="94">
        <f t="shared" si="5"/>
        <v>-1011.8000000000002</v>
      </c>
      <c r="J33" s="95">
        <f t="shared" si="5"/>
        <v>-1271452.7181818183</v>
      </c>
      <c r="K33" s="96">
        <f t="shared" si="5"/>
        <v>-1366</v>
      </c>
      <c r="L33" s="97">
        <f t="shared" si="5"/>
        <v>3748562</v>
      </c>
      <c r="M33" s="94">
        <f t="shared" si="5"/>
        <v>-2582.5819999999985</v>
      </c>
      <c r="N33" s="95">
        <f t="shared" si="5"/>
        <v>-413095.69699999969</v>
      </c>
      <c r="O33" s="96">
        <f t="shared" si="5"/>
        <v>-430</v>
      </c>
      <c r="P33" s="97">
        <f t="shared" si="5"/>
        <v>-96627.300000000047</v>
      </c>
      <c r="Q33" s="94">
        <f t="shared" si="5"/>
        <v>-854.40000000000146</v>
      </c>
      <c r="R33" s="95">
        <f t="shared" si="5"/>
        <v>630381.3376000002</v>
      </c>
      <c r="S33" s="96">
        <f t="shared" si="5"/>
        <v>-1639.3999999999942</v>
      </c>
      <c r="T33" s="97">
        <f t="shared" si="5"/>
        <v>-771289.79999999981</v>
      </c>
      <c r="U33" s="94">
        <f t="shared" si="5"/>
        <v>-409.09999999999991</v>
      </c>
      <c r="V33" s="95">
        <f t="shared" si="5"/>
        <v>-152958.82325581391</v>
      </c>
      <c r="W33" s="96">
        <f t="shared" si="5"/>
        <v>-1029.7499999999991</v>
      </c>
      <c r="X33" s="97">
        <f t="shared" si="5"/>
        <v>-703963</v>
      </c>
      <c r="Y33" s="94">
        <f t="shared" si="5"/>
        <v>-9388.4680000000226</v>
      </c>
      <c r="Z33" s="95">
        <f t="shared" si="5"/>
        <v>948170.99916236848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-11.445272942972537</v>
      </c>
      <c r="F34" s="188"/>
      <c r="G34" s="187">
        <f t="shared" ref="G34" si="7">+G23-G30</f>
        <v>10.094807769367563</v>
      </c>
      <c r="H34" s="188"/>
      <c r="I34" s="187">
        <f t="shared" ref="I34" si="8">+I23-I30</f>
        <v>6.5701805313839756</v>
      </c>
      <c r="J34" s="188"/>
      <c r="K34" s="187">
        <f t="shared" ref="K34" si="9">+K23-K30</f>
        <v>2.8298164873257718</v>
      </c>
      <c r="L34" s="188"/>
      <c r="M34" s="187">
        <f t="shared" ref="M34" si="10">+M23-M30</f>
        <v>-9.7686659523942581</v>
      </c>
      <c r="N34" s="188"/>
      <c r="O34" s="187">
        <f t="shared" ref="O34" si="11">+O23-O30</f>
        <v>6.3305110399262645</v>
      </c>
      <c r="P34" s="188"/>
      <c r="Q34" s="187">
        <f t="shared" ref="Q34" si="12">+Q23-Q30</f>
        <v>-4.0789116394986777</v>
      </c>
      <c r="R34" s="188"/>
      <c r="S34" s="187">
        <f t="shared" ref="S34" si="13">+S23-S30</f>
        <v>-50.948861971120749</v>
      </c>
      <c r="T34" s="188"/>
      <c r="U34" s="187">
        <f t="shared" ref="U34" si="14">+U23-U30</f>
        <v>-0.10326588954434612</v>
      </c>
      <c r="V34" s="188"/>
      <c r="W34" s="187">
        <f t="shared" ref="W34" si="15">+W23-W30</f>
        <v>-1.0715191473202452</v>
      </c>
      <c r="X34" s="188"/>
      <c r="Y34" s="187">
        <f t="shared" ref="Y34" si="16">+Y23-Y30</f>
        <v>-16.736634868223803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73.558118899733799</v>
      </c>
      <c r="F35" s="60">
        <f t="shared" si="17"/>
        <v>66.864676519873385</v>
      </c>
      <c r="G35" s="61">
        <f t="shared" si="17"/>
        <v>121.44259612762474</v>
      </c>
      <c r="H35" s="62">
        <f t="shared" si="17"/>
        <v>131.6857348847131</v>
      </c>
      <c r="I35" s="59">
        <f t="shared" si="17"/>
        <v>78.283931357254289</v>
      </c>
      <c r="J35" s="60">
        <f t="shared" si="17"/>
        <v>31.521012449669872</v>
      </c>
      <c r="K35" s="61">
        <f t="shared" si="17"/>
        <v>94.137596899224803</v>
      </c>
      <c r="L35" s="62">
        <f t="shared" si="17"/>
        <v>94.488935782494892</v>
      </c>
      <c r="M35" s="59">
        <f t="shared" si="17"/>
        <v>68.601700763326363</v>
      </c>
      <c r="N35" s="60">
        <f t="shared" si="17"/>
        <v>73.546715764973285</v>
      </c>
      <c r="O35" s="61">
        <f t="shared" si="17"/>
        <v>97.143457256878804</v>
      </c>
      <c r="P35" s="62">
        <f t="shared" si="17"/>
        <v>94.171102100030467</v>
      </c>
      <c r="Q35" s="59">
        <f t="shared" si="17"/>
        <v>91.406982016019327</v>
      </c>
      <c r="R35" s="60">
        <f t="shared" si="17"/>
        <v>90.063569722819281</v>
      </c>
      <c r="S35" s="61">
        <f t="shared" si="17"/>
        <v>59.962945277432908</v>
      </c>
      <c r="T35" s="62">
        <f t="shared" si="17"/>
        <v>88.751910019873918</v>
      </c>
      <c r="U35" s="59">
        <f t="shared" si="17"/>
        <v>88.498583569405099</v>
      </c>
      <c r="V35" s="60">
        <f t="shared" si="17"/>
        <v>99.313886082704329</v>
      </c>
      <c r="W35" s="61">
        <f t="shared" si="17"/>
        <v>85.097175183558832</v>
      </c>
      <c r="X35" s="62">
        <f t="shared" si="17"/>
        <v>45.466635823261484</v>
      </c>
      <c r="Y35" s="59">
        <f t="shared" si="17"/>
        <v>73.935250014307655</v>
      </c>
      <c r="Z35" s="60">
        <f t="shared" si="17"/>
        <v>78.614385853089018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77.408056042031532</v>
      </c>
      <c r="F36" s="64">
        <f t="shared" si="17"/>
        <v>62.205296034169841</v>
      </c>
      <c r="G36" s="65">
        <f t="shared" si="17"/>
        <v>108.27379596189736</v>
      </c>
      <c r="H36" s="66">
        <f t="shared" si="17"/>
        <v>125.35170986826888</v>
      </c>
      <c r="I36" s="63">
        <f t="shared" si="17"/>
        <v>112.2878876535986</v>
      </c>
      <c r="J36" s="64">
        <f t="shared" si="17"/>
        <v>43.080126121957186</v>
      </c>
      <c r="K36" s="65">
        <f t="shared" si="17"/>
        <v>48.656099241902133</v>
      </c>
      <c r="L36" s="66">
        <f t="shared" si="17"/>
        <v>116.95000012910745</v>
      </c>
      <c r="M36" s="63">
        <f t="shared" si="17"/>
        <v>91.403155066894769</v>
      </c>
      <c r="N36" s="64">
        <f t="shared" si="17"/>
        <v>80.43177493592259</v>
      </c>
      <c r="O36" s="65">
        <f t="shared" si="17"/>
        <v>99.130974549968968</v>
      </c>
      <c r="P36" s="66">
        <f t="shared" si="17"/>
        <v>95.857019129921611</v>
      </c>
      <c r="Q36" s="63">
        <f t="shared" si="17"/>
        <v>84.798870315243107</v>
      </c>
      <c r="R36" s="64">
        <f t="shared" si="17"/>
        <v>85.045093908319743</v>
      </c>
      <c r="S36" s="65">
        <f t="shared" si="17"/>
        <v>53.605181183013315</v>
      </c>
      <c r="T36" s="66">
        <f t="shared" si="17"/>
        <v>84.380612408907055</v>
      </c>
      <c r="U36" s="63">
        <f t="shared" si="17"/>
        <v>110.26993484331369</v>
      </c>
      <c r="V36" s="64">
        <f t="shared" si="17"/>
        <v>127.8927045837863</v>
      </c>
      <c r="W36" s="65">
        <f t="shared" si="17"/>
        <v>85.457934776117213</v>
      </c>
      <c r="X36" s="66">
        <f t="shared" si="17"/>
        <v>43.941970805942617</v>
      </c>
      <c r="Y36" s="63">
        <f t="shared" si="17"/>
        <v>70.490557755067158</v>
      </c>
      <c r="Z36" s="64">
        <f t="shared" si="17"/>
        <v>82.891173544127412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95.362423111440876</v>
      </c>
      <c r="F37" s="68">
        <f t="shared" si="17"/>
        <v>89.445452472312283</v>
      </c>
      <c r="G37" s="69">
        <f t="shared" si="17"/>
        <v>102.12481819551213</v>
      </c>
      <c r="H37" s="70">
        <f t="shared" si="17"/>
        <v>103.04063214161212</v>
      </c>
      <c r="I37" s="67">
        <f t="shared" si="17"/>
        <v>75.035775968418449</v>
      </c>
      <c r="J37" s="68">
        <f t="shared" si="17"/>
        <v>70.774936337079623</v>
      </c>
      <c r="K37" s="69">
        <f t="shared" si="17"/>
        <v>73.720661792997305</v>
      </c>
      <c r="L37" s="70">
        <f t="shared" si="17"/>
        <v>202.07637642890268</v>
      </c>
      <c r="M37" s="67">
        <f t="shared" si="17"/>
        <v>85.071785524236248</v>
      </c>
      <c r="N37" s="68">
        <f t="shared" si="17"/>
        <v>87.784360610259014</v>
      </c>
      <c r="O37" s="69">
        <f t="shared" si="17"/>
        <v>91.15953947368422</v>
      </c>
      <c r="P37" s="70">
        <f t="shared" si="17"/>
        <v>93.413186673856032</v>
      </c>
      <c r="Q37" s="67">
        <f t="shared" si="17"/>
        <v>98.580044506563809</v>
      </c>
      <c r="R37" s="68">
        <f t="shared" si="17"/>
        <v>105.69887211696812</v>
      </c>
      <c r="S37" s="69">
        <f t="shared" si="17"/>
        <v>95.516379409367644</v>
      </c>
      <c r="T37" s="70">
        <f t="shared" si="17"/>
        <v>81.08360748935219</v>
      </c>
      <c r="U37" s="67">
        <f t="shared" si="17"/>
        <v>90.422568184478521</v>
      </c>
      <c r="V37" s="68">
        <f t="shared" si="17"/>
        <v>88.28567010820916</v>
      </c>
      <c r="W37" s="69">
        <f t="shared" si="17"/>
        <v>86.263400388082459</v>
      </c>
      <c r="X37" s="70">
        <f t="shared" si="17"/>
        <v>60.613995187269595</v>
      </c>
      <c r="Y37" s="67">
        <f t="shared" si="17"/>
        <v>93.46356740496941</v>
      </c>
      <c r="Z37" s="68">
        <f t="shared" si="17"/>
        <v>102.94426589800723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+'(令和6年11月)'!E20</f>
        <v>1200</v>
      </c>
      <c r="F39" s="143">
        <f>+'(令和6年11月)'!F20</f>
        <v>110140.8</v>
      </c>
      <c r="G39" s="142">
        <f>+'(令和6年11月)'!G20</f>
        <v>1020.039</v>
      </c>
      <c r="H39" s="143">
        <f>+'(令和6年11月)'!H20</f>
        <v>462779</v>
      </c>
      <c r="I39" s="142">
        <f>+'(令和6年11月)'!I20</f>
        <v>1791</v>
      </c>
      <c r="J39" s="143">
        <f>+'(令和6年11月)'!J20</f>
        <v>1311312.781818182</v>
      </c>
      <c r="K39" s="142">
        <f>+'(令和6年11月)'!K20</f>
        <v>2345</v>
      </c>
      <c r="L39" s="143">
        <f>+'(令和6年11月)'!L20</f>
        <v>4602579</v>
      </c>
      <c r="M39" s="142">
        <f>+'(令和6年11月)'!M20</f>
        <v>6524.0959999999995</v>
      </c>
      <c r="N39" s="143">
        <f>+'(令和6年11月)'!N20</f>
        <v>1368846</v>
      </c>
      <c r="O39" s="142">
        <f>+'(令和6年11月)'!O20</f>
        <v>4183</v>
      </c>
      <c r="P39" s="143">
        <f>+'(令和6年11月)'!P20</f>
        <v>1409910.2</v>
      </c>
      <c r="Q39" s="142">
        <f>+'(令和6年11月)'!Q20</f>
        <v>24014</v>
      </c>
      <c r="R39" s="143">
        <f>+'(令和6年11月)'!R20</f>
        <v>4466392.9000000004</v>
      </c>
      <c r="S39" s="144">
        <f>+'(令和6年11月)'!S20</f>
        <v>29915</v>
      </c>
      <c r="T39" s="145">
        <f>+'(令和6年11月)'!T20</f>
        <v>7356070.2000000002</v>
      </c>
      <c r="U39" s="142">
        <f>+'(令和6年11月)'!U20</f>
        <v>3670</v>
      </c>
      <c r="V39" s="143">
        <f>+'(令和6年11月)'!V20</f>
        <v>1541517.8139534884</v>
      </c>
      <c r="W39" s="142">
        <f>+'(令和6年11月)'!W20</f>
        <v>4680.3060000000005</v>
      </c>
      <c r="X39" s="143">
        <f>+'(令和6年11月)'!X20</f>
        <v>553479</v>
      </c>
      <c r="Y39" s="146">
        <f>+'(令和6年11月)'!Y20</f>
        <v>79342.441000000006</v>
      </c>
      <c r="Z39" s="147">
        <f>+'(令和6年11月)'!Z20</f>
        <v>23183027.695771672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+'(令和6年11月)'!E21</f>
        <v>970</v>
      </c>
      <c r="F40" s="149">
        <f>+'(令和6年11月)'!F21</f>
        <v>92895</v>
      </c>
      <c r="G40" s="148">
        <f>+'(令和6年11月)'!G21</f>
        <v>1088.08</v>
      </c>
      <c r="H40" s="149">
        <f>+'(令和6年11月)'!H21</f>
        <v>500942</v>
      </c>
      <c r="I40" s="148">
        <f>+'(令和6年11月)'!I21</f>
        <v>1754</v>
      </c>
      <c r="J40" s="149">
        <f>+'(令和6年11月)'!J21</f>
        <v>1331068.9636363636</v>
      </c>
      <c r="K40" s="148">
        <f>+'(令和6年11月)'!K21</f>
        <v>1451</v>
      </c>
      <c r="L40" s="149">
        <f>+'(令和6年11月)'!L21</f>
        <v>2822937</v>
      </c>
      <c r="M40" s="148">
        <f>+'(令和6年11月)'!M21</f>
        <v>7210.0919999999996</v>
      </c>
      <c r="N40" s="149">
        <f>+'(令和6年11月)'!N21</f>
        <v>1329987.2</v>
      </c>
      <c r="O40" s="148">
        <f>+'(令和6年11月)'!O21</f>
        <v>4169</v>
      </c>
      <c r="P40" s="149">
        <f>+'(令和6年11月)'!P21</f>
        <v>1406480.9</v>
      </c>
      <c r="Q40" s="148">
        <f>+'(令和6年11月)'!Q21</f>
        <v>24174</v>
      </c>
      <c r="R40" s="149">
        <f>+'(令和6年11月)'!R21</f>
        <v>4397117.3</v>
      </c>
      <c r="S40" s="144">
        <f>+'(令和6年11月)'!S21</f>
        <v>29802</v>
      </c>
      <c r="T40" s="145">
        <f>+'(令和6年11月)'!T21</f>
        <v>7372132.9000000004</v>
      </c>
      <c r="U40" s="148">
        <f>+'(令和6年11月)'!U21</f>
        <v>4543</v>
      </c>
      <c r="V40" s="149">
        <f>+'(令和6年11月)'!V21</f>
        <v>2378201.6511627906</v>
      </c>
      <c r="W40" s="148">
        <f>+'(令和6年11月)'!W21</f>
        <v>4974.1260000000002</v>
      </c>
      <c r="X40" s="149">
        <f>+'(令和6年11月)'!X21</f>
        <v>590899</v>
      </c>
      <c r="Y40" s="150">
        <f>+'(令和6年11月)'!Y21</f>
        <v>80135.29800000001</v>
      </c>
      <c r="Z40" s="151">
        <f>+'(令和6年11月)'!Z21</f>
        <v>22222661.914799154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+'(令和6年11月)'!E22</f>
        <v>2090.9</v>
      </c>
      <c r="F41" s="149">
        <f>+'(令和6年11月)'!F22</f>
        <v>370775.8</v>
      </c>
      <c r="G41" s="148">
        <f>+'(令和6年11月)'!G22</f>
        <v>1572.471</v>
      </c>
      <c r="H41" s="149">
        <f>+'(令和6年11月)'!H22</f>
        <v>734621</v>
      </c>
      <c r="I41" s="148">
        <f>+'(令和6年11月)'!I22</f>
        <v>2953</v>
      </c>
      <c r="J41" s="149">
        <f>+'(令和6年11月)'!J22</f>
        <v>2929308.0090909093</v>
      </c>
      <c r="K41" s="148">
        <f>+'(令和6年11月)'!K22</f>
        <v>3301</v>
      </c>
      <c r="L41" s="149">
        <f>+'(令和6年11月)'!L22</f>
        <v>6364573</v>
      </c>
      <c r="M41" s="148">
        <f>+'(令和6年11月)'!M22</f>
        <v>14097.367999999999</v>
      </c>
      <c r="N41" s="149">
        <f>+'(令和6年11月)'!N22</f>
        <v>2909430.6529999999</v>
      </c>
      <c r="O41" s="148">
        <f>+'(令和6年11月)'!O22</f>
        <v>4600</v>
      </c>
      <c r="P41" s="149">
        <f>+'(令和6年11月)'!P22</f>
        <v>1412008.4</v>
      </c>
      <c r="Q41" s="148">
        <f>+'(令和6年11月)'!Q22</f>
        <v>57341.9</v>
      </c>
      <c r="R41" s="149">
        <f>+'(令和6年11月)'!R22</f>
        <v>11308170.8376</v>
      </c>
      <c r="S41" s="144">
        <f>+'(令和6年11月)'!S22</f>
        <v>33990.199999999997</v>
      </c>
      <c r="T41" s="145">
        <f>+'(令和6年11月)'!T22</f>
        <v>3145484.8</v>
      </c>
      <c r="U41" s="148">
        <f>+'(令和6年11月)'!U22</f>
        <v>4292.3999999999996</v>
      </c>
      <c r="V41" s="149">
        <f>+'(令和6年11月)'!V22</f>
        <v>1286510.2860465117</v>
      </c>
      <c r="W41" s="148">
        <f>+'(令和6年11月)'!W22</f>
        <v>6844.5567000000001</v>
      </c>
      <c r="X41" s="149">
        <f>+'(令和6年11月)'!X22</f>
        <v>1093017</v>
      </c>
      <c r="Y41" s="150">
        <f>+'(令和6年11月)'!Y22</f>
        <v>131083.79570000002</v>
      </c>
      <c r="Z41" s="151">
        <f>+'(令和6年11月)'!Z22</f>
        <v>31553899.785737418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+'(令和6年11月)'!E23</f>
        <v>54.911685814059418</v>
      </c>
      <c r="F42" s="193">
        <f>+'(令和5年12月)'!F23</f>
        <v>0</v>
      </c>
      <c r="G42" s="192">
        <f>+'(令和6年11月)'!G23</f>
        <v>65.612516468341084</v>
      </c>
      <c r="H42" s="193">
        <f>+'(令和5年12月)'!H23</f>
        <v>0</v>
      </c>
      <c r="I42" s="192">
        <f>+'(令和6年11月)'!I23</f>
        <v>60.402112796047028</v>
      </c>
      <c r="J42" s="193">
        <f>+'(令和5年12月)'!J23</f>
        <v>0</v>
      </c>
      <c r="K42" s="192">
        <f>+'(令和6年11月)'!K23</f>
        <v>66.503153468815697</v>
      </c>
      <c r="L42" s="193">
        <f>+'(令和5年12月)'!L23</f>
        <v>0</v>
      </c>
      <c r="M42" s="192">
        <f>+'(令和6年11月)'!M23</f>
        <v>47.554847294036726</v>
      </c>
      <c r="N42" s="193">
        <f>+'(令和5年12月)'!N23</f>
        <v>0</v>
      </c>
      <c r="O42" s="192">
        <f>+'(令和6年11月)'!O23</f>
        <v>90.920966688438938</v>
      </c>
      <c r="P42" s="193">
        <f>+'(令和5年12月)'!P23</f>
        <v>0</v>
      </c>
      <c r="Q42" s="192">
        <f>+'(令和6年11月)'!Q23</f>
        <v>41.959600779493542</v>
      </c>
      <c r="R42" s="193">
        <f>+'(令和5年12月)'!R23</f>
        <v>0</v>
      </c>
      <c r="S42" s="192">
        <f>+'(令和6年11月)'!S23</f>
        <v>87.99069951110549</v>
      </c>
      <c r="T42" s="193">
        <f>+'(令和5年12月)'!T23</f>
        <v>0</v>
      </c>
      <c r="U42" s="192">
        <f>+'(令和6年11月)'!U23</f>
        <v>86.838376789528226</v>
      </c>
      <c r="V42" s="193">
        <f>+'(令和5年12月)'!V23</f>
        <v>0</v>
      </c>
      <c r="W42" s="192">
        <f>+'(令和6年11月)'!W23</f>
        <v>69.044396649990475</v>
      </c>
      <c r="X42" s="193">
        <f>+'(令和5年12月)'!X23</f>
        <v>0</v>
      </c>
      <c r="Y42" s="192">
        <f>+'(令和6年11月)'!Y23</f>
        <v>60.647044059421376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-371</v>
      </c>
      <c r="F43" s="93">
        <f t="shared" si="18"/>
        <v>-34724.800000000003</v>
      </c>
      <c r="G43" s="90">
        <f t="shared" si="18"/>
        <v>137.81899999999996</v>
      </c>
      <c r="H43" s="91">
        <f t="shared" si="18"/>
        <v>24902</v>
      </c>
      <c r="I43" s="92">
        <f t="shared" si="18"/>
        <v>216.20000000000005</v>
      </c>
      <c r="J43" s="93">
        <f t="shared" si="18"/>
        <v>203614.1272727272</v>
      </c>
      <c r="K43" s="90">
        <f t="shared" si="18"/>
        <v>-402</v>
      </c>
      <c r="L43" s="91">
        <f t="shared" si="18"/>
        <v>-828775</v>
      </c>
      <c r="M43" s="92">
        <f t="shared" si="18"/>
        <v>1230.0640000000003</v>
      </c>
      <c r="N43" s="93">
        <f t="shared" si="18"/>
        <v>113124</v>
      </c>
      <c r="O43" s="90">
        <f t="shared" si="18"/>
        <v>442</v>
      </c>
      <c r="P43" s="91">
        <f t="shared" si="18"/>
        <v>101245</v>
      </c>
      <c r="Q43" s="92">
        <f t="shared" si="18"/>
        <v>179.59999999999854</v>
      </c>
      <c r="R43" s="93">
        <f t="shared" si="18"/>
        <v>16998.799999999814</v>
      </c>
      <c r="S43" s="90">
        <f t="shared" si="18"/>
        <v>1478.5999999999985</v>
      </c>
      <c r="T43" s="91">
        <f t="shared" si="18"/>
        <v>773822.20000000019</v>
      </c>
      <c r="U43" s="92">
        <f t="shared" si="18"/>
        <v>-546</v>
      </c>
      <c r="V43" s="93">
        <f t="shared" si="18"/>
        <v>-308157.16279069777</v>
      </c>
      <c r="W43" s="90">
        <f t="shared" si="18"/>
        <v>636.91100000000006</v>
      </c>
      <c r="X43" s="91">
        <f t="shared" si="18"/>
        <v>73510</v>
      </c>
      <c r="Y43" s="90">
        <f t="shared" si="18"/>
        <v>3002.1940000000031</v>
      </c>
      <c r="Z43" s="91">
        <f t="shared" si="18"/>
        <v>135559.16448202729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-86</v>
      </c>
      <c r="F44" s="97">
        <f t="shared" si="18"/>
        <v>-7551.1999999999971</v>
      </c>
      <c r="G44" s="94">
        <f t="shared" si="18"/>
        <v>28.682999999999993</v>
      </c>
      <c r="H44" s="95">
        <f t="shared" si="18"/>
        <v>3106</v>
      </c>
      <c r="I44" s="96">
        <f t="shared" si="18"/>
        <v>165</v>
      </c>
      <c r="J44" s="97">
        <f t="shared" si="18"/>
        <v>34062.818181818351</v>
      </c>
      <c r="K44" s="94">
        <f t="shared" si="18"/>
        <v>-39</v>
      </c>
      <c r="L44" s="95">
        <f t="shared" si="18"/>
        <v>-105433</v>
      </c>
      <c r="M44" s="96">
        <f t="shared" si="18"/>
        <v>-75.987999999999374</v>
      </c>
      <c r="N44" s="97">
        <f t="shared" si="18"/>
        <v>92813.90000000014</v>
      </c>
      <c r="O44" s="94">
        <f t="shared" si="18"/>
        <v>622</v>
      </c>
      <c r="P44" s="95">
        <f t="shared" si="18"/>
        <v>146329.00000000023</v>
      </c>
      <c r="Q44" s="96">
        <f t="shared" si="18"/>
        <v>-1955</v>
      </c>
      <c r="R44" s="97">
        <f t="shared" si="18"/>
        <v>-297446.60000000009</v>
      </c>
      <c r="S44" s="94">
        <f t="shared" si="18"/>
        <v>657</v>
      </c>
      <c r="T44" s="95">
        <f t="shared" si="18"/>
        <v>597172.09999999963</v>
      </c>
      <c r="U44" s="96">
        <f t="shared" si="18"/>
        <v>-989</v>
      </c>
      <c r="V44" s="97">
        <f t="shared" si="18"/>
        <v>-1011113.0186046511</v>
      </c>
      <c r="W44" s="94">
        <f t="shared" si="18"/>
        <v>721.0010000000002</v>
      </c>
      <c r="X44" s="95">
        <f t="shared" si="18"/>
        <v>45727</v>
      </c>
      <c r="Y44" s="94">
        <f t="shared" si="18"/>
        <v>-951.30400000000373</v>
      </c>
      <c r="Z44" s="95">
        <f t="shared" si="18"/>
        <v>-502333.00042283162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-55</v>
      </c>
      <c r="F45" s="97">
        <f t="shared" si="18"/>
        <v>-9927.7999999999884</v>
      </c>
      <c r="G45" s="94">
        <f t="shared" si="18"/>
        <v>41.095000000000027</v>
      </c>
      <c r="H45" s="95">
        <f t="shared" si="18"/>
        <v>-16367</v>
      </c>
      <c r="I45" s="96">
        <f t="shared" si="18"/>
        <v>88.199999999999818</v>
      </c>
      <c r="J45" s="97">
        <f t="shared" si="18"/>
        <v>149795.12727272697</v>
      </c>
      <c r="K45" s="94">
        <f t="shared" si="18"/>
        <v>531</v>
      </c>
      <c r="L45" s="95">
        <f t="shared" si="18"/>
        <v>1056300</v>
      </c>
      <c r="M45" s="96">
        <f t="shared" si="18"/>
        <v>620.05600000000049</v>
      </c>
      <c r="N45" s="97">
        <f t="shared" si="18"/>
        <v>59168.900000000373</v>
      </c>
      <c r="O45" s="94">
        <f t="shared" si="18"/>
        <v>-166</v>
      </c>
      <c r="P45" s="95">
        <f t="shared" si="18"/>
        <v>-41654.699999999953</v>
      </c>
      <c r="Q45" s="96">
        <f t="shared" si="18"/>
        <v>1974.5999999999985</v>
      </c>
      <c r="R45" s="97">
        <f t="shared" si="18"/>
        <v>383721</v>
      </c>
      <c r="S45" s="94">
        <f t="shared" si="18"/>
        <v>934.60000000000582</v>
      </c>
      <c r="T45" s="95">
        <f t="shared" si="18"/>
        <v>160587.40000000037</v>
      </c>
      <c r="U45" s="96">
        <f t="shared" si="18"/>
        <v>-429.99999999999955</v>
      </c>
      <c r="V45" s="97">
        <f t="shared" si="18"/>
        <v>-133727.98139534891</v>
      </c>
      <c r="W45" s="94">
        <f t="shared" si="18"/>
        <v>-377.90999999999985</v>
      </c>
      <c r="X45" s="95">
        <f t="shared" si="18"/>
        <v>-9637</v>
      </c>
      <c r="Y45" s="94">
        <f t="shared" si="18"/>
        <v>3160.6409999999742</v>
      </c>
      <c r="Z45" s="95">
        <f t="shared" si="18"/>
        <v>1598257.9458773807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-13.402526174629351</v>
      </c>
      <c r="F46" s="193"/>
      <c r="G46" s="192">
        <f>G23-G42</f>
        <v>5.7809105383132646</v>
      </c>
      <c r="H46" s="193"/>
      <c r="I46" s="192">
        <f>I23-I42</f>
        <v>5.0978705211595994</v>
      </c>
      <c r="J46" s="193"/>
      <c r="K46" s="192">
        <f>K23-K42</f>
        <v>-19.468245295536569</v>
      </c>
      <c r="L46" s="193"/>
      <c r="M46" s="192">
        <f>M23-M42</f>
        <v>4.1139761352630586</v>
      </c>
      <c r="N46" s="193"/>
      <c r="O46" s="192">
        <f t="shared" si="18"/>
        <v>13.307503535160791</v>
      </c>
      <c r="P46" s="193"/>
      <c r="Q46" s="192">
        <f t="shared" si="18"/>
        <v>-2.1745531532617406</v>
      </c>
      <c r="R46" s="193"/>
      <c r="S46" s="192">
        <f t="shared" si="18"/>
        <v>1.7613138386732174</v>
      </c>
      <c r="T46" s="193"/>
      <c r="U46" s="192">
        <f t="shared" si="18"/>
        <v>-4.9479564236087583</v>
      </c>
      <c r="V46" s="193"/>
      <c r="W46" s="192">
        <f t="shared" si="18"/>
        <v>13.685493872154197</v>
      </c>
      <c r="X46" s="193"/>
      <c r="Y46" s="192">
        <f t="shared" si="18"/>
        <v>0.23175030743094283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69.083333333333329</v>
      </c>
      <c r="F47" s="72">
        <f t="shared" si="19"/>
        <v>68.472355385107065</v>
      </c>
      <c r="G47" s="71">
        <f t="shared" si="19"/>
        <v>113.51115006387009</v>
      </c>
      <c r="H47" s="73">
        <f t="shared" si="19"/>
        <v>105.38097018231166</v>
      </c>
      <c r="I47" s="74">
        <f t="shared" si="19"/>
        <v>112.071468453378</v>
      </c>
      <c r="J47" s="72">
        <f t="shared" si="19"/>
        <v>115.52750267486975</v>
      </c>
      <c r="K47" s="71">
        <f t="shared" si="19"/>
        <v>82.857142857142861</v>
      </c>
      <c r="L47" s="73">
        <f t="shared" si="19"/>
        <v>81.993247698735857</v>
      </c>
      <c r="M47" s="74">
        <f t="shared" si="19"/>
        <v>118.85416768851962</v>
      </c>
      <c r="N47" s="72">
        <f t="shared" si="19"/>
        <v>108.26418749808234</v>
      </c>
      <c r="O47" s="71">
        <f t="shared" si="19"/>
        <v>110.56657901027971</v>
      </c>
      <c r="P47" s="73">
        <f t="shared" si="19"/>
        <v>107.18095379407853</v>
      </c>
      <c r="Q47" s="74">
        <f t="shared" si="19"/>
        <v>100.7478970600483</v>
      </c>
      <c r="R47" s="72">
        <f t="shared" si="19"/>
        <v>100.38059347622553</v>
      </c>
      <c r="S47" s="71">
        <f t="shared" si="19"/>
        <v>104.94267090088584</v>
      </c>
      <c r="T47" s="73">
        <f t="shared" si="19"/>
        <v>110.51950537394274</v>
      </c>
      <c r="U47" s="74">
        <f t="shared" si="19"/>
        <v>85.12261580381471</v>
      </c>
      <c r="V47" s="72">
        <f t="shared" si="19"/>
        <v>80.00949713319396</v>
      </c>
      <c r="W47" s="71">
        <f t="shared" si="19"/>
        <v>113.60831962696456</v>
      </c>
      <c r="X47" s="73">
        <f t="shared" si="19"/>
        <v>113.28144337906225</v>
      </c>
      <c r="Y47" s="71">
        <f t="shared" si="19"/>
        <v>103.78384375645817</v>
      </c>
      <c r="Z47" s="73">
        <f t="shared" si="19"/>
        <v>100.58473451466719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91.134020618556704</v>
      </c>
      <c r="F48" s="66">
        <f t="shared" si="19"/>
        <v>91.871252489369724</v>
      </c>
      <c r="G48" s="63">
        <f t="shared" si="19"/>
        <v>102.63611131534446</v>
      </c>
      <c r="H48" s="64">
        <f t="shared" si="19"/>
        <v>100.62003185997581</v>
      </c>
      <c r="I48" s="65">
        <f t="shared" si="19"/>
        <v>109.40706955530217</v>
      </c>
      <c r="J48" s="66">
        <f t="shared" si="19"/>
        <v>102.55905735257787</v>
      </c>
      <c r="K48" s="63">
        <f t="shared" si="19"/>
        <v>97.312198483804266</v>
      </c>
      <c r="L48" s="64">
        <f t="shared" si="19"/>
        <v>96.26513096112312</v>
      </c>
      <c r="M48" s="65">
        <f t="shared" si="19"/>
        <v>98.946088343949015</v>
      </c>
      <c r="N48" s="66">
        <f t="shared" si="19"/>
        <v>106.9785558838461</v>
      </c>
      <c r="O48" s="63">
        <f t="shared" si="19"/>
        <v>114.91964499880068</v>
      </c>
      <c r="P48" s="64">
        <f t="shared" si="19"/>
        <v>110.40390950207714</v>
      </c>
      <c r="Q48" s="65">
        <f t="shared" si="19"/>
        <v>91.91279887482419</v>
      </c>
      <c r="R48" s="66">
        <f t="shared" si="19"/>
        <v>93.23541812268688</v>
      </c>
      <c r="S48" s="63">
        <f t="shared" si="19"/>
        <v>102.20455003019933</v>
      </c>
      <c r="T48" s="64">
        <f t="shared" si="19"/>
        <v>108.10039791876243</v>
      </c>
      <c r="U48" s="65">
        <f t="shared" si="19"/>
        <v>78.230244331939247</v>
      </c>
      <c r="V48" s="66">
        <f t="shared" si="19"/>
        <v>57.484134362185792</v>
      </c>
      <c r="W48" s="63">
        <f t="shared" si="19"/>
        <v>114.49502887542455</v>
      </c>
      <c r="X48" s="64">
        <f t="shared" si="19"/>
        <v>107.73854753519636</v>
      </c>
      <c r="Y48" s="63">
        <f t="shared" si="19"/>
        <v>98.812877690927152</v>
      </c>
      <c r="Z48" s="64">
        <f t="shared" si="19"/>
        <v>97.739546223810819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97.36955378066861</v>
      </c>
      <c r="F49" s="70">
        <f t="shared" si="19"/>
        <v>97.32242503421206</v>
      </c>
      <c r="G49" s="67">
        <f t="shared" si="19"/>
        <v>102.61340272729991</v>
      </c>
      <c r="H49" s="68">
        <f t="shared" si="19"/>
        <v>97.772048444027604</v>
      </c>
      <c r="I49" s="69">
        <f t="shared" si="19"/>
        <v>102.98679309177108</v>
      </c>
      <c r="J49" s="70">
        <f t="shared" si="19"/>
        <v>105.11366939932051</v>
      </c>
      <c r="K49" s="67">
        <f t="shared" si="19"/>
        <v>116.08603453498941</v>
      </c>
      <c r="L49" s="68">
        <f t="shared" si="19"/>
        <v>116.59655722387032</v>
      </c>
      <c r="M49" s="69">
        <f t="shared" si="19"/>
        <v>104.39838131486671</v>
      </c>
      <c r="N49" s="70">
        <f t="shared" si="19"/>
        <v>102.03369342860913</v>
      </c>
      <c r="O49" s="67">
        <f t="shared" si="19"/>
        <v>96.391304347826093</v>
      </c>
      <c r="P49" s="68">
        <f t="shared" si="19"/>
        <v>97.049967974694766</v>
      </c>
      <c r="Q49" s="69">
        <f t="shared" si="19"/>
        <v>103.44355523622342</v>
      </c>
      <c r="R49" s="70">
        <f t="shared" si="19"/>
        <v>103.39330741912845</v>
      </c>
      <c r="S49" s="67">
        <f t="shared" si="19"/>
        <v>102.74961606580722</v>
      </c>
      <c r="T49" s="68">
        <f t="shared" si="19"/>
        <v>105.10533066317791</v>
      </c>
      <c r="U49" s="69">
        <f t="shared" si="19"/>
        <v>89.982294287578057</v>
      </c>
      <c r="V49" s="70">
        <f t="shared" si="19"/>
        <v>89.605370213844211</v>
      </c>
      <c r="W49" s="67">
        <f t="shared" si="19"/>
        <v>94.478678217392812</v>
      </c>
      <c r="X49" s="68">
        <f t="shared" si="19"/>
        <v>99.118311975019608</v>
      </c>
      <c r="Y49" s="67">
        <f t="shared" si="19"/>
        <v>102.41116072594774</v>
      </c>
      <c r="Z49" s="68">
        <f t="shared" si="19"/>
        <v>105.06516771850751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2AE1-C9DB-4DDC-996D-D738C6E8035D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93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1004</v>
      </c>
      <c r="F5" s="14">
        <v>76141</v>
      </c>
      <c r="G5" s="15">
        <v>30</v>
      </c>
      <c r="H5" s="16">
        <v>5460</v>
      </c>
      <c r="I5" s="13">
        <v>1240</v>
      </c>
      <c r="J5" s="14">
        <v>977565</v>
      </c>
      <c r="K5" s="17">
        <v>2301</v>
      </c>
      <c r="L5" s="18">
        <v>4573904</v>
      </c>
      <c r="M5" s="13">
        <v>816</v>
      </c>
      <c r="N5" s="75">
        <v>205215</v>
      </c>
      <c r="O5" s="19">
        <v>747</v>
      </c>
      <c r="P5" s="18">
        <v>34346</v>
      </c>
      <c r="Q5" s="13">
        <v>12331</v>
      </c>
      <c r="R5" s="14">
        <v>1945990</v>
      </c>
      <c r="S5" s="19">
        <v>16916</v>
      </c>
      <c r="T5" s="18">
        <v>4968947</v>
      </c>
      <c r="U5" s="13">
        <v>3478</v>
      </c>
      <c r="V5" s="14">
        <v>1513441</v>
      </c>
      <c r="W5" s="13">
        <v>316</v>
      </c>
      <c r="X5" s="18">
        <v>58724</v>
      </c>
      <c r="Y5" s="20">
        <f t="shared" ref="Y5:Z18" si="0">+W5+U5+S5+Q5+O5+M5+K5+I5+G5+E5</f>
        <v>39179</v>
      </c>
      <c r="Z5" s="21">
        <f t="shared" si="0"/>
        <v>14359733</v>
      </c>
    </row>
    <row r="6" spans="1:26" ht="18.95" customHeight="1" x14ac:dyDescent="0.15">
      <c r="A6" s="7"/>
      <c r="B6" s="22"/>
      <c r="C6" s="83"/>
      <c r="D6" s="81" t="s">
        <v>22</v>
      </c>
      <c r="E6" s="23">
        <v>821</v>
      </c>
      <c r="F6" s="24">
        <v>68995</v>
      </c>
      <c r="G6" s="25">
        <v>30</v>
      </c>
      <c r="H6" s="26">
        <v>5460</v>
      </c>
      <c r="I6" s="27">
        <v>1177</v>
      </c>
      <c r="J6" s="21">
        <v>968610</v>
      </c>
      <c r="K6" s="25">
        <v>1409</v>
      </c>
      <c r="L6" s="26">
        <v>2791082</v>
      </c>
      <c r="M6" s="27">
        <v>878</v>
      </c>
      <c r="N6" s="76">
        <v>222465</v>
      </c>
      <c r="O6" s="25">
        <v>732</v>
      </c>
      <c r="P6" s="26">
        <v>29699</v>
      </c>
      <c r="Q6" s="27">
        <v>12917</v>
      </c>
      <c r="R6" s="21">
        <v>2027972</v>
      </c>
      <c r="S6" s="25">
        <v>16716</v>
      </c>
      <c r="T6" s="26">
        <v>4977927</v>
      </c>
      <c r="U6" s="27">
        <v>4356</v>
      </c>
      <c r="V6" s="21">
        <v>2349036</v>
      </c>
      <c r="W6" s="27">
        <v>458</v>
      </c>
      <c r="X6" s="26">
        <v>88605</v>
      </c>
      <c r="Y6" s="20">
        <f t="shared" si="0"/>
        <v>39494</v>
      </c>
      <c r="Z6" s="21">
        <f t="shared" si="0"/>
        <v>13529851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1644.9</v>
      </c>
      <c r="F7" s="36">
        <v>281044</v>
      </c>
      <c r="G7" s="29">
        <v>151</v>
      </c>
      <c r="H7" s="30">
        <v>74178</v>
      </c>
      <c r="I7" s="31">
        <v>1707</v>
      </c>
      <c r="J7" s="32">
        <v>2163100</v>
      </c>
      <c r="K7" s="77">
        <v>3173</v>
      </c>
      <c r="L7" s="30">
        <v>6271223</v>
      </c>
      <c r="M7" s="23">
        <v>1347.3</v>
      </c>
      <c r="N7" s="24">
        <v>254457.25</v>
      </c>
      <c r="O7" s="33">
        <v>2882</v>
      </c>
      <c r="P7" s="34">
        <v>717358</v>
      </c>
      <c r="Q7" s="23">
        <v>30188.400000000001</v>
      </c>
      <c r="R7" s="24">
        <v>4972053</v>
      </c>
      <c r="S7" s="33">
        <v>29250.2</v>
      </c>
      <c r="T7" s="34">
        <v>2555191</v>
      </c>
      <c r="U7" s="23">
        <v>2875</v>
      </c>
      <c r="V7" s="24">
        <v>1081184.5</v>
      </c>
      <c r="W7" s="23">
        <v>1410.2</v>
      </c>
      <c r="X7" s="34">
        <v>327451</v>
      </c>
      <c r="Y7" s="31">
        <f t="shared" si="0"/>
        <v>74629</v>
      </c>
      <c r="Z7" s="24">
        <f>+X7+V7+T7+R7+P7+N7+L7+J7+H7+F7</f>
        <v>18697239.75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196</v>
      </c>
      <c r="F8" s="14">
        <v>33999.800000000003</v>
      </c>
      <c r="G8" s="15">
        <v>161.03899999999999</v>
      </c>
      <c r="H8" s="16">
        <v>100200</v>
      </c>
      <c r="I8" s="13">
        <v>350</v>
      </c>
      <c r="J8" s="14">
        <v>192879.48181818181</v>
      </c>
      <c r="K8" s="17">
        <v>0</v>
      </c>
      <c r="L8" s="18">
        <v>0</v>
      </c>
      <c r="M8" s="13">
        <v>4381</v>
      </c>
      <c r="N8" s="75">
        <v>832576</v>
      </c>
      <c r="O8" s="19">
        <v>0</v>
      </c>
      <c r="P8" s="18">
        <v>0</v>
      </c>
      <c r="Q8" s="13">
        <v>4995</v>
      </c>
      <c r="R8" s="14">
        <v>698996.2</v>
      </c>
      <c r="S8" s="19">
        <v>12693</v>
      </c>
      <c r="T8" s="18">
        <v>2312223.2000000002</v>
      </c>
      <c r="U8" s="13">
        <v>85</v>
      </c>
      <c r="V8" s="14">
        <v>6860.8139534883721</v>
      </c>
      <c r="W8" s="13">
        <v>53</v>
      </c>
      <c r="X8" s="18">
        <v>1600</v>
      </c>
      <c r="Y8" s="13">
        <f t="shared" si="0"/>
        <v>22914.039000000001</v>
      </c>
      <c r="Z8" s="14">
        <f t="shared" si="0"/>
        <v>4179335.4957716702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146</v>
      </c>
      <c r="F9" s="24">
        <v>23000</v>
      </c>
      <c r="G9" s="25">
        <v>169.08</v>
      </c>
      <c r="H9" s="26">
        <v>104000</v>
      </c>
      <c r="I9" s="27">
        <v>374</v>
      </c>
      <c r="J9" s="21">
        <v>222376.66363636364</v>
      </c>
      <c r="K9" s="25">
        <v>0</v>
      </c>
      <c r="L9" s="26">
        <v>0</v>
      </c>
      <c r="M9" s="27">
        <v>4408</v>
      </c>
      <c r="N9" s="76">
        <v>846825.2</v>
      </c>
      <c r="O9" s="25">
        <v>0</v>
      </c>
      <c r="P9" s="26">
        <v>0</v>
      </c>
      <c r="Q9" s="27">
        <v>4930</v>
      </c>
      <c r="R9" s="21">
        <v>656463.80000000005</v>
      </c>
      <c r="S9" s="25">
        <v>12764</v>
      </c>
      <c r="T9" s="26">
        <v>2316356.9</v>
      </c>
      <c r="U9" s="27">
        <v>91</v>
      </c>
      <c r="V9" s="21">
        <v>10046.651162790698</v>
      </c>
      <c r="W9" s="27">
        <v>53</v>
      </c>
      <c r="X9" s="26">
        <v>1600</v>
      </c>
      <c r="Y9" s="20">
        <f t="shared" si="0"/>
        <v>22935.08</v>
      </c>
      <c r="Z9" s="21">
        <f t="shared" si="0"/>
        <v>4180669.2147991541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391</v>
      </c>
      <c r="F10" s="36">
        <v>73231.8</v>
      </c>
      <c r="G10" s="29">
        <v>149.47100000000003</v>
      </c>
      <c r="H10" s="30">
        <v>91000</v>
      </c>
      <c r="I10" s="37">
        <v>848</v>
      </c>
      <c r="J10" s="38">
        <v>527306.60909090913</v>
      </c>
      <c r="K10" s="77">
        <v>0</v>
      </c>
      <c r="L10" s="30">
        <v>0</v>
      </c>
      <c r="M10" s="35">
        <v>7573</v>
      </c>
      <c r="N10" s="36">
        <v>1638524.4029999999</v>
      </c>
      <c r="O10" s="29">
        <v>19</v>
      </c>
      <c r="P10" s="30">
        <v>2469.5999999999985</v>
      </c>
      <c r="Q10" s="35">
        <v>12546</v>
      </c>
      <c r="R10" s="36">
        <v>1826863.4756000002</v>
      </c>
      <c r="S10" s="29">
        <v>4625</v>
      </c>
      <c r="T10" s="30">
        <v>561637.80000000005</v>
      </c>
      <c r="U10" s="35">
        <v>863.4</v>
      </c>
      <c r="V10" s="36">
        <v>85383.786046511625</v>
      </c>
      <c r="W10" s="35">
        <v>85</v>
      </c>
      <c r="X10" s="30">
        <v>1500</v>
      </c>
      <c r="Y10" s="37">
        <f t="shared" si="0"/>
        <v>27099.871000000003</v>
      </c>
      <c r="Z10" s="36">
        <f t="shared" si="0"/>
        <v>4807917.4737374205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1979</v>
      </c>
      <c r="R11" s="14">
        <v>635496.19999999995</v>
      </c>
      <c r="S11" s="19">
        <v>0</v>
      </c>
      <c r="T11" s="18">
        <v>0</v>
      </c>
      <c r="U11" s="13">
        <v>92</v>
      </c>
      <c r="V11" s="14">
        <v>17916</v>
      </c>
      <c r="W11" s="13">
        <v>0</v>
      </c>
      <c r="X11" s="18">
        <v>18</v>
      </c>
      <c r="Y11" s="13">
        <f>+W11+U11+S11+Q11+O11+M11+K11+I11+G11+E11</f>
        <v>2162</v>
      </c>
      <c r="Z11" s="14">
        <f t="shared" si="0"/>
        <v>744781.5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3</v>
      </c>
      <c r="F12" s="21">
        <v>900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1685</v>
      </c>
      <c r="R12" s="21">
        <v>528461.19999999995</v>
      </c>
      <c r="S12" s="25">
        <v>0</v>
      </c>
      <c r="T12" s="26">
        <v>0</v>
      </c>
      <c r="U12" s="27">
        <v>91</v>
      </c>
      <c r="V12" s="21">
        <v>18019</v>
      </c>
      <c r="W12" s="27">
        <v>0</v>
      </c>
      <c r="X12" s="26">
        <v>0</v>
      </c>
      <c r="Y12" s="20">
        <f t="shared" ref="Y12:Y18" si="1">+W12+U12+S12+Q12+O12+M12+K12+I12+G12+E12</f>
        <v>1870</v>
      </c>
      <c r="Z12" s="21">
        <f t="shared" si="0"/>
        <v>638731.5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55</v>
      </c>
      <c r="F13" s="24">
        <v>16500</v>
      </c>
      <c r="G13" s="29">
        <v>195</v>
      </c>
      <c r="H13" s="30">
        <v>195000</v>
      </c>
      <c r="I13" s="37">
        <v>15</v>
      </c>
      <c r="J13" s="38">
        <v>10710.400000000005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6698.5</v>
      </c>
      <c r="R13" s="36">
        <v>2005117.5</v>
      </c>
      <c r="S13" s="29">
        <v>0</v>
      </c>
      <c r="T13" s="30">
        <v>0</v>
      </c>
      <c r="U13" s="35">
        <v>505</v>
      </c>
      <c r="V13" s="36">
        <v>106522</v>
      </c>
      <c r="W13" s="35">
        <v>15</v>
      </c>
      <c r="X13" s="30">
        <v>32999</v>
      </c>
      <c r="Y13" s="37">
        <f t="shared" si="1"/>
        <v>7502.5</v>
      </c>
      <c r="Z13" s="36">
        <f t="shared" si="0"/>
        <v>2385848.9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622</v>
      </c>
      <c r="N14" s="75">
        <v>145972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622</v>
      </c>
      <c r="Z14" s="14">
        <f t="shared" si="0"/>
        <v>145972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1454</v>
      </c>
      <c r="N15" s="76">
        <v>128544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1454</v>
      </c>
      <c r="Z15" s="24">
        <f t="shared" si="0"/>
        <v>128544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4013</v>
      </c>
      <c r="N16" s="36">
        <v>659871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4013</v>
      </c>
      <c r="Z16" s="36">
        <f t="shared" si="0"/>
        <v>659871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754</v>
      </c>
      <c r="H17" s="18">
        <v>282119</v>
      </c>
      <c r="I17" s="13">
        <v>200</v>
      </c>
      <c r="J17" s="14">
        <v>139517</v>
      </c>
      <c r="K17" s="19">
        <v>44</v>
      </c>
      <c r="L17" s="18">
        <v>28675</v>
      </c>
      <c r="M17" s="13">
        <v>690.096</v>
      </c>
      <c r="N17" s="75">
        <v>170083</v>
      </c>
      <c r="O17" s="19">
        <v>3436</v>
      </c>
      <c r="P17" s="18">
        <v>1375564.2</v>
      </c>
      <c r="Q17" s="13">
        <v>4709</v>
      </c>
      <c r="R17" s="14">
        <v>1185910.5</v>
      </c>
      <c r="S17" s="19">
        <v>306</v>
      </c>
      <c r="T17" s="18">
        <v>74900</v>
      </c>
      <c r="U17" s="13">
        <v>15</v>
      </c>
      <c r="V17" s="14">
        <v>3300</v>
      </c>
      <c r="W17" s="13">
        <v>4311.3060000000005</v>
      </c>
      <c r="X17" s="18">
        <v>493137</v>
      </c>
      <c r="Y17" s="41">
        <f t="shared" si="1"/>
        <v>14465.402</v>
      </c>
      <c r="Z17" s="42">
        <f t="shared" si="0"/>
        <v>3753205.7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814</v>
      </c>
      <c r="H18" s="26">
        <v>316482</v>
      </c>
      <c r="I18" s="27">
        <v>202</v>
      </c>
      <c r="J18" s="21">
        <v>138731</v>
      </c>
      <c r="K18" s="25">
        <v>42</v>
      </c>
      <c r="L18" s="26">
        <v>31855</v>
      </c>
      <c r="M18" s="27">
        <v>455.09199999999998</v>
      </c>
      <c r="N18" s="21">
        <v>117153</v>
      </c>
      <c r="O18" s="25">
        <v>3437</v>
      </c>
      <c r="P18" s="26">
        <v>1376781.9</v>
      </c>
      <c r="Q18" s="27">
        <v>4642</v>
      </c>
      <c r="R18" s="21">
        <v>1184220.2999999998</v>
      </c>
      <c r="S18" s="25">
        <v>322</v>
      </c>
      <c r="T18" s="26">
        <v>77849</v>
      </c>
      <c r="U18" s="27">
        <v>5</v>
      </c>
      <c r="V18" s="21">
        <v>1100</v>
      </c>
      <c r="W18" s="27">
        <v>4463.1260000000002</v>
      </c>
      <c r="X18" s="26">
        <v>500694</v>
      </c>
      <c r="Y18" s="23">
        <f t="shared" si="1"/>
        <v>14382.218000000001</v>
      </c>
      <c r="Z18" s="24">
        <f t="shared" si="0"/>
        <v>3744866.1999999997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1077</v>
      </c>
      <c r="H19" s="34">
        <v>374443</v>
      </c>
      <c r="I19" s="23">
        <v>383</v>
      </c>
      <c r="J19" s="24">
        <v>228191</v>
      </c>
      <c r="K19" s="78">
        <v>128</v>
      </c>
      <c r="L19" s="34">
        <v>93350</v>
      </c>
      <c r="M19" s="23">
        <v>1145.068</v>
      </c>
      <c r="N19" s="24">
        <v>337578</v>
      </c>
      <c r="O19" s="33">
        <v>1699</v>
      </c>
      <c r="P19" s="34">
        <v>692180.8</v>
      </c>
      <c r="Q19" s="23">
        <v>7909</v>
      </c>
      <c r="R19" s="24">
        <v>2504136.8619999997</v>
      </c>
      <c r="S19" s="33">
        <v>115</v>
      </c>
      <c r="T19" s="34">
        <v>28656</v>
      </c>
      <c r="U19" s="23">
        <v>49</v>
      </c>
      <c r="V19" s="24">
        <v>13420</v>
      </c>
      <c r="W19" s="23">
        <v>5334.3567000000003</v>
      </c>
      <c r="X19" s="34">
        <v>731067</v>
      </c>
      <c r="Y19" s="35">
        <f>+W19+U19+S19+Q19+O19+M19+K19+I19+G19+E19</f>
        <v>17839.4247</v>
      </c>
      <c r="Z19" s="36">
        <f>+X19+V19+T19+R19+P19+N19+L19+J19+H19+F19</f>
        <v>5003022.6619999995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1200</v>
      </c>
      <c r="F20" s="14">
        <f t="shared" ref="F20:X22" si="2">F5+F8+F11+F14+F17</f>
        <v>110140.8</v>
      </c>
      <c r="G20" s="19">
        <f>G5+G8+G11+G14+G17</f>
        <v>1020.039</v>
      </c>
      <c r="H20" s="18">
        <f t="shared" si="2"/>
        <v>462779</v>
      </c>
      <c r="I20" s="13">
        <f t="shared" si="2"/>
        <v>1791</v>
      </c>
      <c r="J20" s="14">
        <f t="shared" si="2"/>
        <v>1311312.781818182</v>
      </c>
      <c r="K20" s="19">
        <f t="shared" si="2"/>
        <v>2345</v>
      </c>
      <c r="L20" s="18">
        <f t="shared" si="2"/>
        <v>4602579</v>
      </c>
      <c r="M20" s="13">
        <f t="shared" si="2"/>
        <v>6524.0959999999995</v>
      </c>
      <c r="N20" s="14">
        <f t="shared" si="2"/>
        <v>1368846</v>
      </c>
      <c r="O20" s="19">
        <f t="shared" si="2"/>
        <v>4183</v>
      </c>
      <c r="P20" s="18">
        <f t="shared" si="2"/>
        <v>1409910.2</v>
      </c>
      <c r="Q20" s="13">
        <f t="shared" si="2"/>
        <v>24014</v>
      </c>
      <c r="R20" s="14">
        <f t="shared" si="2"/>
        <v>4466392.9000000004</v>
      </c>
      <c r="S20" s="19">
        <f t="shared" si="2"/>
        <v>29915</v>
      </c>
      <c r="T20" s="18">
        <f t="shared" si="2"/>
        <v>7356070.2000000002</v>
      </c>
      <c r="U20" s="13">
        <f t="shared" si="2"/>
        <v>3670</v>
      </c>
      <c r="V20" s="14">
        <f t="shared" si="2"/>
        <v>1541517.8139534884</v>
      </c>
      <c r="W20" s="13">
        <f t="shared" si="2"/>
        <v>4680.3060000000005</v>
      </c>
      <c r="X20" s="18">
        <f t="shared" si="2"/>
        <v>553479</v>
      </c>
      <c r="Y20" s="31">
        <f t="shared" ref="Y20:Z21" si="3">+Y17+Y14+Y11+Y8+Y5</f>
        <v>79342.441000000006</v>
      </c>
      <c r="Z20" s="32">
        <f t="shared" si="3"/>
        <v>23183027.695771672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970</v>
      </c>
      <c r="F21" s="21">
        <f t="shared" si="4"/>
        <v>92895</v>
      </c>
      <c r="G21" s="25">
        <f t="shared" si="4"/>
        <v>1088.08</v>
      </c>
      <c r="H21" s="26">
        <f t="shared" si="4"/>
        <v>500942</v>
      </c>
      <c r="I21" s="27">
        <f t="shared" si="4"/>
        <v>1754</v>
      </c>
      <c r="J21" s="21">
        <f t="shared" si="4"/>
        <v>1331068.9636363636</v>
      </c>
      <c r="K21" s="25">
        <f t="shared" si="4"/>
        <v>1451</v>
      </c>
      <c r="L21" s="26">
        <f t="shared" si="4"/>
        <v>2822937</v>
      </c>
      <c r="M21" s="27">
        <f t="shared" si="4"/>
        <v>7210.0919999999996</v>
      </c>
      <c r="N21" s="21">
        <f t="shared" si="4"/>
        <v>1329987.2</v>
      </c>
      <c r="O21" s="25">
        <f t="shared" si="4"/>
        <v>4169</v>
      </c>
      <c r="P21" s="26">
        <f t="shared" si="4"/>
        <v>1406480.9</v>
      </c>
      <c r="Q21" s="27">
        <f t="shared" si="4"/>
        <v>24174</v>
      </c>
      <c r="R21" s="21">
        <f t="shared" si="4"/>
        <v>4397117.3</v>
      </c>
      <c r="S21" s="25">
        <f t="shared" si="4"/>
        <v>29802</v>
      </c>
      <c r="T21" s="26">
        <f t="shared" si="4"/>
        <v>7372132.9000000004</v>
      </c>
      <c r="U21" s="27">
        <f t="shared" si="2"/>
        <v>4543</v>
      </c>
      <c r="V21" s="21">
        <f t="shared" si="2"/>
        <v>2378201.6511627906</v>
      </c>
      <c r="W21" s="27">
        <f t="shared" si="2"/>
        <v>4974.1260000000002</v>
      </c>
      <c r="X21" s="26">
        <f t="shared" si="2"/>
        <v>590899</v>
      </c>
      <c r="Y21" s="23">
        <f t="shared" si="3"/>
        <v>80135.29800000001</v>
      </c>
      <c r="Z21" s="24">
        <f t="shared" si="3"/>
        <v>22222661.914799154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2090.9</v>
      </c>
      <c r="F22" s="24">
        <f>F7+F10+F13+F16+F19</f>
        <v>370775.8</v>
      </c>
      <c r="G22" s="33">
        <f t="shared" si="2"/>
        <v>1572.471</v>
      </c>
      <c r="H22" s="34">
        <f t="shared" si="2"/>
        <v>734621</v>
      </c>
      <c r="I22" s="23">
        <f t="shared" si="2"/>
        <v>2953</v>
      </c>
      <c r="J22" s="24">
        <f t="shared" si="2"/>
        <v>2929308.0090909093</v>
      </c>
      <c r="K22" s="33">
        <f t="shared" si="2"/>
        <v>3301</v>
      </c>
      <c r="L22" s="34">
        <f t="shared" si="2"/>
        <v>6364573</v>
      </c>
      <c r="M22" s="23">
        <f t="shared" si="2"/>
        <v>14097.367999999999</v>
      </c>
      <c r="N22" s="24">
        <f t="shared" si="2"/>
        <v>2909430.6529999999</v>
      </c>
      <c r="O22" s="33">
        <f t="shared" si="2"/>
        <v>4600</v>
      </c>
      <c r="P22" s="34">
        <f t="shared" si="2"/>
        <v>1412008.4</v>
      </c>
      <c r="Q22" s="23">
        <f t="shared" si="2"/>
        <v>57341.9</v>
      </c>
      <c r="R22" s="24">
        <f t="shared" si="2"/>
        <v>11308170.8376</v>
      </c>
      <c r="S22" s="33">
        <f t="shared" si="2"/>
        <v>33990.199999999997</v>
      </c>
      <c r="T22" s="34">
        <f t="shared" si="2"/>
        <v>3145484.8</v>
      </c>
      <c r="U22" s="23">
        <f t="shared" si="2"/>
        <v>4292.3999999999996</v>
      </c>
      <c r="V22" s="24">
        <f t="shared" si="2"/>
        <v>1286510.2860465117</v>
      </c>
      <c r="W22" s="23">
        <f t="shared" si="2"/>
        <v>6844.5567000000001</v>
      </c>
      <c r="X22" s="34">
        <f t="shared" si="2"/>
        <v>1093017</v>
      </c>
      <c r="Y22" s="23">
        <f>+Y19+Y16+Y13+Y10+Y7</f>
        <v>131083.79570000002</v>
      </c>
      <c r="Z22" s="24">
        <f>+Z19+Z16+Z13+Z10+Z7</f>
        <v>31553899.785737418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54.911685814059418</v>
      </c>
      <c r="F23" s="178"/>
      <c r="G23" s="177">
        <f>(G20+G21)/(G22+G41)*100</f>
        <v>65.612516468341084</v>
      </c>
      <c r="H23" s="178"/>
      <c r="I23" s="177">
        <f>(I20+I21)/(I22+I41)*100</f>
        <v>60.402112796047028</v>
      </c>
      <c r="J23" s="178"/>
      <c r="K23" s="177">
        <f>(K20+K21)/(K22+K41)*100</f>
        <v>66.503153468815697</v>
      </c>
      <c r="L23" s="178"/>
      <c r="M23" s="177">
        <f>(M20+M21)/(M22+M41)*100</f>
        <v>47.554847294036726</v>
      </c>
      <c r="N23" s="178"/>
      <c r="O23" s="177">
        <f>(O20+O21)/(O22+O41)*100</f>
        <v>90.920966688438938</v>
      </c>
      <c r="P23" s="178"/>
      <c r="Q23" s="177">
        <f>(Q20+Q21)/(Q22+Q41)*100</f>
        <v>41.959600779493542</v>
      </c>
      <c r="R23" s="178"/>
      <c r="S23" s="177">
        <f>(S20+S21)/(S22+S41)*100</f>
        <v>87.99069951110549</v>
      </c>
      <c r="T23" s="178"/>
      <c r="U23" s="177">
        <f>(U20+U21)/(U22+U41)*100</f>
        <v>86.838376789528226</v>
      </c>
      <c r="V23" s="178"/>
      <c r="W23" s="177">
        <f>(W20+W21)/(W22+W41)*100</f>
        <v>69.044396649990475</v>
      </c>
      <c r="X23" s="178"/>
      <c r="Y23" s="177">
        <f>(Y20+Y21)/(Y22+Y41)*100</f>
        <v>60.647044059421376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177328.32751446744</v>
      </c>
      <c r="F24" s="180"/>
      <c r="G24" s="181">
        <f>H22/G22*1000</f>
        <v>467176.18321736931</v>
      </c>
      <c r="H24" s="182"/>
      <c r="I24" s="183">
        <f>J22/I22*1000</f>
        <v>991976.97564880096</v>
      </c>
      <c r="J24" s="184"/>
      <c r="K24" s="181">
        <f>L22/K22*1000</f>
        <v>1928074.2199333536</v>
      </c>
      <c r="L24" s="182"/>
      <c r="M24" s="183">
        <f>N22/M22*1000</f>
        <v>206381.12398002238</v>
      </c>
      <c r="N24" s="184"/>
      <c r="O24" s="181">
        <f>P22/O22*1000</f>
        <v>306958.34782608692</v>
      </c>
      <c r="P24" s="182"/>
      <c r="Q24" s="183">
        <f>R22/Q22*1000</f>
        <v>197206.07160906773</v>
      </c>
      <c r="R24" s="184"/>
      <c r="S24" s="181">
        <f>T22/S22*1000</f>
        <v>92540.932386393732</v>
      </c>
      <c r="T24" s="182"/>
      <c r="U24" s="183">
        <f>V22/U22*1000</f>
        <v>299718.17306087783</v>
      </c>
      <c r="V24" s="184"/>
      <c r="W24" s="181">
        <f>X22/W22*1000</f>
        <v>159691.42311290954</v>
      </c>
      <c r="X24" s="182"/>
      <c r="Y24" s="183">
        <f>Z22/Y22*1000</f>
        <v>240715.48750352074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1.5950865542414254</v>
      </c>
      <c r="F25" s="49"/>
      <c r="G25" s="50">
        <f>G22/Y22*100</f>
        <v>1.1995922086348312</v>
      </c>
      <c r="H25" s="51"/>
      <c r="I25" s="48">
        <f>I22/Y22*100</f>
        <v>2.2527574703117939</v>
      </c>
      <c r="J25" s="49"/>
      <c r="K25" s="50">
        <f>K22/Y22*100</f>
        <v>2.5182365084657059</v>
      </c>
      <c r="L25" s="51"/>
      <c r="M25" s="48">
        <f>M22/Y22*100</f>
        <v>10.754470394085482</v>
      </c>
      <c r="N25" s="49"/>
      <c r="O25" s="50">
        <f>O22/Y22*100</f>
        <v>3.5092056767471216</v>
      </c>
      <c r="P25" s="51"/>
      <c r="Q25" s="48">
        <f>Q22/Y22*100</f>
        <v>43.744461085970819</v>
      </c>
      <c r="R25" s="49"/>
      <c r="S25" s="50">
        <f>S22/Y22*100</f>
        <v>25.930131042123918</v>
      </c>
      <c r="T25" s="51"/>
      <c r="U25" s="48">
        <f>U22/Y22*100</f>
        <v>3.2745466188846399</v>
      </c>
      <c r="V25" s="49"/>
      <c r="W25" s="50">
        <f>W22/Y22*100</f>
        <v>5.2215124405342488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+'(令和5年11月)'!E20</f>
        <v>1101</v>
      </c>
      <c r="F27" s="128">
        <f>+'(令和5年11月)'!F20</f>
        <v>117230</v>
      </c>
      <c r="G27" s="129">
        <f>+'(令和5年11月)'!G20</f>
        <v>1010.5309999999999</v>
      </c>
      <c r="H27" s="130">
        <f>+'(令和5年11月)'!H20</f>
        <v>379790</v>
      </c>
      <c r="I27" s="131">
        <f>+'(令和5年11月)'!I20</f>
        <v>2007</v>
      </c>
      <c r="J27" s="128">
        <f>+'(令和5年11月)'!J20</f>
        <v>1842962.7272727273</v>
      </c>
      <c r="K27" s="129">
        <f>+'(令和5年11月)'!K20</f>
        <v>2110</v>
      </c>
      <c r="L27" s="130">
        <f>+'(令和5年11月)'!L20</f>
        <v>4070818</v>
      </c>
      <c r="M27" s="131">
        <f>+'(令和5年11月)'!M20</f>
        <v>6032.1440000000002</v>
      </c>
      <c r="N27" s="128">
        <f>+'(令和5年11月)'!N20</f>
        <v>1354166</v>
      </c>
      <c r="O27" s="129">
        <f>+'(令和5年11月)'!O20</f>
        <v>4475</v>
      </c>
      <c r="P27" s="130">
        <f>+'(令和5年11月)'!P20</f>
        <v>1492188</v>
      </c>
      <c r="Q27" s="131">
        <f>+'(令和5年11月)'!Q20</f>
        <v>27311</v>
      </c>
      <c r="R27" s="128">
        <f>+'(令和5年11月)'!R20</f>
        <v>5174366.2</v>
      </c>
      <c r="S27" s="129">
        <f>+'(令和5年11月)'!S20</f>
        <v>49685</v>
      </c>
      <c r="T27" s="130">
        <f>+'(令和5年11月)'!T20</f>
        <v>8170655</v>
      </c>
      <c r="U27" s="131">
        <f>+'(令和5年11月)'!U20</f>
        <v>3901</v>
      </c>
      <c r="V27" s="128">
        <f>+'(令和5年11月)'!V20</f>
        <v>1399752.6511627906</v>
      </c>
      <c r="W27" s="131">
        <f>+'(令和5年11月)'!W20</f>
        <v>6646.7659999999996</v>
      </c>
      <c r="X27" s="130">
        <f>+'(令和5年11月)'!X20</f>
        <v>1410098</v>
      </c>
      <c r="Y27" s="131">
        <f>+'(令和5年11月)'!Y20</f>
        <v>104279.44100000001</v>
      </c>
      <c r="Z27" s="128">
        <f>+'(令和5年11月)'!Z20</f>
        <v>25412026.578435518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+'(令和5年11月)'!E21</f>
        <v>1315</v>
      </c>
      <c r="F28" s="135">
        <f>+'(令和5年11月)'!F21</f>
        <v>155477</v>
      </c>
      <c r="G28" s="136">
        <f>+'(令和5年11月)'!G21</f>
        <v>1074.5619999999999</v>
      </c>
      <c r="H28" s="137">
        <f>+'(令和5年11月)'!H21</f>
        <v>402637</v>
      </c>
      <c r="I28" s="134">
        <f>+'(令和5年11月)'!I21</f>
        <v>1933</v>
      </c>
      <c r="J28" s="135">
        <f>+'(令和5年11月)'!J21</f>
        <v>1555366.2090909092</v>
      </c>
      <c r="K28" s="136">
        <f>+'(令和5年11月)'!K21</f>
        <v>2076</v>
      </c>
      <c r="L28" s="137">
        <f>+'(令和5年11月)'!L21</f>
        <v>3995207</v>
      </c>
      <c r="M28" s="134">
        <f>+'(令和5年11月)'!M21</f>
        <v>9096.1119999999992</v>
      </c>
      <c r="N28" s="135">
        <f>+'(令和5年11月)'!N21</f>
        <v>1950311</v>
      </c>
      <c r="O28" s="136">
        <f>+'(令和5年11月)'!O21</f>
        <v>4368</v>
      </c>
      <c r="P28" s="137">
        <f>+'(令和5年11月)'!P21</f>
        <v>1509272</v>
      </c>
      <c r="Q28" s="134">
        <f>+'(令和5年11月)'!Q21</f>
        <v>28514</v>
      </c>
      <c r="R28" s="135">
        <f>+'(令和5年11月)'!R21</f>
        <v>5423740</v>
      </c>
      <c r="S28" s="136">
        <f>+'(令和5年11月)'!S21</f>
        <v>47000</v>
      </c>
      <c r="T28" s="137">
        <f>+'(令和5年11月)'!T21</f>
        <v>7680471</v>
      </c>
      <c r="U28" s="134">
        <f>+'(令和5年11月)'!U21</f>
        <v>4716</v>
      </c>
      <c r="V28" s="135">
        <f>+'(令和5年11月)'!V21</f>
        <v>2090991</v>
      </c>
      <c r="W28" s="134">
        <f>+'(令和5年11月)'!W21</f>
        <v>6532.4459999999999</v>
      </c>
      <c r="X28" s="137">
        <f>+'(令和5年11月)'!X21</f>
        <v>1402471</v>
      </c>
      <c r="Y28" s="138">
        <f>+'(令和5年11月)'!Y21</f>
        <v>106625.12</v>
      </c>
      <c r="Z28" s="139">
        <f>+'(令和5年11月)'!Z21</f>
        <v>26165943.209090911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+'(令和5年11月)'!E22</f>
        <v>2149.9080000000004</v>
      </c>
      <c r="F29" s="139">
        <f>+'(令和5年11月)'!F22</f>
        <v>427836</v>
      </c>
      <c r="G29" s="140">
        <f>+'(令和5年11月)'!G22</f>
        <v>1657.999</v>
      </c>
      <c r="H29" s="141">
        <f>+'(令和5年11月)'!H22</f>
        <v>728829</v>
      </c>
      <c r="I29" s="138">
        <f>+'(令和5年11月)'!I22</f>
        <v>3198</v>
      </c>
      <c r="J29" s="139">
        <f>+'(令和5年11月)'!J22</f>
        <v>2713290.3363636364</v>
      </c>
      <c r="K29" s="140">
        <f>+'(令和5年11月)'!K22</f>
        <v>6036</v>
      </c>
      <c r="L29" s="141">
        <f>+'(令和5年11月)'!L22</f>
        <v>2002046</v>
      </c>
      <c r="M29" s="138">
        <f>+'(令和5年11月)'!M22</f>
        <v>13801.942000000001</v>
      </c>
      <c r="N29" s="139">
        <f>+'(令和5年11月)'!N22</f>
        <v>3135644.25</v>
      </c>
      <c r="O29" s="140">
        <f>+'(令和5年11月)'!O22</f>
        <v>4936</v>
      </c>
      <c r="P29" s="141">
        <f>+'(令和5年11月)'!P22</f>
        <v>1482213</v>
      </c>
      <c r="Q29" s="138">
        <f>+'(令和5年11月)'!Q22</f>
        <v>59904.9</v>
      </c>
      <c r="R29" s="139">
        <f>+'(令和5年11月)'!R22</f>
        <v>10904064.9</v>
      </c>
      <c r="S29" s="140">
        <f>+'(令和5年11月)'!S22</f>
        <v>41030.199999999997</v>
      </c>
      <c r="T29" s="141">
        <f>+'(令和5年11月)'!T22</f>
        <v>4361591</v>
      </c>
      <c r="U29" s="138">
        <f>+'(令和5年11月)'!U22</f>
        <v>3964.5</v>
      </c>
      <c r="V29" s="139">
        <f>+'(令和5年11月)'!V22</f>
        <v>1132793.7790697673</v>
      </c>
      <c r="W29" s="138">
        <f>+'(令和5年11月)'!W22</f>
        <v>7912.2367000000004</v>
      </c>
      <c r="X29" s="141">
        <f>+'(令和5年11月)'!X22</f>
        <v>1857122</v>
      </c>
      <c r="Y29" s="138">
        <f>+'(令和5年11月)'!Y22</f>
        <v>144591.6857</v>
      </c>
      <c r="Z29" s="139">
        <f>+'(令和5年11月)'!Z22</f>
        <v>28745430.265433405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+'(令和5年11月)'!E23</f>
        <v>53.524556605763273</v>
      </c>
      <c r="F30" s="186">
        <f>+'(令和5年1月)'!F23</f>
        <v>0</v>
      </c>
      <c r="G30" s="185">
        <f>+'(令和5年11月)'!G23</f>
        <v>61.688612730837512</v>
      </c>
      <c r="H30" s="186">
        <f>+'(令和5年1月)'!H23</f>
        <v>0</v>
      </c>
      <c r="I30" s="185">
        <f>+'(令和5年11月)'!I23</f>
        <v>62.322049984182229</v>
      </c>
      <c r="J30" s="186">
        <f>+'(令和5年1月)'!J23</f>
        <v>0</v>
      </c>
      <c r="K30" s="185">
        <f>+'(令和5年11月)'!K23</f>
        <v>34.773218142548593</v>
      </c>
      <c r="L30" s="186">
        <f>+'(令和5年1月)'!L23</f>
        <v>0</v>
      </c>
      <c r="M30" s="185">
        <f>+'(令和5年11月)'!M23</f>
        <v>49.329362878104405</v>
      </c>
      <c r="N30" s="186">
        <f>+'(令和5年1月)'!N23</f>
        <v>0</v>
      </c>
      <c r="O30" s="185">
        <f>+'(令和5年11月)'!O23</f>
        <v>90.558115719406047</v>
      </c>
      <c r="P30" s="186">
        <f>+'(令和5年1月)'!P23</f>
        <v>0</v>
      </c>
      <c r="Q30" s="185">
        <f>+'(令和5年11月)'!Q23</f>
        <v>46.131483611650999</v>
      </c>
      <c r="R30" s="186">
        <f>+'(令和5年1月)'!R23</f>
        <v>0</v>
      </c>
      <c r="S30" s="185">
        <f>+'(令和5年11月)'!S23</f>
        <v>121.8072601838857</v>
      </c>
      <c r="T30" s="186">
        <f>+'(令和5年1月)'!T23</f>
        <v>0</v>
      </c>
      <c r="U30" s="185">
        <f>+'(令和5年11月)'!U23</f>
        <v>98.547575480329357</v>
      </c>
      <c r="V30" s="186">
        <f>+'(令和5年1月)'!V23</f>
        <v>0</v>
      </c>
      <c r="W30" s="185">
        <f>+'(令和5年11月)'!W23</f>
        <v>83.889772839519182</v>
      </c>
      <c r="X30" s="186">
        <f>+'(令和5年1月)'!X23</f>
        <v>0</v>
      </c>
      <c r="Y30" s="185">
        <f>+'(令和5年11月)'!Y23</f>
        <v>72.344269193969836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99</v>
      </c>
      <c r="F31" s="91">
        <f t="shared" ref="F31:Z33" si="5">F20-F27</f>
        <v>-7089.1999999999971</v>
      </c>
      <c r="G31" s="92">
        <f t="shared" si="5"/>
        <v>9.5080000000000382</v>
      </c>
      <c r="H31" s="93">
        <f t="shared" si="5"/>
        <v>82989</v>
      </c>
      <c r="I31" s="90">
        <f t="shared" si="5"/>
        <v>-216</v>
      </c>
      <c r="J31" s="91">
        <f t="shared" si="5"/>
        <v>-531649.94545454532</v>
      </c>
      <c r="K31" s="92">
        <f t="shared" si="5"/>
        <v>235</v>
      </c>
      <c r="L31" s="93">
        <f t="shared" si="5"/>
        <v>531761</v>
      </c>
      <c r="M31" s="90">
        <f t="shared" si="5"/>
        <v>491.95199999999932</v>
      </c>
      <c r="N31" s="91">
        <f t="shared" si="5"/>
        <v>14680</v>
      </c>
      <c r="O31" s="92">
        <f t="shared" si="5"/>
        <v>-292</v>
      </c>
      <c r="P31" s="93">
        <f t="shared" si="5"/>
        <v>-82277.800000000047</v>
      </c>
      <c r="Q31" s="90">
        <f t="shared" si="5"/>
        <v>-3297</v>
      </c>
      <c r="R31" s="91">
        <f t="shared" si="5"/>
        <v>-707973.29999999981</v>
      </c>
      <c r="S31" s="92">
        <f t="shared" si="5"/>
        <v>-19770</v>
      </c>
      <c r="T31" s="93">
        <f t="shared" si="5"/>
        <v>-814584.79999999981</v>
      </c>
      <c r="U31" s="90">
        <f t="shared" si="5"/>
        <v>-231</v>
      </c>
      <c r="V31" s="91">
        <f t="shared" si="5"/>
        <v>141765.16279069777</v>
      </c>
      <c r="W31" s="92">
        <f t="shared" si="5"/>
        <v>-1966.4599999999991</v>
      </c>
      <c r="X31" s="93">
        <f t="shared" si="5"/>
        <v>-856619</v>
      </c>
      <c r="Y31" s="90">
        <f t="shared" si="5"/>
        <v>-24937</v>
      </c>
      <c r="Z31" s="91">
        <f t="shared" si="5"/>
        <v>-2228998.882663846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-345</v>
      </c>
      <c r="F32" s="95">
        <f t="shared" si="6"/>
        <v>-62582</v>
      </c>
      <c r="G32" s="96">
        <f t="shared" si="6"/>
        <v>13.518000000000029</v>
      </c>
      <c r="H32" s="97">
        <f t="shared" si="6"/>
        <v>98305</v>
      </c>
      <c r="I32" s="94">
        <f t="shared" si="6"/>
        <v>-179</v>
      </c>
      <c r="J32" s="95">
        <f t="shared" si="6"/>
        <v>-224297.2454545456</v>
      </c>
      <c r="K32" s="96">
        <f t="shared" si="6"/>
        <v>-625</v>
      </c>
      <c r="L32" s="97">
        <f t="shared" si="6"/>
        <v>-1172270</v>
      </c>
      <c r="M32" s="94">
        <f t="shared" si="6"/>
        <v>-1886.0199999999995</v>
      </c>
      <c r="N32" s="95">
        <f t="shared" si="6"/>
        <v>-620323.80000000005</v>
      </c>
      <c r="O32" s="96">
        <f t="shared" si="6"/>
        <v>-199</v>
      </c>
      <c r="P32" s="97">
        <f t="shared" si="6"/>
        <v>-102791.10000000009</v>
      </c>
      <c r="Q32" s="94">
        <f t="shared" si="6"/>
        <v>-4340</v>
      </c>
      <c r="R32" s="95">
        <f t="shared" si="6"/>
        <v>-1026622.7000000002</v>
      </c>
      <c r="S32" s="96">
        <f t="shared" si="6"/>
        <v>-17198</v>
      </c>
      <c r="T32" s="97">
        <f t="shared" si="6"/>
        <v>-308338.09999999963</v>
      </c>
      <c r="U32" s="94">
        <f t="shared" si="5"/>
        <v>-173</v>
      </c>
      <c r="V32" s="95">
        <f t="shared" si="5"/>
        <v>287210.6511627906</v>
      </c>
      <c r="W32" s="96">
        <f t="shared" si="5"/>
        <v>-1558.3199999999997</v>
      </c>
      <c r="X32" s="97">
        <f t="shared" si="5"/>
        <v>-811572</v>
      </c>
      <c r="Y32" s="94">
        <f t="shared" si="5"/>
        <v>-26489.821999999986</v>
      </c>
      <c r="Z32" s="95">
        <f t="shared" si="5"/>
        <v>-3943281.294291757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-59.008000000000266</v>
      </c>
      <c r="F33" s="95">
        <f t="shared" si="5"/>
        <v>-57060.200000000012</v>
      </c>
      <c r="G33" s="96">
        <f t="shared" si="5"/>
        <v>-85.52800000000002</v>
      </c>
      <c r="H33" s="97">
        <f t="shared" si="5"/>
        <v>5792</v>
      </c>
      <c r="I33" s="94">
        <f t="shared" si="5"/>
        <v>-245</v>
      </c>
      <c r="J33" s="95">
        <f t="shared" si="5"/>
        <v>216017.67272727285</v>
      </c>
      <c r="K33" s="96">
        <f t="shared" si="5"/>
        <v>-2735</v>
      </c>
      <c r="L33" s="97">
        <f t="shared" si="5"/>
        <v>4362527</v>
      </c>
      <c r="M33" s="94">
        <f t="shared" si="5"/>
        <v>295.42599999999766</v>
      </c>
      <c r="N33" s="95">
        <f t="shared" si="5"/>
        <v>-226213.59700000007</v>
      </c>
      <c r="O33" s="96">
        <f t="shared" si="5"/>
        <v>-336</v>
      </c>
      <c r="P33" s="97">
        <f t="shared" si="5"/>
        <v>-70204.600000000093</v>
      </c>
      <c r="Q33" s="94">
        <f t="shared" si="5"/>
        <v>-2563</v>
      </c>
      <c r="R33" s="95">
        <f t="shared" si="5"/>
        <v>404105.93759999983</v>
      </c>
      <c r="S33" s="96">
        <f t="shared" si="5"/>
        <v>-7040</v>
      </c>
      <c r="T33" s="97">
        <f t="shared" si="5"/>
        <v>-1216106.2000000002</v>
      </c>
      <c r="U33" s="94">
        <f t="shared" si="5"/>
        <v>327.89999999999964</v>
      </c>
      <c r="V33" s="95">
        <f t="shared" si="5"/>
        <v>153716.50697674439</v>
      </c>
      <c r="W33" s="96">
        <f t="shared" si="5"/>
        <v>-1067.6800000000003</v>
      </c>
      <c r="X33" s="97">
        <f t="shared" si="5"/>
        <v>-764105</v>
      </c>
      <c r="Y33" s="94">
        <f t="shared" si="5"/>
        <v>-13507.889999999985</v>
      </c>
      <c r="Z33" s="95">
        <f t="shared" si="5"/>
        <v>2808469.520304013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1.3871292082961446</v>
      </c>
      <c r="F34" s="188"/>
      <c r="G34" s="187">
        <f t="shared" ref="G34" si="7">+G23-G30</f>
        <v>3.9239037375035721</v>
      </c>
      <c r="H34" s="188"/>
      <c r="I34" s="187">
        <f t="shared" ref="I34" si="8">+I23-I30</f>
        <v>-1.9199371881352008</v>
      </c>
      <c r="J34" s="188"/>
      <c r="K34" s="187">
        <f t="shared" ref="K34" si="9">+K23-K30</f>
        <v>31.729935326267103</v>
      </c>
      <c r="L34" s="188"/>
      <c r="M34" s="187">
        <f t="shared" ref="M34" si="10">+M23-M30</f>
        <v>-1.7745155840676787</v>
      </c>
      <c r="N34" s="188"/>
      <c r="O34" s="187">
        <f t="shared" ref="O34" si="11">+O23-O30</f>
        <v>0.36285096903289116</v>
      </c>
      <c r="P34" s="188"/>
      <c r="Q34" s="187">
        <f t="shared" ref="Q34" si="12">+Q23-Q30</f>
        <v>-4.1718828321574577</v>
      </c>
      <c r="R34" s="188"/>
      <c r="S34" s="187">
        <f t="shared" ref="S34" si="13">+S23-S30</f>
        <v>-33.816560672780213</v>
      </c>
      <c r="T34" s="188"/>
      <c r="U34" s="187">
        <f t="shared" ref="U34" si="14">+U23-U30</f>
        <v>-11.709198690801131</v>
      </c>
      <c r="V34" s="188"/>
      <c r="W34" s="187">
        <f t="shared" ref="W34" si="15">+W23-W30</f>
        <v>-14.845376189528707</v>
      </c>
      <c r="X34" s="188"/>
      <c r="Y34" s="187">
        <f t="shared" ref="Y34" si="16">+Y23-Y30</f>
        <v>-11.697225134548461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108.99182561307903</v>
      </c>
      <c r="F35" s="60">
        <f t="shared" si="17"/>
        <v>93.952742472063463</v>
      </c>
      <c r="G35" s="61">
        <f t="shared" si="17"/>
        <v>100.94089147190932</v>
      </c>
      <c r="H35" s="62">
        <f t="shared" si="17"/>
        <v>121.85128623713103</v>
      </c>
      <c r="I35" s="59">
        <f t="shared" si="17"/>
        <v>89.237668161434982</v>
      </c>
      <c r="J35" s="60">
        <f t="shared" si="17"/>
        <v>71.152430942469607</v>
      </c>
      <c r="K35" s="61">
        <f t="shared" si="17"/>
        <v>111.13744075829383</v>
      </c>
      <c r="L35" s="62">
        <f t="shared" si="17"/>
        <v>113.0627554462027</v>
      </c>
      <c r="M35" s="59">
        <f t="shared" si="17"/>
        <v>108.1555082239416</v>
      </c>
      <c r="N35" s="60">
        <f t="shared" si="17"/>
        <v>101.08406207215364</v>
      </c>
      <c r="O35" s="61">
        <f t="shared" si="17"/>
        <v>93.47486033519553</v>
      </c>
      <c r="P35" s="62">
        <f t="shared" si="17"/>
        <v>94.486096926124588</v>
      </c>
      <c r="Q35" s="59">
        <f t="shared" si="17"/>
        <v>87.927941122624588</v>
      </c>
      <c r="R35" s="60">
        <f t="shared" si="17"/>
        <v>86.317680801177161</v>
      </c>
      <c r="S35" s="61">
        <f t="shared" si="17"/>
        <v>60.209318707859516</v>
      </c>
      <c r="T35" s="62">
        <f t="shared" si="17"/>
        <v>90.030361091001893</v>
      </c>
      <c r="U35" s="59">
        <f t="shared" si="17"/>
        <v>94.078441425275571</v>
      </c>
      <c r="V35" s="60">
        <f t="shared" si="17"/>
        <v>110.12787242609841</v>
      </c>
      <c r="W35" s="61">
        <f t="shared" si="17"/>
        <v>70.414785175226584</v>
      </c>
      <c r="X35" s="62">
        <f t="shared" si="17"/>
        <v>39.251101696477839</v>
      </c>
      <c r="Y35" s="59">
        <f t="shared" si="17"/>
        <v>76.086369699661134</v>
      </c>
      <c r="Z35" s="60">
        <f t="shared" si="17"/>
        <v>91.228567010254267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73.764258555133082</v>
      </c>
      <c r="F36" s="64">
        <f t="shared" si="17"/>
        <v>59.748387221261027</v>
      </c>
      <c r="G36" s="65">
        <f t="shared" si="17"/>
        <v>101.25800093433416</v>
      </c>
      <c r="H36" s="66">
        <f t="shared" si="17"/>
        <v>124.41529218626206</v>
      </c>
      <c r="I36" s="63">
        <f t="shared" si="17"/>
        <v>90.739782721158818</v>
      </c>
      <c r="J36" s="64">
        <f t="shared" si="17"/>
        <v>85.57913601674268</v>
      </c>
      <c r="K36" s="65">
        <f t="shared" si="17"/>
        <v>69.894026974951828</v>
      </c>
      <c r="L36" s="66">
        <f t="shared" si="17"/>
        <v>70.658091057609781</v>
      </c>
      <c r="M36" s="63">
        <f t="shared" si="17"/>
        <v>79.265646685089195</v>
      </c>
      <c r="N36" s="64">
        <f t="shared" si="17"/>
        <v>68.193595790620051</v>
      </c>
      <c r="O36" s="65">
        <f t="shared" si="17"/>
        <v>95.444139194139197</v>
      </c>
      <c r="P36" s="66">
        <f t="shared" si="17"/>
        <v>93.189358843203877</v>
      </c>
      <c r="Q36" s="63">
        <f t="shared" si="17"/>
        <v>84.779406607280634</v>
      </c>
      <c r="R36" s="64">
        <f t="shared" si="17"/>
        <v>81.071683008403795</v>
      </c>
      <c r="S36" s="65">
        <f t="shared" si="17"/>
        <v>63.408510638297876</v>
      </c>
      <c r="T36" s="66">
        <f t="shared" si="17"/>
        <v>95.985427195806096</v>
      </c>
      <c r="U36" s="63">
        <f t="shared" si="17"/>
        <v>96.331636980491936</v>
      </c>
      <c r="V36" s="64">
        <f t="shared" si="17"/>
        <v>113.7356234992303</v>
      </c>
      <c r="W36" s="65">
        <f t="shared" si="17"/>
        <v>76.144923356427284</v>
      </c>
      <c r="X36" s="66">
        <f t="shared" si="17"/>
        <v>42.132707200362788</v>
      </c>
      <c r="Y36" s="63">
        <f t="shared" si="17"/>
        <v>75.156115181863342</v>
      </c>
      <c r="Z36" s="64">
        <f t="shared" si="17"/>
        <v>84.929718517000637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97.25532441388188</v>
      </c>
      <c r="F37" s="68">
        <f t="shared" si="17"/>
        <v>86.663067156574016</v>
      </c>
      <c r="G37" s="69">
        <f t="shared" si="17"/>
        <v>94.841492666762761</v>
      </c>
      <c r="H37" s="70">
        <f t="shared" si="17"/>
        <v>100.79469944253042</v>
      </c>
      <c r="I37" s="67">
        <f t="shared" si="17"/>
        <v>92.338961851156981</v>
      </c>
      <c r="J37" s="68">
        <f t="shared" si="17"/>
        <v>107.96146545145555</v>
      </c>
      <c r="K37" s="69">
        <f t="shared" si="17"/>
        <v>54.688535453943011</v>
      </c>
      <c r="L37" s="70">
        <f t="shared" si="17"/>
        <v>317.90343478621372</v>
      </c>
      <c r="M37" s="67">
        <f t="shared" si="17"/>
        <v>102.1404668995131</v>
      </c>
      <c r="N37" s="68">
        <f t="shared" si="17"/>
        <v>92.785737827242357</v>
      </c>
      <c r="O37" s="69">
        <f t="shared" si="17"/>
        <v>93.192868719611027</v>
      </c>
      <c r="P37" s="70">
        <f t="shared" si="17"/>
        <v>95.263528251337689</v>
      </c>
      <c r="Q37" s="67">
        <f t="shared" si="17"/>
        <v>95.721551993242628</v>
      </c>
      <c r="R37" s="68">
        <f t="shared" si="17"/>
        <v>103.70601185251567</v>
      </c>
      <c r="S37" s="69">
        <f t="shared" si="17"/>
        <v>82.84190669311873</v>
      </c>
      <c r="T37" s="70">
        <f t="shared" si="17"/>
        <v>72.117830397210554</v>
      </c>
      <c r="U37" s="67">
        <f t="shared" si="17"/>
        <v>108.27090427544456</v>
      </c>
      <c r="V37" s="68">
        <f t="shared" si="17"/>
        <v>113.56968142100621</v>
      </c>
      <c r="W37" s="69">
        <f t="shared" si="17"/>
        <v>86.505964868315928</v>
      </c>
      <c r="X37" s="70">
        <f t="shared" si="17"/>
        <v>58.85542253012995</v>
      </c>
      <c r="Y37" s="67">
        <f t="shared" si="17"/>
        <v>90.657906825966279</v>
      </c>
      <c r="Z37" s="68">
        <f t="shared" si="17"/>
        <v>109.77014257351792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+'(令和6年10月)'!E20</f>
        <v>1187</v>
      </c>
      <c r="F39" s="143">
        <f>+'(令和6年10月)'!F20</f>
        <v>151612</v>
      </c>
      <c r="G39" s="142">
        <f>+'(令和6年10月)'!G20</f>
        <v>1185.402</v>
      </c>
      <c r="H39" s="143">
        <f>+'(令和6年10月)'!H20</f>
        <v>571115</v>
      </c>
      <c r="I39" s="142">
        <f>+'(令和6年10月)'!I20</f>
        <v>1807</v>
      </c>
      <c r="J39" s="143">
        <f>+'(令和6年10月)'!J20</f>
        <v>1554866.5454545454</v>
      </c>
      <c r="K39" s="142">
        <f>+'(令和6年10月)'!K20</f>
        <v>2150</v>
      </c>
      <c r="L39" s="143">
        <f>+'(令和6年10月)'!L20</f>
        <v>3986765</v>
      </c>
      <c r="M39" s="142">
        <f>+'(令和6年10月)'!M20</f>
        <v>10005.08</v>
      </c>
      <c r="N39" s="143">
        <f>+'(令和6年10月)'!N20</f>
        <v>1679977.4</v>
      </c>
      <c r="O39" s="142">
        <f>+'(令和6年10月)'!O20</f>
        <v>4314</v>
      </c>
      <c r="P39" s="143">
        <f>+'(令和6年10月)'!P20</f>
        <v>1377384.7</v>
      </c>
      <c r="Q39" s="142">
        <f>+'(令和6年10月)'!Q20</f>
        <v>30862</v>
      </c>
      <c r="R39" s="143">
        <f>+'(令和6年10月)'!R20</f>
        <v>6725557.9000000004</v>
      </c>
      <c r="S39" s="144">
        <f>+'(令和6年10月)'!S20</f>
        <v>44365</v>
      </c>
      <c r="T39" s="145">
        <f>+'(令和6年10月)'!T20</f>
        <v>8232229.5999999996</v>
      </c>
      <c r="U39" s="142">
        <f>+'(令和6年10月)'!U20</f>
        <v>4033.4</v>
      </c>
      <c r="V39" s="143">
        <f>+'(令和6年10月)'!V20</f>
        <v>1548282.8604651163</v>
      </c>
      <c r="W39" s="142">
        <f>+'(令和6年10月)'!W20</f>
        <v>5883.5159999999996</v>
      </c>
      <c r="X39" s="143">
        <f>+'(令和6年10月)'!X20</f>
        <v>698704</v>
      </c>
      <c r="Y39" s="146">
        <f>+'(令和6年10月)'!Y20</f>
        <v>105792.398</v>
      </c>
      <c r="Z39" s="147">
        <f>+'(令和6年10月)'!Z20</f>
        <v>26526495.005919661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+'(令和6年10月)'!E21</f>
        <v>1052</v>
      </c>
      <c r="F40" s="149">
        <f>+'(令和6年10月)'!F21</f>
        <v>102124</v>
      </c>
      <c r="G40" s="148">
        <f>+'(令和6年10月)'!G21</f>
        <v>1115.3579999999999</v>
      </c>
      <c r="H40" s="149">
        <f>+'(令和6年10月)'!H21</f>
        <v>539364</v>
      </c>
      <c r="I40" s="148">
        <f>+'(令和6年10月)'!I21</f>
        <v>1952</v>
      </c>
      <c r="J40" s="149">
        <f>+'(令和6年10月)'!J21</f>
        <v>1569780.5727272728</v>
      </c>
      <c r="K40" s="148">
        <f>+'(令和6年10月)'!K21</f>
        <v>1545</v>
      </c>
      <c r="L40" s="149">
        <f>+'(令和6年10月)'!L21</f>
        <v>2985109</v>
      </c>
      <c r="M40" s="148">
        <f>+'(令和6年10月)'!M21</f>
        <v>8874.0959999999995</v>
      </c>
      <c r="N40" s="149">
        <f>+'(令和6年10月)'!N21</f>
        <v>1578029.9</v>
      </c>
      <c r="O40" s="148">
        <f>+'(令和6年10月)'!O21</f>
        <v>4145</v>
      </c>
      <c r="P40" s="149">
        <f>+'(令和6年10月)'!P21</f>
        <v>1305269.8</v>
      </c>
      <c r="Q40" s="148">
        <f>+'(令和6年10月)'!Q21</f>
        <v>30996</v>
      </c>
      <c r="R40" s="149">
        <f>+'(令和6年10月)'!R21</f>
        <v>6626814.5</v>
      </c>
      <c r="S40" s="144">
        <f>+'(令和6年10月)'!S21</f>
        <v>42647</v>
      </c>
      <c r="T40" s="145">
        <f>+'(令和6年10月)'!T21</f>
        <v>8027660.2999999998</v>
      </c>
      <c r="U40" s="148">
        <f>+'(令和6年10月)'!U21</f>
        <v>4300.5</v>
      </c>
      <c r="V40" s="149">
        <f>+'(令和6年10月)'!V21</f>
        <v>1871761.4883720931</v>
      </c>
      <c r="W40" s="148">
        <f>+'(令和6年10月)'!W21</f>
        <v>5557.326</v>
      </c>
      <c r="X40" s="149">
        <f>+'(令和6年10月)'!X21</f>
        <v>617850</v>
      </c>
      <c r="Y40" s="150">
        <f>+'(令和6年10月)'!Y21</f>
        <v>102184.28</v>
      </c>
      <c r="Z40" s="151">
        <f>+'(令和6年10月)'!Z21</f>
        <v>25223763.561099365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+'(令和6年10月)'!E22</f>
        <v>1860.9</v>
      </c>
      <c r="F41" s="149">
        <f>+'(令和6年10月)'!F22</f>
        <v>353530</v>
      </c>
      <c r="G41" s="148">
        <f>+'(令和6年10月)'!G22</f>
        <v>1640.5120000000002</v>
      </c>
      <c r="H41" s="149">
        <f>+'(令和6年10月)'!H22</f>
        <v>772784</v>
      </c>
      <c r="I41" s="148">
        <f>+'(令和6年10月)'!I22</f>
        <v>2916</v>
      </c>
      <c r="J41" s="149">
        <f>+'(令和6年10月)'!J22</f>
        <v>2949064.1909090909</v>
      </c>
      <c r="K41" s="148">
        <f>+'(令和6年10月)'!K22</f>
        <v>2407</v>
      </c>
      <c r="L41" s="149">
        <f>+'(令和6年10月)'!L22</f>
        <v>4584931</v>
      </c>
      <c r="M41" s="148">
        <f>+'(令和6年10月)'!M22</f>
        <v>14783.364</v>
      </c>
      <c r="N41" s="149">
        <f>+'(令和6年10月)'!N22</f>
        <v>2870571.8530000001</v>
      </c>
      <c r="O41" s="148">
        <f>+'(令和6年10月)'!O22</f>
        <v>4586</v>
      </c>
      <c r="P41" s="149">
        <f>+'(令和6年10月)'!P22</f>
        <v>1408579.1</v>
      </c>
      <c r="Q41" s="148">
        <f>+'(令和6年10月)'!Q22</f>
        <v>57501.9</v>
      </c>
      <c r="R41" s="149">
        <f>+'(令和6年10月)'!R22</f>
        <v>11238895.237600001</v>
      </c>
      <c r="S41" s="144">
        <f>+'(令和6年10月)'!S22</f>
        <v>33877.199999999997</v>
      </c>
      <c r="T41" s="145">
        <f>+'(令和6年10月)'!T22</f>
        <v>3161547.5</v>
      </c>
      <c r="U41" s="148">
        <f>+'(令和6年10月)'!U22</f>
        <v>5165.3999999999996</v>
      </c>
      <c r="V41" s="149">
        <f>+'(令和6年10月)'!V22</f>
        <v>2123194.123255814</v>
      </c>
      <c r="W41" s="148">
        <f>+'(令和6年10月)'!W22</f>
        <v>7138.3767000000007</v>
      </c>
      <c r="X41" s="149">
        <f>+'(令和6年10月)'!X22</f>
        <v>1130437</v>
      </c>
      <c r="Y41" s="150">
        <f>+'(令和6年10月)'!Y22</f>
        <v>131876.65270000001</v>
      </c>
      <c r="Z41" s="151">
        <f>+'(令和6年10月)'!Z22</f>
        <v>30593534.004764907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+'(令和6年10月)'!E23</f>
        <v>62.423329987732792</v>
      </c>
      <c r="F42" s="193">
        <f>+'(令和5年12月)'!F23</f>
        <v>0</v>
      </c>
      <c r="G42" s="192">
        <f>+'(令和6年10月)'!G23</f>
        <v>71.652891017695524</v>
      </c>
      <c r="H42" s="193">
        <f>+'(令和5年12月)'!H23</f>
        <v>0</v>
      </c>
      <c r="I42" s="192">
        <f>+'(令和6年10月)'!I23</f>
        <v>62.891082482850926</v>
      </c>
      <c r="J42" s="193">
        <f>+'(令和5年12月)'!J23</f>
        <v>0</v>
      </c>
      <c r="K42" s="192">
        <f>+'(令和6年10月)'!K23</f>
        <v>87.788073176526495</v>
      </c>
      <c r="L42" s="193">
        <f>+'(令和5年12月)'!L23</f>
        <v>0</v>
      </c>
      <c r="M42" s="192">
        <f>+'(令和6年10月)'!M23</f>
        <v>66.39241090368516</v>
      </c>
      <c r="N42" s="193">
        <f>+'(令和5年12月)'!N23</f>
        <v>0</v>
      </c>
      <c r="O42" s="192">
        <f>+'(令和6年10月)'!O23</f>
        <v>93.957569698989232</v>
      </c>
      <c r="P42" s="193">
        <f>+'(令和5年12月)'!P23</f>
        <v>0</v>
      </c>
      <c r="Q42" s="192">
        <f>+'(令和6年10月)'!Q23</f>
        <v>53.725188426389948</v>
      </c>
      <c r="R42" s="193">
        <f>+'(令和5年12月)'!R23</f>
        <v>0</v>
      </c>
      <c r="S42" s="192">
        <f>+'(令和6年10月)'!S23</f>
        <v>131.76369396272361</v>
      </c>
      <c r="T42" s="193">
        <f>+'(令和5年12月)'!T23</f>
        <v>0</v>
      </c>
      <c r="U42" s="192">
        <f>+'(令和6年10月)'!U23</f>
        <v>78.6372771964257</v>
      </c>
      <c r="V42" s="193">
        <f>+'(令和5年12月)'!V23</f>
        <v>0</v>
      </c>
      <c r="W42" s="192">
        <f>+'(令和6年10月)'!W23</f>
        <v>82.009892159624158</v>
      </c>
      <c r="X42" s="193">
        <f>+'(令和5年12月)'!X23</f>
        <v>0</v>
      </c>
      <c r="Y42" s="192">
        <f>+'(令和6年10月)'!Y23</f>
        <v>79.946386892106702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13</v>
      </c>
      <c r="F43" s="93">
        <f t="shared" si="18"/>
        <v>-41471.199999999997</v>
      </c>
      <c r="G43" s="90">
        <f t="shared" si="18"/>
        <v>-165.36300000000006</v>
      </c>
      <c r="H43" s="91">
        <f t="shared" si="18"/>
        <v>-108336</v>
      </c>
      <c r="I43" s="92">
        <f t="shared" si="18"/>
        <v>-16</v>
      </c>
      <c r="J43" s="93">
        <f t="shared" si="18"/>
        <v>-243553.76363636344</v>
      </c>
      <c r="K43" s="90">
        <f t="shared" si="18"/>
        <v>195</v>
      </c>
      <c r="L43" s="91">
        <f t="shared" si="18"/>
        <v>615814</v>
      </c>
      <c r="M43" s="92">
        <f t="shared" si="18"/>
        <v>-3480.9840000000004</v>
      </c>
      <c r="N43" s="93">
        <f t="shared" si="18"/>
        <v>-311131.39999999991</v>
      </c>
      <c r="O43" s="90">
        <f t="shared" si="18"/>
        <v>-131</v>
      </c>
      <c r="P43" s="91">
        <f t="shared" si="18"/>
        <v>32525.5</v>
      </c>
      <c r="Q43" s="92">
        <f t="shared" si="18"/>
        <v>-6848</v>
      </c>
      <c r="R43" s="93">
        <f t="shared" si="18"/>
        <v>-2259165</v>
      </c>
      <c r="S43" s="90">
        <f t="shared" si="18"/>
        <v>-14450</v>
      </c>
      <c r="T43" s="91">
        <f t="shared" si="18"/>
        <v>-876159.39999999944</v>
      </c>
      <c r="U43" s="92">
        <f t="shared" si="18"/>
        <v>-363.40000000000009</v>
      </c>
      <c r="V43" s="93">
        <f t="shared" si="18"/>
        <v>-6765.0465116279665</v>
      </c>
      <c r="W43" s="90">
        <f t="shared" si="18"/>
        <v>-1203.2099999999991</v>
      </c>
      <c r="X43" s="91">
        <f t="shared" si="18"/>
        <v>-145225</v>
      </c>
      <c r="Y43" s="90">
        <f t="shared" si="18"/>
        <v>-26449.956999999995</v>
      </c>
      <c r="Z43" s="91">
        <f t="shared" si="18"/>
        <v>-3343467.3101479895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-82</v>
      </c>
      <c r="F44" s="97">
        <f t="shared" si="18"/>
        <v>-9229</v>
      </c>
      <c r="G44" s="94">
        <f t="shared" si="18"/>
        <v>-27.27800000000002</v>
      </c>
      <c r="H44" s="95">
        <f t="shared" si="18"/>
        <v>-38422</v>
      </c>
      <c r="I44" s="96">
        <f t="shared" si="18"/>
        <v>-198</v>
      </c>
      <c r="J44" s="97">
        <f t="shared" si="18"/>
        <v>-238711.60909090913</v>
      </c>
      <c r="K44" s="94">
        <f t="shared" si="18"/>
        <v>-94</v>
      </c>
      <c r="L44" s="95">
        <f t="shared" si="18"/>
        <v>-162172</v>
      </c>
      <c r="M44" s="96">
        <f t="shared" si="18"/>
        <v>-1664.0039999999999</v>
      </c>
      <c r="N44" s="97">
        <f t="shared" si="18"/>
        <v>-248042.69999999995</v>
      </c>
      <c r="O44" s="94">
        <f t="shared" si="18"/>
        <v>24</v>
      </c>
      <c r="P44" s="95">
        <f t="shared" si="18"/>
        <v>101211.09999999986</v>
      </c>
      <c r="Q44" s="96">
        <f t="shared" si="18"/>
        <v>-6822</v>
      </c>
      <c r="R44" s="97">
        <f t="shared" si="18"/>
        <v>-2229697.2000000002</v>
      </c>
      <c r="S44" s="94">
        <f t="shared" si="18"/>
        <v>-12845</v>
      </c>
      <c r="T44" s="95">
        <f t="shared" si="18"/>
        <v>-655527.39999999944</v>
      </c>
      <c r="U44" s="96">
        <f t="shared" si="18"/>
        <v>242.5</v>
      </c>
      <c r="V44" s="97">
        <f t="shared" si="18"/>
        <v>506440.16279069753</v>
      </c>
      <c r="W44" s="94">
        <f t="shared" si="18"/>
        <v>-583.19999999999982</v>
      </c>
      <c r="X44" s="95">
        <f t="shared" si="18"/>
        <v>-26951</v>
      </c>
      <c r="Y44" s="94">
        <f t="shared" si="18"/>
        <v>-22048.981999999989</v>
      </c>
      <c r="Z44" s="95">
        <f t="shared" si="18"/>
        <v>-3001101.6463002115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230</v>
      </c>
      <c r="F45" s="97">
        <f t="shared" si="18"/>
        <v>17245.799999999988</v>
      </c>
      <c r="G45" s="94">
        <f t="shared" si="18"/>
        <v>-68.041000000000167</v>
      </c>
      <c r="H45" s="95">
        <f t="shared" si="18"/>
        <v>-38163</v>
      </c>
      <c r="I45" s="96">
        <f t="shared" si="18"/>
        <v>37</v>
      </c>
      <c r="J45" s="97">
        <f t="shared" si="18"/>
        <v>-19756.181818181649</v>
      </c>
      <c r="K45" s="94">
        <f t="shared" si="18"/>
        <v>894</v>
      </c>
      <c r="L45" s="95">
        <f t="shared" si="18"/>
        <v>1779642</v>
      </c>
      <c r="M45" s="96">
        <f t="shared" si="18"/>
        <v>-685.996000000001</v>
      </c>
      <c r="N45" s="97">
        <f t="shared" si="18"/>
        <v>38858.799999999814</v>
      </c>
      <c r="O45" s="94">
        <f t="shared" si="18"/>
        <v>14</v>
      </c>
      <c r="P45" s="95">
        <f t="shared" si="18"/>
        <v>3429.2999999998137</v>
      </c>
      <c r="Q45" s="96">
        <f t="shared" si="18"/>
        <v>-160</v>
      </c>
      <c r="R45" s="97">
        <f t="shared" si="18"/>
        <v>69275.599999999627</v>
      </c>
      <c r="S45" s="94">
        <f t="shared" si="18"/>
        <v>113</v>
      </c>
      <c r="T45" s="95">
        <f t="shared" si="18"/>
        <v>-16062.700000000186</v>
      </c>
      <c r="U45" s="96">
        <f t="shared" si="18"/>
        <v>-873</v>
      </c>
      <c r="V45" s="97">
        <f t="shared" si="18"/>
        <v>-836683.83720930223</v>
      </c>
      <c r="W45" s="94">
        <f t="shared" si="18"/>
        <v>-293.82000000000062</v>
      </c>
      <c r="X45" s="95">
        <f t="shared" si="18"/>
        <v>-37420</v>
      </c>
      <c r="Y45" s="94">
        <f t="shared" si="18"/>
        <v>-792.85699999998906</v>
      </c>
      <c r="Z45" s="95">
        <f t="shared" si="18"/>
        <v>960365.78097251058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-7.5116441736733748</v>
      </c>
      <c r="F46" s="193"/>
      <c r="G46" s="192">
        <f>G23-G42</f>
        <v>-6.0403745493544392</v>
      </c>
      <c r="H46" s="193"/>
      <c r="I46" s="192">
        <f>I23-I42</f>
        <v>-2.4889696868038982</v>
      </c>
      <c r="J46" s="193"/>
      <c r="K46" s="192">
        <f>K23-K42</f>
        <v>-21.284919707710799</v>
      </c>
      <c r="L46" s="193"/>
      <c r="M46" s="192">
        <f>M23-M42</f>
        <v>-18.837563609648434</v>
      </c>
      <c r="N46" s="193"/>
      <c r="O46" s="192">
        <f t="shared" si="18"/>
        <v>-3.0366030105502944</v>
      </c>
      <c r="P46" s="193"/>
      <c r="Q46" s="192">
        <f t="shared" si="18"/>
        <v>-11.765587646896407</v>
      </c>
      <c r="R46" s="193"/>
      <c r="S46" s="192">
        <f t="shared" si="18"/>
        <v>-43.772994451618118</v>
      </c>
      <c r="T46" s="193"/>
      <c r="U46" s="192">
        <f t="shared" si="18"/>
        <v>8.2010995931025263</v>
      </c>
      <c r="V46" s="193"/>
      <c r="W46" s="192">
        <f t="shared" si="18"/>
        <v>-12.965495509633683</v>
      </c>
      <c r="X46" s="193"/>
      <c r="Y46" s="192">
        <f t="shared" si="18"/>
        <v>-19.299342832685326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101.09519797809602</v>
      </c>
      <c r="F47" s="72">
        <f t="shared" si="19"/>
        <v>72.646492362082157</v>
      </c>
      <c r="G47" s="71">
        <f t="shared" si="19"/>
        <v>86.050048844189561</v>
      </c>
      <c r="H47" s="73">
        <f t="shared" si="19"/>
        <v>81.030790646367194</v>
      </c>
      <c r="I47" s="74">
        <f t="shared" si="19"/>
        <v>99.114554510237966</v>
      </c>
      <c r="J47" s="72">
        <f t="shared" si="19"/>
        <v>84.33603421796154</v>
      </c>
      <c r="K47" s="71">
        <f t="shared" si="19"/>
        <v>109.06976744186045</v>
      </c>
      <c r="L47" s="73">
        <f t="shared" si="19"/>
        <v>115.44645846946082</v>
      </c>
      <c r="M47" s="74">
        <f t="shared" si="19"/>
        <v>65.20783442011458</v>
      </c>
      <c r="N47" s="72">
        <f t="shared" si="19"/>
        <v>81.480024671760461</v>
      </c>
      <c r="O47" s="71">
        <f t="shared" si="19"/>
        <v>96.963375057950856</v>
      </c>
      <c r="P47" s="73">
        <f t="shared" si="19"/>
        <v>102.3613954765143</v>
      </c>
      <c r="Q47" s="74">
        <f t="shared" si="19"/>
        <v>77.810900136089685</v>
      </c>
      <c r="R47" s="72">
        <f t="shared" si="19"/>
        <v>66.409255059717793</v>
      </c>
      <c r="S47" s="71">
        <f t="shared" si="19"/>
        <v>67.429279837709913</v>
      </c>
      <c r="T47" s="73">
        <f t="shared" si="19"/>
        <v>89.356961083787084</v>
      </c>
      <c r="U47" s="74">
        <f t="shared" si="19"/>
        <v>90.990231566420391</v>
      </c>
      <c r="V47" s="72">
        <f t="shared" si="19"/>
        <v>99.563061331726189</v>
      </c>
      <c r="W47" s="71">
        <f t="shared" si="19"/>
        <v>79.54947347810392</v>
      </c>
      <c r="X47" s="73">
        <f t="shared" si="19"/>
        <v>79.215089651697994</v>
      </c>
      <c r="Y47" s="71">
        <f t="shared" si="19"/>
        <v>74.998244202763985</v>
      </c>
      <c r="Z47" s="73">
        <f t="shared" si="19"/>
        <v>87.395744106404322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92.205323193916357</v>
      </c>
      <c r="F48" s="66">
        <f t="shared" si="19"/>
        <v>90.962947005601038</v>
      </c>
      <c r="G48" s="63">
        <f t="shared" si="19"/>
        <v>97.554327848098993</v>
      </c>
      <c r="H48" s="64">
        <f t="shared" si="19"/>
        <v>92.876424826276875</v>
      </c>
      <c r="I48" s="65">
        <f t="shared" si="19"/>
        <v>89.856557377049185</v>
      </c>
      <c r="J48" s="66">
        <f t="shared" si="19"/>
        <v>84.793313585466194</v>
      </c>
      <c r="K48" s="63">
        <f t="shared" si="19"/>
        <v>93.91585760517799</v>
      </c>
      <c r="L48" s="64">
        <f t="shared" si="19"/>
        <v>94.567300557534082</v>
      </c>
      <c r="M48" s="65">
        <f t="shared" si="19"/>
        <v>81.248749168366004</v>
      </c>
      <c r="N48" s="66">
        <f t="shared" si="19"/>
        <v>84.281495553411261</v>
      </c>
      <c r="O48" s="63">
        <f t="shared" si="19"/>
        <v>100.57901085645355</v>
      </c>
      <c r="P48" s="64">
        <f t="shared" si="19"/>
        <v>107.75403675163555</v>
      </c>
      <c r="Q48" s="65">
        <f t="shared" si="19"/>
        <v>77.990708478513355</v>
      </c>
      <c r="R48" s="66">
        <f t="shared" si="19"/>
        <v>66.353408564552396</v>
      </c>
      <c r="S48" s="63">
        <f t="shared" si="19"/>
        <v>69.88064811123877</v>
      </c>
      <c r="T48" s="64">
        <f t="shared" si="19"/>
        <v>91.83414126280357</v>
      </c>
      <c r="U48" s="65">
        <f t="shared" si="19"/>
        <v>105.638879200093</v>
      </c>
      <c r="V48" s="66">
        <f t="shared" si="19"/>
        <v>127.05687481748321</v>
      </c>
      <c r="W48" s="63">
        <f t="shared" si="19"/>
        <v>89.505744309403482</v>
      </c>
      <c r="X48" s="64">
        <f t="shared" si="19"/>
        <v>95.637938010844053</v>
      </c>
      <c r="Y48" s="63">
        <f t="shared" si="19"/>
        <v>78.422334629162151</v>
      </c>
      <c r="Z48" s="64">
        <f t="shared" si="19"/>
        <v>88.102086197285104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112.35961094094256</v>
      </c>
      <c r="F49" s="70">
        <f t="shared" si="19"/>
        <v>104.87817158374114</v>
      </c>
      <c r="G49" s="67">
        <f t="shared" si="19"/>
        <v>95.852453380408051</v>
      </c>
      <c r="H49" s="68">
        <f t="shared" si="19"/>
        <v>95.061621358620258</v>
      </c>
      <c r="I49" s="69">
        <f t="shared" si="19"/>
        <v>101.26886145404663</v>
      </c>
      <c r="J49" s="70">
        <f t="shared" si="19"/>
        <v>99.33008640913674</v>
      </c>
      <c r="K49" s="67">
        <f t="shared" si="19"/>
        <v>137.14167012879102</v>
      </c>
      <c r="L49" s="68">
        <f t="shared" si="19"/>
        <v>138.81502251615129</v>
      </c>
      <c r="M49" s="69">
        <f t="shared" si="19"/>
        <v>95.359675916794032</v>
      </c>
      <c r="N49" s="70">
        <f t="shared" si="19"/>
        <v>101.35369543038573</v>
      </c>
      <c r="O49" s="67">
        <f t="shared" si="19"/>
        <v>100.3052769297863</v>
      </c>
      <c r="P49" s="68">
        <f t="shared" si="19"/>
        <v>100.24345810611557</v>
      </c>
      <c r="Q49" s="69">
        <f t="shared" si="19"/>
        <v>99.721748324837961</v>
      </c>
      <c r="R49" s="70">
        <f t="shared" si="19"/>
        <v>100.61639154503581</v>
      </c>
      <c r="S49" s="67">
        <f t="shared" si="19"/>
        <v>100.33355767300722</v>
      </c>
      <c r="T49" s="68">
        <f t="shared" si="19"/>
        <v>99.491935515756126</v>
      </c>
      <c r="U49" s="69">
        <f t="shared" si="19"/>
        <v>83.099082355674298</v>
      </c>
      <c r="V49" s="70">
        <f t="shared" si="19"/>
        <v>60.593154057609731</v>
      </c>
      <c r="W49" s="67">
        <f t="shared" si="19"/>
        <v>95.883938150812341</v>
      </c>
      <c r="X49" s="68">
        <f t="shared" si="19"/>
        <v>96.689775723901462</v>
      </c>
      <c r="Y49" s="67">
        <f t="shared" si="19"/>
        <v>99.398788956371504</v>
      </c>
      <c r="Z49" s="68">
        <f t="shared" si="19"/>
        <v>103.13911358139578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282C-55B7-4E95-9B03-67640802AA99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G23" sqref="G23:H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128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807</v>
      </c>
      <c r="F5" s="14">
        <v>81594</v>
      </c>
      <c r="G5" s="15">
        <v>30</v>
      </c>
      <c r="H5" s="16">
        <v>5440</v>
      </c>
      <c r="I5" s="13">
        <v>1186</v>
      </c>
      <c r="J5" s="14">
        <v>1109312</v>
      </c>
      <c r="K5" s="17">
        <v>2231</v>
      </c>
      <c r="L5" s="18">
        <v>4400177</v>
      </c>
      <c r="M5" s="13">
        <v>787</v>
      </c>
      <c r="N5" s="75">
        <v>214793</v>
      </c>
      <c r="O5" s="19">
        <v>109</v>
      </c>
      <c r="P5" s="18">
        <v>12396</v>
      </c>
      <c r="Q5" s="13">
        <v>15206</v>
      </c>
      <c r="R5" s="14">
        <v>2373586</v>
      </c>
      <c r="S5" s="19">
        <v>21977</v>
      </c>
      <c r="T5" s="18">
        <v>5825801</v>
      </c>
      <c r="U5" s="13">
        <v>2319</v>
      </c>
      <c r="V5" s="14">
        <v>1107832</v>
      </c>
      <c r="W5" s="13">
        <v>406</v>
      </c>
      <c r="X5" s="18">
        <v>69217</v>
      </c>
      <c r="Y5" s="20">
        <f t="shared" ref="Y5:Z18" si="0">+W5+U5+S5+Q5+O5+M5+K5+I5+G5+E5</f>
        <v>45058</v>
      </c>
      <c r="Z5" s="21">
        <f t="shared" si="0"/>
        <v>15200148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+'(令和6年4月)'!E20+'(令和6年5月)'!E20+'(令和6年6月)'!E20+'(令和6年7月)'!E20+'(令和6年8月)'!E20+'(令和6年9月)'!E20+'(令和6年10月)'!E20+'(令和6年11月)'!E20+'(令和6年12月)'!E20+'(令和7年1月)'!E20+'(令和7年2月)'!E20+'(令和8年4月)'!E20</f>
        <v>11290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+'(令和6年4月)'!E21+'(令和6年5月)'!E21+'(令和6年6月)'!E21+'(令和6年7月)'!E21+'(令和6年8月)'!E21+'(令和6年9月)'!E21+'(令和6年10月)'!E21+'(令和6年11月)'!E21+'(令和6年12月)'!E21+'(令和7年1月)'!E21+'(令和7年2月)'!E21+'(令和8年4月)'!E21</f>
        <v>11412.008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+'(令和6年4月)'!F22+'(令和6年5月)'!F22+'(令和6年6月)'!F22+'(令和6年7月)'!F22+'(令和6年8月)'!F22+'(令和6年9月)'!F22+'(令和6年10月)'!F22+'(令和6年11月)'!F22+'(令和6年12月)'!F22+'(令和7年1月)'!F22+'(令和7年2月)'!F22+'(令和8年4月)'!F22</f>
        <v>3869684.5999999996</v>
      </c>
      <c r="AH5" s="155">
        <f t="shared" ref="AH5:AH14" si="1">+AG5/12</f>
        <v>322473.71666666662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694</v>
      </c>
      <c r="F6" s="24">
        <v>53414</v>
      </c>
      <c r="G6" s="25">
        <v>30</v>
      </c>
      <c r="H6" s="26">
        <v>5440</v>
      </c>
      <c r="I6" s="27">
        <v>1091</v>
      </c>
      <c r="J6" s="21">
        <v>1050387</v>
      </c>
      <c r="K6" s="25">
        <v>2347</v>
      </c>
      <c r="L6" s="26">
        <v>4663619</v>
      </c>
      <c r="M6" s="27">
        <v>639</v>
      </c>
      <c r="N6" s="76">
        <v>188733</v>
      </c>
      <c r="O6" s="25">
        <v>186</v>
      </c>
      <c r="P6" s="26">
        <v>23085</v>
      </c>
      <c r="Q6" s="27">
        <v>13852</v>
      </c>
      <c r="R6" s="21">
        <v>2238581</v>
      </c>
      <c r="S6" s="25">
        <v>22565</v>
      </c>
      <c r="T6" s="26">
        <v>5376987</v>
      </c>
      <c r="U6" s="27">
        <v>2185</v>
      </c>
      <c r="V6" s="21">
        <v>994665</v>
      </c>
      <c r="W6" s="27">
        <v>462.2</v>
      </c>
      <c r="X6" s="26">
        <v>96751</v>
      </c>
      <c r="Y6" s="20">
        <f t="shared" si="0"/>
        <v>44051.199999999997</v>
      </c>
      <c r="Z6" s="21">
        <f t="shared" si="0"/>
        <v>14691662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+'(令和6年4月)'!G20+'(令和6年5月)'!G20+'(令和6年6月)'!G20+'(令和6年7月)'!G20+'(令和6年8月)'!G20+'(令和6年9月)'!G20+'(令和6年10月)'!G20+'(令和6年11月)'!G20+'(令和6年12月)'!G20+'(令和7年1月)'!G20+'(令和7年2月)'!G20+'(令和8年4月)'!G20</f>
        <v>13007.27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+'(令和6年4月)'!G21+'(令和6年5月)'!G21+'(令和6年6月)'!G21+'(令和6年7月)'!G21+'(令和6年8月)'!G21+'(令和6年9月)'!G21+'(令和6年10月)'!G21+'(令和6年11月)'!G21+'(令和6年12月)'!G21+'(令和7年1月)'!G21+'(令和7年2月)'!G21+'(令和8年4月)'!G21</f>
        <v>12970.26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+'(令和6年4月)'!H22+'(令和6年5月)'!H22+'(令和6年6月)'!H22+'(令和6年7月)'!H22+'(令和6年8月)'!H22+'(令和6年9月)'!H22+'(令和6年10月)'!H22+'(令和6年11月)'!H22+'(令和6年12月)'!H22+'(令和7年1月)'!H22+'(令和7年2月)'!H22+'(令和8年4月)'!H22</f>
        <v>8635674</v>
      </c>
      <c r="AH6" s="155">
        <f t="shared" si="1"/>
        <v>719639.5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1527.9</v>
      </c>
      <c r="F7" s="36">
        <v>291690</v>
      </c>
      <c r="G7" s="29">
        <v>151</v>
      </c>
      <c r="H7" s="30">
        <v>74178</v>
      </c>
      <c r="I7" s="31">
        <v>1128</v>
      </c>
      <c r="J7" s="32">
        <v>906700</v>
      </c>
      <c r="K7" s="77">
        <v>4818</v>
      </c>
      <c r="L7" s="30">
        <v>2846127</v>
      </c>
      <c r="M7" s="23">
        <v>1633.3</v>
      </c>
      <c r="N7" s="24">
        <v>280760.25</v>
      </c>
      <c r="O7" s="33">
        <v>2684</v>
      </c>
      <c r="P7" s="34">
        <v>514998</v>
      </c>
      <c r="Q7" s="23">
        <v>29925.699999999997</v>
      </c>
      <c r="R7" s="24">
        <v>4730710</v>
      </c>
      <c r="S7" s="33">
        <v>32848.199999999997</v>
      </c>
      <c r="T7" s="34">
        <v>2624034</v>
      </c>
      <c r="U7" s="23">
        <v>3250.3</v>
      </c>
      <c r="V7" s="24">
        <v>1645450.9344884744</v>
      </c>
      <c r="W7" s="23">
        <v>1725.9999999999998</v>
      </c>
      <c r="X7" s="34">
        <v>382820</v>
      </c>
      <c r="Y7" s="31">
        <f t="shared" si="0"/>
        <v>79692.399999999994</v>
      </c>
      <c r="Z7" s="24">
        <f>+X7+V7+T7+R7+P7+N7+L7+J7+H7+F7</f>
        <v>14297468.184488475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+'(令和6年4月)'!I20+'(令和6年5月)'!I20+'(令和6年6月)'!I20+'(令和6年7月)'!I20+'(令和6年8月)'!I20+'(令和6年9月)'!I20+'(令和6年10月)'!I20+'(令和6年11月)'!I20+'(令和6年12月)'!I20+'(令和7年1月)'!I20+'(令和7年2月)'!I20+'(令和8年4月)'!I20</f>
        <v>26588.9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+'(令和6年4月)'!I21+'(令和6年5月)'!I21+'(令和6年6月)'!I21+'(令和6年7月)'!I21+'(令和6年8月)'!I21+'(令和6年9月)'!I21+'(令和6年10月)'!I21+'(令和6年11月)'!I21+'(令和6年12月)'!I21+'(令和7年1月)'!I21+'(令和7年2月)'!I21+'(令和8年4月)'!I21</f>
        <v>26331.899999999998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+'(令和6年4月)'!J22+'(令和6年5月)'!J22+'(令和6年6月)'!J22+'(令和6年7月)'!J22+'(令和6年8月)'!J22+'(令和6年9月)'!J22+'(令和6年10月)'!J22+'(令和6年11月)'!J22+'(令和6年12月)'!J22+'(令和7年1月)'!J22+'(令和7年2月)'!J22+'(令和8年4月)'!J22</f>
        <v>35235998.326535627</v>
      </c>
      <c r="AH7" s="155">
        <f t="shared" si="1"/>
        <v>2936333.1938779689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175.28700000000001</v>
      </c>
      <c r="H8" s="16">
        <v>101800</v>
      </c>
      <c r="I8" s="13">
        <v>5556.8</v>
      </c>
      <c r="J8" s="14">
        <v>379786.54054054053</v>
      </c>
      <c r="K8" s="17">
        <v>0</v>
      </c>
      <c r="L8" s="18">
        <v>0</v>
      </c>
      <c r="M8" s="13">
        <v>4172.7999999999993</v>
      </c>
      <c r="N8" s="75">
        <v>1203326.7</v>
      </c>
      <c r="O8" s="19">
        <v>57</v>
      </c>
      <c r="P8" s="18">
        <v>6774.3</v>
      </c>
      <c r="Q8" s="13">
        <v>5635.7999999999993</v>
      </c>
      <c r="R8" s="14">
        <v>609410.69999999995</v>
      </c>
      <c r="S8" s="19">
        <v>964.1</v>
      </c>
      <c r="T8" s="18">
        <v>116973.5</v>
      </c>
      <c r="U8" s="13">
        <v>425.9</v>
      </c>
      <c r="V8" s="14">
        <v>146365.45384615383</v>
      </c>
      <c r="W8" s="13">
        <v>3</v>
      </c>
      <c r="X8" s="18">
        <v>600</v>
      </c>
      <c r="Y8" s="13">
        <f t="shared" si="0"/>
        <v>17120.686999999998</v>
      </c>
      <c r="Z8" s="14">
        <f t="shared" si="0"/>
        <v>2584037.1943866941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+'(令和6年4月)'!K20+'(令和6年5月)'!K20+'(令和6年6月)'!K20+'(令和6年7月)'!K20+'(令和6年8月)'!K20+'(令和6年9月)'!K20+'(令和6年10月)'!K20+'(令和6年11月)'!K20+'(令和6年12月)'!K20+'(令和7年1月)'!K20+'(令和7年2月)'!K20+'(令和8年4月)'!K20</f>
        <v>26119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+'(令和6年4月)'!K21+'(令和6年5月)'!K21+'(令和6年6月)'!K21+'(令和6年7月)'!K21+'(令和6年8月)'!K21+'(令和6年9月)'!K21+'(令和6年10月)'!K21+'(令和6年11月)'!K21+'(令和6年12月)'!K21+'(令和7年1月)'!K21+'(令和7年2月)'!K21+'(令和8年4月)'!K21</f>
        <v>24241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+'(令和6年4月)'!L22+'(令和6年5月)'!L22+'(令和6年6月)'!L22+'(令和6年7月)'!L22+'(令和6年8月)'!L22+'(令和6年9月)'!L22+'(令和6年10月)'!L22+'(令和6年11月)'!L22+'(令和6年12月)'!L22+'(令和7年1月)'!L22+'(令和7年2月)'!L22+'(令和8年4月)'!L22</f>
        <v>73109736</v>
      </c>
      <c r="AH8" s="155">
        <f t="shared" si="1"/>
        <v>6092478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213</v>
      </c>
      <c r="F9" s="24">
        <v>39150</v>
      </c>
      <c r="G9" s="25">
        <v>142.17099999999999</v>
      </c>
      <c r="H9" s="26">
        <v>86600</v>
      </c>
      <c r="I9" s="27">
        <v>5392.7</v>
      </c>
      <c r="J9" s="21">
        <v>370972.61621621624</v>
      </c>
      <c r="K9" s="25">
        <v>0</v>
      </c>
      <c r="L9" s="26">
        <v>0</v>
      </c>
      <c r="M9" s="27">
        <v>3816</v>
      </c>
      <c r="N9" s="76">
        <v>1166638.6000000001</v>
      </c>
      <c r="O9" s="25">
        <v>55</v>
      </c>
      <c r="P9" s="26">
        <v>6565.5</v>
      </c>
      <c r="Q9" s="27">
        <v>5195.7999999999993</v>
      </c>
      <c r="R9" s="21">
        <v>618193.89999999991</v>
      </c>
      <c r="S9" s="25">
        <v>931.1</v>
      </c>
      <c r="T9" s="26">
        <v>108916.4</v>
      </c>
      <c r="U9" s="27">
        <v>853.1</v>
      </c>
      <c r="V9" s="21">
        <v>103982.91538461538</v>
      </c>
      <c r="W9" s="27">
        <v>3</v>
      </c>
      <c r="X9" s="26">
        <v>600</v>
      </c>
      <c r="Y9" s="20">
        <f t="shared" si="0"/>
        <v>16601.870999999999</v>
      </c>
      <c r="Z9" s="21">
        <f t="shared" si="0"/>
        <v>2501619.9316008314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+'(令和6年4月)'!M20+'(令和6年5月)'!M20+'(令和6年6月)'!M20+'(令和6年7月)'!M20+'(令和6年8月)'!M20+'(令和6年9月)'!M20+'(令和6年10月)'!M20+'(令和6年11月)'!M20+'(令和6年12月)'!M20+'(令和7年1月)'!M20+'(令和7年2月)'!M20+'(令和8年4月)'!M20</f>
        <v>81248.743999999977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+'(令和6年4月)'!M21+'(令和6年5月)'!M21+'(令和6年6月)'!M21+'(令和6年7月)'!M21+'(令和6年8月)'!M21+'(令和6年9月)'!M21+'(令和6年10月)'!M21+'(令和6年11月)'!M21+'(令和6年12月)'!M21+'(令和7年1月)'!M21+'(令和7年2月)'!M21+'(令和8年4月)'!M21</f>
        <v>81560.114999999991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+'(令和6年4月)'!N22+'(令和6年5月)'!N22+'(令和6年6月)'!N22+'(令和6年7月)'!N22+'(令和6年8月)'!N22+'(令和6年9月)'!N22+'(令和6年10月)'!N22+'(令和6年11月)'!N22+'(令和6年12月)'!N22+'(令和7年1月)'!N22+'(令和7年2月)'!N22+'(令和8年4月)'!N22</f>
        <v>35546916.035999998</v>
      </c>
      <c r="AH9" s="155">
        <f t="shared" si="1"/>
        <v>2962243.003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266</v>
      </c>
      <c r="F10" s="36">
        <v>47964.000000000015</v>
      </c>
      <c r="G10" s="29">
        <v>248.64299999999977</v>
      </c>
      <c r="H10" s="30">
        <v>137000</v>
      </c>
      <c r="I10" s="37">
        <v>3596.9000000000024</v>
      </c>
      <c r="J10" s="38">
        <v>677890.881081081</v>
      </c>
      <c r="K10" s="77">
        <v>0</v>
      </c>
      <c r="L10" s="30">
        <v>0</v>
      </c>
      <c r="M10" s="35">
        <v>7591.6</v>
      </c>
      <c r="N10" s="36">
        <v>1750940.003</v>
      </c>
      <c r="O10" s="29">
        <v>51</v>
      </c>
      <c r="P10" s="30">
        <v>6109.2000000000007</v>
      </c>
      <c r="Q10" s="35">
        <v>12028.8</v>
      </c>
      <c r="R10" s="36">
        <v>1493831.1756000002</v>
      </c>
      <c r="S10" s="29">
        <v>880.1999999999997</v>
      </c>
      <c r="T10" s="30">
        <v>145967.1</v>
      </c>
      <c r="U10" s="35">
        <v>3237.5000000000018</v>
      </c>
      <c r="V10" s="36">
        <v>385867.9000000002</v>
      </c>
      <c r="W10" s="35">
        <v>0</v>
      </c>
      <c r="X10" s="30">
        <v>0</v>
      </c>
      <c r="Y10" s="37">
        <f t="shared" si="0"/>
        <v>27900.643</v>
      </c>
      <c r="Z10" s="36">
        <f t="shared" si="0"/>
        <v>4645570.2596810814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+'(令和6年4月)'!O20+'(令和6年5月)'!O20+'(令和6年6月)'!O20+'(令和6年7月)'!O20+'(令和6年8月)'!O20+'(令和6年9月)'!O20+'(令和6年10月)'!O20+'(令和6年11月)'!O20+'(令和6年12月)'!O20+'(令和7年1月)'!O20+'(令和7年2月)'!O20+'(令和8年4月)'!O20</f>
        <v>47999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+'(令和6年4月)'!O21+'(令和6年5月)'!O21+'(令和6年6月)'!O21+'(令和6年7月)'!O21+'(令和6年8月)'!O21+'(令和6年9月)'!O21+'(令和6年10月)'!O21+'(令和6年11月)'!O21+'(令和6年12月)'!O21+'(令和7年1月)'!O21+'(令和7年2月)'!O21+'(令和8年4月)'!O21</f>
        <v>48146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+'(令和6年4月)'!P22+'(令和6年5月)'!P22+'(令和6年6月)'!P22+'(令和6年7月)'!P22+'(令和6年8月)'!P22+'(令和6年9月)'!P22+'(令和6年10月)'!P22+'(令和6年11月)'!P22+'(令和6年12月)'!P22+'(令和7年1月)'!P22+'(令和7年2月)'!P22+'(令和8年4月)'!P22</f>
        <v>16615784.399999999</v>
      </c>
      <c r="AH10" s="155">
        <f t="shared" si="1"/>
        <v>1384648.7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3.5</v>
      </c>
      <c r="J11" s="14">
        <v>4054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2508</v>
      </c>
      <c r="R11" s="14">
        <v>709388</v>
      </c>
      <c r="S11" s="19">
        <v>0</v>
      </c>
      <c r="T11" s="18">
        <v>0</v>
      </c>
      <c r="U11" s="13">
        <v>95</v>
      </c>
      <c r="V11" s="14">
        <v>5829</v>
      </c>
      <c r="W11" s="13">
        <v>1</v>
      </c>
      <c r="X11" s="18">
        <v>2586</v>
      </c>
      <c r="Y11" s="13">
        <f>+W11+U11+S11+Q11+O11+M11+K11+I11+G11+E11</f>
        <v>2697.5</v>
      </c>
      <c r="Z11" s="14">
        <f t="shared" si="0"/>
        <v>811857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+'(令和6年4月)'!Q20+'(令和6年5月)'!Q20+'(令和6年6月)'!Q20+'(令和6年7月)'!Q20+'(令和6年8月)'!Q20+'(令和6年9月)'!Q20+'(令和6年10月)'!Q20+'(令和6年11月)'!Q20+'(令和6年12月)'!Q20+'(令和7年1月)'!Q20+'(令和7年2月)'!Q20+'(令和8年4月)'!Q20</f>
        <v>315168.3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+'(令和6年4月)'!Q21+'(令和6年5月)'!Q21+'(令和6年6月)'!Q21+'(令和6年7月)'!Q21+'(令和6年8月)'!Q21+'(令和6年9月)'!Q21+'(令和6年10月)'!Q21+'(令和6年11月)'!Q21+'(令和6年12月)'!Q21+'(令和7年1月)'!Q21+'(令和7年2月)'!Q21+'(令和8年4月)'!Q21</f>
        <v>314103.8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+'(令和6年4月)'!R22+'(令和6年5月)'!R22+'(令和6年6月)'!R22+'(令和6年7月)'!R22+'(令和6年8月)'!R22+'(令和6年9月)'!R22+'(令和6年10月)'!R22+'(令和6年11月)'!R22+'(令和6年12月)'!R22+'(令和7年1月)'!R22+'(令和7年2月)'!R22+'(令和8年4月)'!R22</f>
        <v>133621574.68920001</v>
      </c>
      <c r="AH11" s="155">
        <f t="shared" si="1"/>
        <v>11135131.224100001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31</v>
      </c>
      <c r="F12" s="21">
        <v>9300</v>
      </c>
      <c r="G12" s="25">
        <v>75</v>
      </c>
      <c r="H12" s="26">
        <v>75000</v>
      </c>
      <c r="I12" s="27">
        <v>2</v>
      </c>
      <c r="J12" s="21">
        <v>3113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2893</v>
      </c>
      <c r="R12" s="21">
        <v>737332</v>
      </c>
      <c r="S12" s="25">
        <v>0</v>
      </c>
      <c r="T12" s="26">
        <v>0</v>
      </c>
      <c r="U12" s="27">
        <v>250</v>
      </c>
      <c r="V12" s="21">
        <v>12629</v>
      </c>
      <c r="W12" s="27">
        <v>0</v>
      </c>
      <c r="X12" s="26">
        <v>0</v>
      </c>
      <c r="Y12" s="20">
        <f t="shared" ref="Y12:Y18" si="2">+W12+U12+S12+Q12+O12+M12+K12+I12+G12+E12</f>
        <v>3266</v>
      </c>
      <c r="Z12" s="21">
        <f t="shared" si="0"/>
        <v>852374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+'(令和6年4月)'!S20+'(令和6年5月)'!S20+'(令和6年6月)'!S20+'(令和6年7月)'!S20+'(令和6年8月)'!S20+'(令和6年9月)'!S20+'(令和6年10月)'!S20+'(令和6年11月)'!S20+'(令和6年12月)'!S20+'(令和7年1月)'!S20+'(令和7年2月)'!S20+'(令和8年4月)'!S20</f>
        <v>470700.69999999995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+'(令和6年4月)'!S21+'(令和6年5月)'!S21+'(令和6年6月)'!S21+'(令和6年7月)'!S21+'(令和6年8月)'!S21+'(令和6年9月)'!S21+'(令和6年10月)'!S21+'(令和6年11月)'!S21+'(令和6年12月)'!S21+'(令和7年1月)'!S21+'(令和7年2月)'!S21+'(令和8年4月)'!S21</f>
        <v>467392.1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+'(令和6年4月)'!T22+'(令和6年5月)'!T22+'(令和6年6月)'!T22+'(令和6年7月)'!T22+'(令和6年8月)'!T22+'(令和6年9月)'!T22+'(令和6年10月)'!T22+'(令和6年11月)'!T22+'(令和6年12月)'!T22+'(令和7年1月)'!T22+'(令和7年2月)'!T22+'(令和8年4月)'!T22</f>
        <v>38674411.399999999</v>
      </c>
      <c r="AH12" s="155">
        <f t="shared" si="1"/>
        <v>3222867.6166666667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53</v>
      </c>
      <c r="F13" s="24">
        <v>15900</v>
      </c>
      <c r="G13" s="29">
        <v>195</v>
      </c>
      <c r="H13" s="30">
        <v>195000</v>
      </c>
      <c r="I13" s="37">
        <v>2</v>
      </c>
      <c r="J13" s="38">
        <v>2703.200000000008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6508.8</v>
      </c>
      <c r="R13" s="36">
        <v>2070573.8</v>
      </c>
      <c r="S13" s="29">
        <v>0</v>
      </c>
      <c r="T13" s="30">
        <v>0</v>
      </c>
      <c r="U13" s="35">
        <v>227.3</v>
      </c>
      <c r="V13" s="36">
        <v>14778.8</v>
      </c>
      <c r="W13" s="35">
        <v>22</v>
      </c>
      <c r="X13" s="30">
        <v>63716</v>
      </c>
      <c r="Y13" s="37">
        <f t="shared" si="2"/>
        <v>7027.1</v>
      </c>
      <c r="Z13" s="36">
        <f t="shared" si="0"/>
        <v>2381671.8000000003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+'(令和6年4月)'!U20+'(令和6年5月)'!U20+'(令和6年6月)'!U20+'(令和6年7月)'!U20+'(令和6年8月)'!U20+'(令和6年9月)'!U20+'(令和6年10月)'!U20+'(令和6年11月)'!U20+'(令和6年12月)'!U20+'(令和7年1月)'!U20+'(令和7年2月)'!U20+'(令和8年4月)'!U20</f>
        <v>39407.9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+'(令和6年4月)'!U21+'(令和6年5月)'!U21+'(令和6年6月)'!U21+'(令和6年7月)'!U21+'(令和6年8月)'!U21+'(令和6年9月)'!U21+'(令和6年10月)'!U21+'(令和6年11月)'!U21+'(令和6年12月)'!U21+'(令和7年1月)'!U21+'(令和7年2月)'!U21+'(令和8年4月)'!U21</f>
        <v>41071.799999999996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+'(令和6年4月)'!V22+'(令和6年5月)'!V22+'(令和6年6月)'!V22+'(令和6年7月)'!V22+'(令和6年8月)'!V22+'(令和6年9月)'!V22+'(令和6年10月)'!V22+'(令和6年11月)'!V22+'(令和6年12月)'!V22+'(令和7年1月)'!V22+'(令和7年2月)'!V22+'(令和8年4月)'!V22</f>
        <v>23507922.194953587</v>
      </c>
      <c r="AH13" s="88">
        <f t="shared" si="1"/>
        <v>1958993.5162461323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1624</v>
      </c>
      <c r="N14" s="75">
        <v>183582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1624</v>
      </c>
      <c r="Z14" s="14">
        <f t="shared" si="0"/>
        <v>183582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+'(令和6年4月)'!W20+'(令和6年5月)'!W20+'(令和6年6月)'!W20+'(令和6年7月)'!W20+'(令和6年8月)'!W20+'(令和6年9月)'!W20+'(令和6年10月)'!W20+'(令和6年11月)'!W20+'(令和6年12月)'!W20+'(令和7年1月)'!W20+'(令和7年2月)'!W20+'(令和8年4月)'!W20</f>
        <v>52436.916000000005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+'(令和6年4月)'!W21+'(令和6年5月)'!W21+'(令和6年6月)'!W21+'(令和6年7月)'!W21+'(令和6年8月)'!W21+'(令和6年9月)'!W21+'(令和6年10月)'!W21+'(令和6年11月)'!W21+'(令和6年12月)'!W21+'(令和7年1月)'!W21+'(令和7年2月)'!W21+'(令和8年4月)'!W21</f>
        <v>52435.166000000012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+'(令和6年4月)'!X22+'(令和6年5月)'!X22+'(令和6年6月)'!X22+'(令和6年7月)'!X22+'(令和6年8月)'!X22+'(令和6年9月)'!X22+'(令和6年10月)'!X22+'(令和6年11月)'!X22+'(令和6年12月)'!X22+'(令和7年1月)'!X22+'(令和7年2月)'!X22+'(令和8年4月)'!X22</f>
        <v>13925915</v>
      </c>
      <c r="AH14" s="155">
        <f t="shared" si="1"/>
        <v>1160492.9166666667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1285</v>
      </c>
      <c r="N15" s="76">
        <v>106759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1285</v>
      </c>
      <c r="Z15" s="24">
        <f t="shared" si="0"/>
        <v>106759</v>
      </c>
      <c r="AD15" s="3">
        <f>SUM(AD5:AD14)</f>
        <v>1083966.73</v>
      </c>
      <c r="AE15" s="3">
        <f>SUM(AE5:AE14)</f>
        <v>1079664.149</v>
      </c>
      <c r="AG15" s="3">
        <f>SUM(AG5:AG14)</f>
        <v>382743616.64668918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3088.7219999999998</v>
      </c>
      <c r="N16" s="36">
        <v>392447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3088.7219999999998</v>
      </c>
      <c r="Z16" s="36">
        <f t="shared" si="0"/>
        <v>392447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821</v>
      </c>
      <c r="H17" s="18">
        <v>219248</v>
      </c>
      <c r="I17" s="13">
        <v>188</v>
      </c>
      <c r="J17" s="14">
        <v>109960</v>
      </c>
      <c r="K17" s="19">
        <v>37</v>
      </c>
      <c r="L17" s="18">
        <v>30765</v>
      </c>
      <c r="M17" s="13">
        <v>643.01600000000008</v>
      </c>
      <c r="N17" s="75">
        <v>170947</v>
      </c>
      <c r="O17" s="19">
        <v>3243</v>
      </c>
      <c r="P17" s="18">
        <v>1254292</v>
      </c>
      <c r="Q17" s="13">
        <v>4097</v>
      </c>
      <c r="R17" s="14">
        <v>1356867</v>
      </c>
      <c r="S17" s="19">
        <v>80</v>
      </c>
      <c r="T17" s="18">
        <v>3812</v>
      </c>
      <c r="U17" s="13">
        <v>2</v>
      </c>
      <c r="V17" s="14">
        <v>440</v>
      </c>
      <c r="W17" s="13">
        <v>6096.4359999999997</v>
      </c>
      <c r="X17" s="18">
        <v>671226</v>
      </c>
      <c r="Y17" s="41">
        <f t="shared" si="2"/>
        <v>15207.451999999999</v>
      </c>
      <c r="Z17" s="42">
        <f t="shared" si="0"/>
        <v>3817557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+'(令和6年4月)'!Y20+'(令和6年5月)'!Y20+'(令和6年6月)'!Y20+'(令和6年7月)'!Y20+'(令和6年8月)'!Y20+'(令和6年9月)'!Y20+'(令和6年10月)'!Y20+'(令和6年11月)'!Y20+'(令和6年12月)'!Y20+'(令和7年1月)'!Y20+'(令和7年2月)'!Y20+'(令和8年4月)'!Y20</f>
        <v>1083966.73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+'(令和6年4月)'!Y21+'(令和6年5月)'!Y21+'(令和6年6月)'!Y21+'(令和6年7月)'!Y21+'(令和6年8月)'!Y21+'(令和6年9月)'!Y21+'(令和6年10月)'!Y21+'(令和6年11月)'!Y21+'(令和6年12月)'!Y21+'(令和7年1月)'!Y21+'(令和7年2月)'!Y21+'(令和8年4月)'!Y21</f>
        <v>1079664.149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+'(令和6年4月)'!Y22+'(令和6年5月)'!Y22+'(令和6年6月)'!Y22+'(令和6年7月)'!Y22+'(令和6年8月)'!Y22+'(令和6年9月)'!Y22+'(令和6年10月)'!Y22+'(令和6年11月)'!Y22+'(令和6年12月)'!Y22+'(令和7年1月)'!Y22+'(令和7年2月)'!Y22+'(令和8年4月)'!Y22</f>
        <v>1594735.7148999996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+'(令和6年4月)'!Z22+'(令和6年5月)'!Z22+'(令和6年6月)'!Z22+'(令和6年7月)'!Z22+'(令和6年8月)'!Z22+'(令和6年9月)'!Z22+'(令和6年10月)'!Z22+'(令和6年11月)'!Z22+'(令和6年12月)'!Z22+'(令和7年1月)'!Z22+'(令和7年2月)'!Z22+'(令和8年4月)'!Z22</f>
        <v>382743616.64668924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838</v>
      </c>
      <c r="H18" s="26">
        <v>226761</v>
      </c>
      <c r="I18" s="27">
        <v>194</v>
      </c>
      <c r="J18" s="21">
        <v>102374</v>
      </c>
      <c r="K18" s="25">
        <v>55</v>
      </c>
      <c r="L18" s="26">
        <v>37140</v>
      </c>
      <c r="M18" s="27">
        <v>435.08</v>
      </c>
      <c r="N18" s="21">
        <v>117991</v>
      </c>
      <c r="O18" s="25">
        <v>2936</v>
      </c>
      <c r="P18" s="26">
        <v>1145182</v>
      </c>
      <c r="Q18" s="27">
        <v>4149</v>
      </c>
      <c r="R18" s="21">
        <v>1269645</v>
      </c>
      <c r="S18" s="25">
        <v>119</v>
      </c>
      <c r="T18" s="26">
        <v>4024</v>
      </c>
      <c r="U18" s="27">
        <v>3</v>
      </c>
      <c r="V18" s="21">
        <v>660</v>
      </c>
      <c r="W18" s="27">
        <v>6179.2759999999998</v>
      </c>
      <c r="X18" s="26">
        <v>681107</v>
      </c>
      <c r="Y18" s="23">
        <f t="shared" si="2"/>
        <v>14908.356</v>
      </c>
      <c r="Z18" s="24">
        <f t="shared" si="0"/>
        <v>3584884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1226</v>
      </c>
      <c r="H19" s="34">
        <v>384277</v>
      </c>
      <c r="I19" s="23">
        <v>452</v>
      </c>
      <c r="J19" s="24">
        <v>258432</v>
      </c>
      <c r="K19" s="78">
        <v>59</v>
      </c>
      <c r="L19" s="34">
        <v>49040</v>
      </c>
      <c r="M19" s="23">
        <v>1775.0439999999999</v>
      </c>
      <c r="N19" s="24">
        <v>482727</v>
      </c>
      <c r="O19" s="33">
        <v>1594</v>
      </c>
      <c r="P19" s="34">
        <v>601189.5</v>
      </c>
      <c r="Q19" s="23">
        <v>6876</v>
      </c>
      <c r="R19" s="24">
        <v>2965977</v>
      </c>
      <c r="S19" s="33">
        <v>56</v>
      </c>
      <c r="T19" s="34">
        <v>4006</v>
      </c>
      <c r="U19" s="23">
        <v>61</v>
      </c>
      <c r="V19" s="24">
        <v>13420</v>
      </c>
      <c r="W19" s="23">
        <v>5092.0532000000003</v>
      </c>
      <c r="X19" s="34">
        <v>668914</v>
      </c>
      <c r="Y19" s="35">
        <f>+W19+U19+S19+Q19+O19+M19+K19+I19+G19+E19</f>
        <v>17191.0972</v>
      </c>
      <c r="Z19" s="36">
        <f>+X19+V19+T19+R19+P19+N19+L19+J19+H19+F19</f>
        <v>5427982.5</v>
      </c>
      <c r="AF19" s="156">
        <f>+AF17/12</f>
        <v>132894.64290833331</v>
      </c>
      <c r="AG19" s="156">
        <f>+AG17/12</f>
        <v>31895301.387224104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937</v>
      </c>
      <c r="F20" s="14">
        <v>100594</v>
      </c>
      <c r="G20" s="19">
        <v>1101.287</v>
      </c>
      <c r="H20" s="18">
        <v>401488</v>
      </c>
      <c r="I20" s="13">
        <v>6934.3</v>
      </c>
      <c r="J20" s="14">
        <v>1603112.5405405406</v>
      </c>
      <c r="K20" s="19">
        <v>2268</v>
      </c>
      <c r="L20" s="18">
        <v>4430942</v>
      </c>
      <c r="M20" s="13">
        <v>7241.8159999999989</v>
      </c>
      <c r="N20" s="14">
        <v>1787648.7</v>
      </c>
      <c r="O20" s="19">
        <v>3409</v>
      </c>
      <c r="P20" s="18">
        <v>1273462.3</v>
      </c>
      <c r="Q20" s="13">
        <v>27446.799999999999</v>
      </c>
      <c r="R20" s="14">
        <v>5049251.7</v>
      </c>
      <c r="S20" s="19">
        <v>23021.1</v>
      </c>
      <c r="T20" s="18">
        <v>5946586.5</v>
      </c>
      <c r="U20" s="13">
        <v>2841.9</v>
      </c>
      <c r="V20" s="14">
        <v>1260466.4538461538</v>
      </c>
      <c r="W20" s="13">
        <v>6506.4359999999997</v>
      </c>
      <c r="X20" s="18">
        <v>743629</v>
      </c>
      <c r="Y20" s="31">
        <f t="shared" ref="Y20:Z21" si="3">+Y17+Y14+Y11+Y8+Y5</f>
        <v>81707.638999999996</v>
      </c>
      <c r="Z20" s="32">
        <f t="shared" si="3"/>
        <v>22597181.194386695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938</v>
      </c>
      <c r="F21" s="21">
        <v>101864</v>
      </c>
      <c r="G21" s="25">
        <v>1085.171</v>
      </c>
      <c r="H21" s="26">
        <v>393801</v>
      </c>
      <c r="I21" s="27">
        <v>6679.7</v>
      </c>
      <c r="J21" s="21">
        <v>1526846.6162162162</v>
      </c>
      <c r="K21" s="25">
        <v>2402</v>
      </c>
      <c r="L21" s="26">
        <v>4700759</v>
      </c>
      <c r="M21" s="27">
        <v>6190.08</v>
      </c>
      <c r="N21" s="21">
        <v>1595121.6</v>
      </c>
      <c r="O21" s="25">
        <v>3177</v>
      </c>
      <c r="P21" s="26">
        <v>1174832.5</v>
      </c>
      <c r="Q21" s="27">
        <v>26089.8</v>
      </c>
      <c r="R21" s="21">
        <v>4863751.9000000004</v>
      </c>
      <c r="S21" s="25">
        <v>23615.1</v>
      </c>
      <c r="T21" s="26">
        <v>5489927.4000000004</v>
      </c>
      <c r="U21" s="27">
        <v>3291.1</v>
      </c>
      <c r="V21" s="21">
        <v>1111936.9153846153</v>
      </c>
      <c r="W21" s="27">
        <v>6644.4759999999997</v>
      </c>
      <c r="X21" s="26">
        <v>778458</v>
      </c>
      <c r="Y21" s="23">
        <f t="shared" si="3"/>
        <v>80112.426999999996</v>
      </c>
      <c r="Z21" s="24">
        <f t="shared" si="3"/>
        <v>21737298.931600831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1846.9</v>
      </c>
      <c r="F22" s="24">
        <v>355554</v>
      </c>
      <c r="G22" s="33">
        <v>1820.6429999999998</v>
      </c>
      <c r="H22" s="34">
        <v>790455</v>
      </c>
      <c r="I22" s="23">
        <v>5178.9000000000024</v>
      </c>
      <c r="J22" s="24">
        <v>1845726.0810810809</v>
      </c>
      <c r="K22" s="33">
        <v>4877</v>
      </c>
      <c r="L22" s="34">
        <v>2895167</v>
      </c>
      <c r="M22" s="23">
        <v>14107.665999999999</v>
      </c>
      <c r="N22" s="24">
        <v>2925874.253</v>
      </c>
      <c r="O22" s="33">
        <v>4329</v>
      </c>
      <c r="P22" s="34">
        <v>1122296.7</v>
      </c>
      <c r="Q22" s="23">
        <v>55339.3</v>
      </c>
      <c r="R22" s="24">
        <v>11261091.9756</v>
      </c>
      <c r="S22" s="33">
        <v>33784.399999999994</v>
      </c>
      <c r="T22" s="34">
        <v>2774007.1</v>
      </c>
      <c r="U22" s="23">
        <v>6776.1000000000022</v>
      </c>
      <c r="V22" s="24">
        <v>2059517.6344884746</v>
      </c>
      <c r="W22" s="23">
        <v>6840.0532000000003</v>
      </c>
      <c r="X22" s="34">
        <v>1115450</v>
      </c>
      <c r="Y22" s="23">
        <f>+Y19+Y16+Y13+Y10+Y7</f>
        <v>134899.96220000001</v>
      </c>
      <c r="Z22" s="24">
        <f>+Z19+Z16+Z13+Z10+Z7</f>
        <v>27145139.744169556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50.746995777849946</v>
      </c>
      <c r="F23" s="178"/>
      <c r="G23" s="177">
        <f>(G20+G21)/(G22+G41)*100</f>
        <v>60.313254274971939</v>
      </c>
      <c r="H23" s="178"/>
      <c r="I23" s="177">
        <f>(I20+I21)/(I22+I41)*100</f>
        <v>134.74938633304293</v>
      </c>
      <c r="J23" s="178"/>
      <c r="K23" s="177">
        <f>(K20+K21)/(K22+K41)*100</f>
        <v>47.228964401294498</v>
      </c>
      <c r="L23" s="178"/>
      <c r="M23" s="177">
        <f>(M20+M21)/(M22+M41)*100</f>
        <v>49.448151121081317</v>
      </c>
      <c r="N23" s="178"/>
      <c r="O23" s="177">
        <f>(O20+O21)/(O22+O41)*100</f>
        <v>78.162829337764066</v>
      </c>
      <c r="P23" s="178"/>
      <c r="Q23" s="177">
        <f>(Q20+Q21)/(Q22+Q41)*100</f>
        <v>48.971657934022183</v>
      </c>
      <c r="R23" s="178"/>
      <c r="S23" s="177">
        <f>(S20+S21)/(S22+S41)*100</f>
        <v>68.418844296302396</v>
      </c>
      <c r="T23" s="178"/>
      <c r="U23" s="177">
        <f>(U20+W20)/(U22+U41)*100</f>
        <v>66.767151856242918</v>
      </c>
      <c r="V23" s="178"/>
      <c r="W23" s="177">
        <f>(W20+W21)/(W22+W41)*100</f>
        <v>95.17131762332464</v>
      </c>
      <c r="X23" s="178"/>
      <c r="Y23" s="177">
        <f>(Y20+Y21)/(Y22+Y41)*100</f>
        <v>60.334534972175227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192513.94228166115</v>
      </c>
      <c r="F24" s="180"/>
      <c r="G24" s="181">
        <f>H22/G22*1000</f>
        <v>434162.54586978338</v>
      </c>
      <c r="H24" s="182"/>
      <c r="I24" s="183">
        <f>J22/I22*1000</f>
        <v>356393.45827899367</v>
      </c>
      <c r="J24" s="184"/>
      <c r="K24" s="181">
        <f>L22/K22*1000</f>
        <v>593636.86692638916</v>
      </c>
      <c r="L24" s="182"/>
      <c r="M24" s="183">
        <f>N22/M22*1000</f>
        <v>207396.053535716</v>
      </c>
      <c r="N24" s="184"/>
      <c r="O24" s="181">
        <f>P22/O22*1000</f>
        <v>259250.79695079694</v>
      </c>
      <c r="P24" s="182"/>
      <c r="Q24" s="183">
        <f>R22/Q22*1000</f>
        <v>203491.76761541978</v>
      </c>
      <c r="R24" s="184"/>
      <c r="S24" s="181">
        <f>T22/S22*1000</f>
        <v>82109.112489788196</v>
      </c>
      <c r="T24" s="182"/>
      <c r="U24" s="183">
        <f>V22/U22*1000</f>
        <v>303938.49478143384</v>
      </c>
      <c r="V24" s="184"/>
      <c r="W24" s="181">
        <f>X22/W22*1000</f>
        <v>163076.21700954021</v>
      </c>
      <c r="X24" s="182"/>
      <c r="Y24" s="183">
        <f>Z22/Y22*1000</f>
        <v>201224.2205370281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1.3690885971204518</v>
      </c>
      <c r="F25" s="49"/>
      <c r="G25" s="50">
        <f>G22/Y22*100</f>
        <v>1.3496245442239267</v>
      </c>
      <c r="H25" s="51"/>
      <c r="I25" s="48">
        <f>I22/Y22*100</f>
        <v>3.8390670505317623</v>
      </c>
      <c r="J25" s="49"/>
      <c r="K25" s="50">
        <f>K22/Y22*100</f>
        <v>3.6152715838196134</v>
      </c>
      <c r="L25" s="51"/>
      <c r="M25" s="48">
        <f>M22/Y22*100</f>
        <v>10.457872463362335</v>
      </c>
      <c r="N25" s="49"/>
      <c r="O25" s="50">
        <f>O22/Y22*100</f>
        <v>3.209044635299386</v>
      </c>
      <c r="P25" s="51"/>
      <c r="Q25" s="48">
        <f>Q22/Y22*100</f>
        <v>41.022472577090163</v>
      </c>
      <c r="R25" s="49"/>
      <c r="S25" s="50">
        <f>S22/Y22*100</f>
        <v>25.044039634282413</v>
      </c>
      <c r="T25" s="51"/>
      <c r="U25" s="48">
        <f>U22/Y22*100</f>
        <v>5.0230555216567749</v>
      </c>
      <c r="V25" s="49"/>
      <c r="W25" s="50">
        <f>W22/Y22*100</f>
        <v>5.070463392613167</v>
      </c>
      <c r="X25" s="51"/>
      <c r="Y25" s="48">
        <f>E25+G25+I25+K25+M25+O25+Q25+S25+U25+W25</f>
        <v>99.999999999999986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+'(令和7年4月)'!E20</f>
        <v>860</v>
      </c>
      <c r="F27" s="131">
        <f>+'(令和7年4月)'!F20</f>
        <v>76635</v>
      </c>
      <c r="G27" s="131">
        <f>+'(令和7年4月)'!G20</f>
        <v>1137.3890000000001</v>
      </c>
      <c r="H27" s="131">
        <f>+'(令和7年4月)'!H20</f>
        <v>471972</v>
      </c>
      <c r="I27" s="131">
        <f>+'(令和7年4月)'!I20</f>
        <v>2110.2260000000001</v>
      </c>
      <c r="J27" s="131">
        <f>+'(令和7年4月)'!J20</f>
        <v>1492739.290909091</v>
      </c>
      <c r="K27" s="131">
        <f>+'(令和7年4月)'!K20</f>
        <v>1091</v>
      </c>
      <c r="L27" s="131">
        <f>+'(令和7年4月)'!L20</f>
        <v>2696088</v>
      </c>
      <c r="M27" s="131">
        <f>+'(令和7年4月)'!M20</f>
        <v>6426.1440000000002</v>
      </c>
      <c r="N27" s="131">
        <f>+'(令和7年4月)'!N20</f>
        <v>1484947.8</v>
      </c>
      <c r="O27" s="131">
        <f>+'(令和7年4月)'!O20</f>
        <v>4106</v>
      </c>
      <c r="P27" s="131">
        <f>+'(令和7年4月)'!P20</f>
        <v>1327324.1000000001</v>
      </c>
      <c r="Q27" s="131">
        <f>+'(令和7年4月)'!Q20</f>
        <v>26644.7</v>
      </c>
      <c r="R27" s="131">
        <f>+'(令和7年4月)'!R20</f>
        <v>4929202.6999999993</v>
      </c>
      <c r="S27" s="131">
        <f>+'(令和7年4月)'!S20</f>
        <v>39718</v>
      </c>
      <c r="T27" s="131">
        <f>+'(令和7年4月)'!T20</f>
        <v>7891099.0999999996</v>
      </c>
      <c r="U27" s="131">
        <f>+'(令和7年4月)'!U20</f>
        <v>3955.7000000000003</v>
      </c>
      <c r="V27" s="131">
        <f>+'(令和7年4月)'!V20</f>
        <v>1658805.7251585624</v>
      </c>
      <c r="W27" s="131">
        <f>+'(令和7年4月)'!W20</f>
        <v>6115.4059999999999</v>
      </c>
      <c r="X27" s="131">
        <f>+'(令和7年4月)'!X20</f>
        <v>716933</v>
      </c>
      <c r="Y27" s="131">
        <f>+'(令和7年4月)'!Y20</f>
        <v>92164.565000000017</v>
      </c>
      <c r="Z27" s="131">
        <f>+'(令和7年4月)'!Z20</f>
        <v>22745746.716067657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+'(令和7年4月)'!E21</f>
        <v>863</v>
      </c>
      <c r="F28" s="131">
        <f>+'(令和7年4月)'!F21</f>
        <v>98408.6</v>
      </c>
      <c r="G28" s="131">
        <f>+'(令和7年4月)'!G21</f>
        <v>1181.923</v>
      </c>
      <c r="H28" s="131">
        <f>+'(令和7年4月)'!H21</f>
        <v>493374</v>
      </c>
      <c r="I28" s="131">
        <f>+'(令和7年4月)'!I21</f>
        <v>1966.2170000000001</v>
      </c>
      <c r="J28" s="131">
        <f>+'(令和7年4月)'!J21</f>
        <v>1308265.6000000001</v>
      </c>
      <c r="K28" s="131">
        <f>+'(令和7年4月)'!K21</f>
        <v>977</v>
      </c>
      <c r="L28" s="131">
        <f>+'(令和7年4月)'!L21</f>
        <v>2399368</v>
      </c>
      <c r="M28" s="131">
        <f>+'(令和7年4月)'!M21</f>
        <v>7991.0839999999998</v>
      </c>
      <c r="N28" s="131">
        <f>+'(令和7年4月)'!N21</f>
        <v>1535221.5</v>
      </c>
      <c r="O28" s="131">
        <f>+'(令和7年4月)'!O21</f>
        <v>4116</v>
      </c>
      <c r="P28" s="131">
        <f>+'(令和7年4月)'!P21</f>
        <v>1335611.8999999999</v>
      </c>
      <c r="Q28" s="131">
        <f>+'(令和7年4月)'!Q21</f>
        <v>24698.9</v>
      </c>
      <c r="R28" s="131">
        <f>+'(令和7年4月)'!R21</f>
        <v>4525343.2</v>
      </c>
      <c r="S28" s="131">
        <f>+'(令和7年4月)'!S21</f>
        <v>38158</v>
      </c>
      <c r="T28" s="131">
        <f>+'(令和7年4月)'!T21</f>
        <v>7433170.0999999996</v>
      </c>
      <c r="U28" s="131">
        <f>+'(令和7年4月)'!U21</f>
        <v>3381.9</v>
      </c>
      <c r="V28" s="131">
        <f>+'(令和7年4月)'!V21</f>
        <v>1239537.38794926</v>
      </c>
      <c r="W28" s="131">
        <f>+'(令和7年4月)'!W21</f>
        <v>5633.5059999999994</v>
      </c>
      <c r="X28" s="131">
        <f>+'(令和7年4月)'!X21</f>
        <v>2599922.7000000002</v>
      </c>
      <c r="Y28" s="131">
        <f>+'(令和7年4月)'!Y21</f>
        <v>88967.53</v>
      </c>
      <c r="Z28" s="131">
        <f>+'(令和7年4月)'!Z21</f>
        <v>22968222.98794926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+'(令和7年4月)'!E22</f>
        <v>1618.9</v>
      </c>
      <c r="F29" s="131">
        <f>+'(令和7年4月)'!F22</f>
        <v>297025.40000000002</v>
      </c>
      <c r="G29" s="131">
        <f>+'(令和7年4月)'!G22</f>
        <v>1645.365</v>
      </c>
      <c r="H29" s="131">
        <f>+'(令和7年4月)'!H22</f>
        <v>711882</v>
      </c>
      <c r="I29" s="131">
        <f>+'(令和7年4月)'!I22</f>
        <v>2700.9090000000001</v>
      </c>
      <c r="J29" s="131">
        <f>+'(令和7年4月)'!J22</f>
        <v>1897634.6090909091</v>
      </c>
      <c r="K29" s="131">
        <f>+'(令和7年4月)'!K22</f>
        <v>6211</v>
      </c>
      <c r="L29" s="131">
        <f>+'(令和7年4月)'!L22</f>
        <v>6317590</v>
      </c>
      <c r="M29" s="131">
        <f>+'(令和7年4月)'!M22</f>
        <v>12791.431999999999</v>
      </c>
      <c r="N29" s="131">
        <f>+'(令和7年4月)'!N22</f>
        <v>2772602.753</v>
      </c>
      <c r="O29" s="131">
        <f>+'(令和7年4月)'!O22</f>
        <v>4342</v>
      </c>
      <c r="P29" s="131">
        <f>+'(令和7年4月)'!P22</f>
        <v>1097839.8999999999</v>
      </c>
      <c r="Q29" s="131">
        <f>+'(令和7年4月)'!Q22</f>
        <v>57936.700000000004</v>
      </c>
      <c r="R29" s="131">
        <f>+'(令和7年4月)'!R22</f>
        <v>11435732.4376</v>
      </c>
      <c r="S29" s="131">
        <f>+'(令和7年4月)'!S22</f>
        <v>34060.800000000003</v>
      </c>
      <c r="T29" s="131">
        <f>+'(令和7年4月)'!T22</f>
        <v>3469167.3</v>
      </c>
      <c r="U29" s="131">
        <f>+'(令和7年4月)'!U22</f>
        <v>4387.2000000000007</v>
      </c>
      <c r="V29" s="131">
        <f>+'(令和7年4月)'!V22</f>
        <v>1848371.3534883722</v>
      </c>
      <c r="W29" s="131">
        <f>+'(令和7年4月)'!W22</f>
        <v>7589.5567000000001</v>
      </c>
      <c r="X29" s="131">
        <f>+'(令和7年4月)'!X22</f>
        <v>1267284</v>
      </c>
      <c r="Y29" s="131">
        <f>+'(令和7年4月)'!Y22</f>
        <v>133283.8627</v>
      </c>
      <c r="Z29" s="131">
        <f>+'(令和7年4月)'!Z22</f>
        <v>31115129.753179282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+'(令和7年4月)'!E23</f>
        <v>53.165884966674895</v>
      </c>
      <c r="F30" s="186">
        <f>+'(令和5年1月)'!F23</f>
        <v>0</v>
      </c>
      <c r="G30" s="185">
        <f>+'(令和7年4月)'!G23</f>
        <v>69.539082963147735</v>
      </c>
      <c r="H30" s="186">
        <f>+'(令和5年1月)'!H23</f>
        <v>0</v>
      </c>
      <c r="I30" s="185">
        <f>+'(令和7年4月)'!I23</f>
        <v>77.531211194624987</v>
      </c>
      <c r="J30" s="186">
        <f>+'(令和5年1月)'!J23</f>
        <v>0</v>
      </c>
      <c r="K30" s="185">
        <f>+'(令和7年4月)'!K23</f>
        <v>16.8020799480013</v>
      </c>
      <c r="L30" s="186">
        <f>+'(令和5年1月)'!L23</f>
        <v>0</v>
      </c>
      <c r="M30" s="185">
        <f>+'(令和7年4月)'!M23</f>
        <v>53.106424372299145</v>
      </c>
      <c r="N30" s="186">
        <f>+'(令和5年1月)'!N23</f>
        <v>0</v>
      </c>
      <c r="O30" s="185">
        <f>+'(令和7年4月)'!O23</f>
        <v>94.570968484011956</v>
      </c>
      <c r="P30" s="186">
        <f>+'(令和5年1月)'!P23</f>
        <v>0</v>
      </c>
      <c r="Q30" s="185">
        <f>+'(令和7年4月)'!Q23</f>
        <v>45.066867027831712</v>
      </c>
      <c r="R30" s="186">
        <f>+'(令和5年1月)'!R23</f>
        <v>0</v>
      </c>
      <c r="S30" s="185">
        <f>+'(令和7年4月)'!S23</f>
        <v>116.99838946179177</v>
      </c>
      <c r="T30" s="186">
        <f>+'(令和5年1月)'!T23</f>
        <v>0</v>
      </c>
      <c r="U30" s="185">
        <f>+'(令和7年4月)'!U23</f>
        <v>122.80937980147793</v>
      </c>
      <c r="V30" s="186">
        <f>+'(令和5年1月)'!V23</f>
        <v>0</v>
      </c>
      <c r="W30" s="185">
        <f>+'(令和7年4月)'!W23</f>
        <v>79.939725172664367</v>
      </c>
      <c r="X30" s="186">
        <f>+'(令和5年1月)'!X23</f>
        <v>0</v>
      </c>
      <c r="Y30" s="185">
        <f>+'(令和7年4月)'!Y23</f>
        <v>68.774583354321521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77</v>
      </c>
      <c r="F31" s="91">
        <f t="shared" ref="F31:Z33" si="4">F20-F27</f>
        <v>23959</v>
      </c>
      <c r="G31" s="92">
        <f t="shared" si="4"/>
        <v>-36.102000000000089</v>
      </c>
      <c r="H31" s="93">
        <f t="shared" si="4"/>
        <v>-70484</v>
      </c>
      <c r="I31" s="90">
        <f t="shared" si="4"/>
        <v>4824.0740000000005</v>
      </c>
      <c r="J31" s="91">
        <f t="shared" si="4"/>
        <v>110373.24963144958</v>
      </c>
      <c r="K31" s="92">
        <f t="shared" si="4"/>
        <v>1177</v>
      </c>
      <c r="L31" s="93">
        <f t="shared" si="4"/>
        <v>1734854</v>
      </c>
      <c r="M31" s="90">
        <f t="shared" si="4"/>
        <v>815.67199999999866</v>
      </c>
      <c r="N31" s="91">
        <f t="shared" si="4"/>
        <v>302700.89999999991</v>
      </c>
      <c r="O31" s="92">
        <f t="shared" si="4"/>
        <v>-697</v>
      </c>
      <c r="P31" s="93">
        <f t="shared" si="4"/>
        <v>-53861.800000000047</v>
      </c>
      <c r="Q31" s="90">
        <f t="shared" si="4"/>
        <v>802.09999999999854</v>
      </c>
      <c r="R31" s="91">
        <f t="shared" si="4"/>
        <v>120049.00000000093</v>
      </c>
      <c r="S31" s="92">
        <f t="shared" si="4"/>
        <v>-16696.900000000001</v>
      </c>
      <c r="T31" s="93">
        <f t="shared" si="4"/>
        <v>-1944512.5999999996</v>
      </c>
      <c r="U31" s="90">
        <f t="shared" si="4"/>
        <v>-1113.8000000000002</v>
      </c>
      <c r="V31" s="91">
        <f t="shared" si="4"/>
        <v>-398339.27131240861</v>
      </c>
      <c r="W31" s="92">
        <f t="shared" si="4"/>
        <v>391.02999999999975</v>
      </c>
      <c r="X31" s="93">
        <f t="shared" si="4"/>
        <v>26696</v>
      </c>
      <c r="Y31" s="90">
        <f t="shared" si="4"/>
        <v>-10456.926000000021</v>
      </c>
      <c r="Z31" s="91">
        <f t="shared" si="4"/>
        <v>-148565.52168096229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75</v>
      </c>
      <c r="F32" s="95">
        <f t="shared" si="5"/>
        <v>3455.3999999999942</v>
      </c>
      <c r="G32" s="96">
        <f t="shared" si="5"/>
        <v>-96.751999999999953</v>
      </c>
      <c r="H32" s="97">
        <f t="shared" si="5"/>
        <v>-99573</v>
      </c>
      <c r="I32" s="94">
        <f t="shared" si="5"/>
        <v>4713.4830000000002</v>
      </c>
      <c r="J32" s="95">
        <f t="shared" si="5"/>
        <v>218581.01621621614</v>
      </c>
      <c r="K32" s="96">
        <f t="shared" si="5"/>
        <v>1425</v>
      </c>
      <c r="L32" s="97">
        <f t="shared" si="5"/>
        <v>2301391</v>
      </c>
      <c r="M32" s="94">
        <f t="shared" si="5"/>
        <v>-1801.0039999999999</v>
      </c>
      <c r="N32" s="95">
        <f t="shared" si="5"/>
        <v>59900.100000000093</v>
      </c>
      <c r="O32" s="96">
        <f t="shared" si="5"/>
        <v>-939</v>
      </c>
      <c r="P32" s="97">
        <f t="shared" si="5"/>
        <v>-160779.39999999991</v>
      </c>
      <c r="Q32" s="94">
        <f t="shared" si="5"/>
        <v>1390.8999999999978</v>
      </c>
      <c r="R32" s="95">
        <f t="shared" si="5"/>
        <v>338408.70000000019</v>
      </c>
      <c r="S32" s="96">
        <f t="shared" si="5"/>
        <v>-14542.900000000001</v>
      </c>
      <c r="T32" s="97">
        <f t="shared" si="5"/>
        <v>-1943242.6999999993</v>
      </c>
      <c r="U32" s="94">
        <f>W20-U28</f>
        <v>3124.5359999999996</v>
      </c>
      <c r="V32" s="95">
        <f t="shared" si="4"/>
        <v>-127600.47256464465</v>
      </c>
      <c r="W32" s="96">
        <f t="shared" si="4"/>
        <v>1010.9700000000003</v>
      </c>
      <c r="X32" s="97">
        <f t="shared" si="4"/>
        <v>-1821464.7000000002</v>
      </c>
      <c r="Y32" s="94">
        <f t="shared" si="4"/>
        <v>-8855.1030000000028</v>
      </c>
      <c r="Z32" s="95">
        <f t="shared" si="4"/>
        <v>-1230924.0563484281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228</v>
      </c>
      <c r="F33" s="95">
        <f t="shared" si="4"/>
        <v>58528.599999999977</v>
      </c>
      <c r="G33" s="96">
        <f t="shared" si="4"/>
        <v>175.27799999999979</v>
      </c>
      <c r="H33" s="97">
        <f t="shared" si="4"/>
        <v>78573</v>
      </c>
      <c r="I33" s="94">
        <f t="shared" si="4"/>
        <v>2477.9910000000023</v>
      </c>
      <c r="J33" s="95">
        <f t="shared" si="4"/>
        <v>-51908.52800982818</v>
      </c>
      <c r="K33" s="96">
        <f t="shared" si="4"/>
        <v>-1334</v>
      </c>
      <c r="L33" s="97">
        <f t="shared" si="4"/>
        <v>-3422423</v>
      </c>
      <c r="M33" s="94">
        <f t="shared" si="4"/>
        <v>1316.2340000000004</v>
      </c>
      <c r="N33" s="95">
        <f t="shared" si="4"/>
        <v>153271.5</v>
      </c>
      <c r="O33" s="96">
        <f t="shared" si="4"/>
        <v>-13</v>
      </c>
      <c r="P33" s="97">
        <f t="shared" si="4"/>
        <v>24456.800000000047</v>
      </c>
      <c r="Q33" s="94">
        <f t="shared" si="4"/>
        <v>-2597.4000000000015</v>
      </c>
      <c r="R33" s="95">
        <f t="shared" si="4"/>
        <v>-174640.46199999936</v>
      </c>
      <c r="S33" s="96">
        <f t="shared" si="4"/>
        <v>-276.40000000000873</v>
      </c>
      <c r="T33" s="97">
        <f t="shared" si="4"/>
        <v>-695160.19999999972</v>
      </c>
      <c r="U33" s="94">
        <f t="shared" si="4"/>
        <v>2388.9000000000015</v>
      </c>
      <c r="V33" s="95">
        <f t="shared" si="4"/>
        <v>211146.2810001024</v>
      </c>
      <c r="W33" s="96">
        <f t="shared" si="4"/>
        <v>-749.5034999999998</v>
      </c>
      <c r="X33" s="97">
        <f t="shared" si="4"/>
        <v>-151834</v>
      </c>
      <c r="Y33" s="94">
        <f t="shared" si="4"/>
        <v>1616.0995000000112</v>
      </c>
      <c r="Z33" s="95">
        <f t="shared" si="4"/>
        <v>-3969990.0090097263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-2.4188891888249486</v>
      </c>
      <c r="F34" s="188"/>
      <c r="G34" s="187">
        <f t="shared" ref="G34" si="6">+G23-G30</f>
        <v>-9.2258286881757954</v>
      </c>
      <c r="H34" s="188"/>
      <c r="I34" s="187">
        <f t="shared" ref="I34" si="7">+I23-I30</f>
        <v>57.218175138417948</v>
      </c>
      <c r="J34" s="188"/>
      <c r="K34" s="187">
        <f t="shared" ref="K34" si="8">+K23-K30</f>
        <v>30.426884453293198</v>
      </c>
      <c r="L34" s="188"/>
      <c r="M34" s="187">
        <f t="shared" ref="M34" si="9">+M23-M30</f>
        <v>-3.6582732512178282</v>
      </c>
      <c r="N34" s="188"/>
      <c r="O34" s="187">
        <f t="shared" ref="O34" si="10">+O23-O30</f>
        <v>-16.40813914624789</v>
      </c>
      <c r="P34" s="188"/>
      <c r="Q34" s="187">
        <f t="shared" ref="Q34" si="11">+Q23-Q30</f>
        <v>3.9047909061904704</v>
      </c>
      <c r="R34" s="188"/>
      <c r="S34" s="187">
        <f t="shared" ref="S34" si="12">+S23-S30</f>
        <v>-48.579545165489378</v>
      </c>
      <c r="T34" s="188"/>
      <c r="U34" s="187">
        <f t="shared" ref="U34" si="13">+U23-U30</f>
        <v>-56.042227945235012</v>
      </c>
      <c r="V34" s="188"/>
      <c r="W34" s="187">
        <f t="shared" ref="W34" si="14">+W23-W30</f>
        <v>15.231592450660273</v>
      </c>
      <c r="X34" s="188"/>
      <c r="Y34" s="187">
        <f t="shared" ref="Y34" si="15">+Y23-Y30</f>
        <v>-8.4400483821462942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108.95348837209302</v>
      </c>
      <c r="F35" s="60">
        <f t="shared" si="16"/>
        <v>131.26378286683632</v>
      </c>
      <c r="G35" s="61">
        <f t="shared" si="16"/>
        <v>96.825888064681465</v>
      </c>
      <c r="H35" s="62">
        <f t="shared" si="16"/>
        <v>85.066063241039728</v>
      </c>
      <c r="I35" s="59">
        <f t="shared" si="16"/>
        <v>328.60461391339129</v>
      </c>
      <c r="J35" s="60">
        <f t="shared" si="16"/>
        <v>107.39400713196416</v>
      </c>
      <c r="K35" s="61">
        <f t="shared" si="16"/>
        <v>207.88267644362969</v>
      </c>
      <c r="L35" s="62">
        <f t="shared" si="16"/>
        <v>164.34708362635047</v>
      </c>
      <c r="M35" s="59">
        <f t="shared" si="16"/>
        <v>112.69302399697234</v>
      </c>
      <c r="N35" s="60">
        <f t="shared" si="16"/>
        <v>120.384615540021</v>
      </c>
      <c r="O35" s="61">
        <f t="shared" si="16"/>
        <v>83.024841695080369</v>
      </c>
      <c r="P35" s="62">
        <f t="shared" si="16"/>
        <v>95.942076241966816</v>
      </c>
      <c r="Q35" s="59">
        <f t="shared" si="16"/>
        <v>103.01035477974982</v>
      </c>
      <c r="R35" s="60">
        <f t="shared" si="16"/>
        <v>102.43546486737097</v>
      </c>
      <c r="S35" s="61">
        <f t="shared" si="16"/>
        <v>57.961377712875773</v>
      </c>
      <c r="T35" s="62">
        <f t="shared" si="16"/>
        <v>75.358152579784488</v>
      </c>
      <c r="U35" s="59">
        <f t="shared" si="16"/>
        <v>71.843163030563488</v>
      </c>
      <c r="V35" s="60">
        <f t="shared" si="16"/>
        <v>75.986381933042097</v>
      </c>
      <c r="W35" s="61">
        <f t="shared" si="16"/>
        <v>106.39417889834297</v>
      </c>
      <c r="X35" s="62">
        <f t="shared" si="16"/>
        <v>103.72363944747975</v>
      </c>
      <c r="Y35" s="59">
        <f t="shared" si="16"/>
        <v>88.654071117245522</v>
      </c>
      <c r="Z35" s="60">
        <f t="shared" si="16"/>
        <v>99.346842627171199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108.69061413673234</v>
      </c>
      <c r="F36" s="64">
        <f t="shared" si="16"/>
        <v>103.51127848582338</v>
      </c>
      <c r="G36" s="65">
        <f t="shared" si="16"/>
        <v>91.814018341296347</v>
      </c>
      <c r="H36" s="66">
        <f t="shared" si="16"/>
        <v>79.817947439467829</v>
      </c>
      <c r="I36" s="63">
        <f t="shared" si="16"/>
        <v>339.72343846075989</v>
      </c>
      <c r="J36" s="64">
        <f t="shared" si="16"/>
        <v>116.70769423397023</v>
      </c>
      <c r="K36" s="65">
        <f t="shared" si="16"/>
        <v>245.85465711361309</v>
      </c>
      <c r="L36" s="66">
        <f t="shared" si="16"/>
        <v>195.91654969141874</v>
      </c>
      <c r="M36" s="63">
        <f t="shared" si="16"/>
        <v>77.462331768756272</v>
      </c>
      <c r="N36" s="64">
        <f t="shared" si="16"/>
        <v>103.90172362750261</v>
      </c>
      <c r="O36" s="65">
        <f t="shared" si="16"/>
        <v>77.186588921282791</v>
      </c>
      <c r="P36" s="66">
        <f t="shared" si="16"/>
        <v>87.962116839480103</v>
      </c>
      <c r="Q36" s="63">
        <f t="shared" si="16"/>
        <v>105.63142488126999</v>
      </c>
      <c r="R36" s="64">
        <f t="shared" si="16"/>
        <v>107.47807812675954</v>
      </c>
      <c r="S36" s="65">
        <f t="shared" si="16"/>
        <v>61.887677551234333</v>
      </c>
      <c r="T36" s="66">
        <f t="shared" si="16"/>
        <v>73.857147437000009</v>
      </c>
      <c r="U36" s="63">
        <f>W20/U28*100</f>
        <v>192.38995830746029</v>
      </c>
      <c r="V36" s="64">
        <f t="shared" si="16"/>
        <v>89.705798808073709</v>
      </c>
      <c r="W36" s="65">
        <f t="shared" si="16"/>
        <v>117.94566296725344</v>
      </c>
      <c r="X36" s="66">
        <f t="shared" si="16"/>
        <v>29.941582493971836</v>
      </c>
      <c r="Y36" s="63">
        <f t="shared" si="16"/>
        <v>90.046814832332643</v>
      </c>
      <c r="Z36" s="64">
        <f t="shared" si="16"/>
        <v>94.640751890147286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114.0836370374946</v>
      </c>
      <c r="F37" s="68">
        <f t="shared" si="16"/>
        <v>119.70491412518929</v>
      </c>
      <c r="G37" s="69">
        <f t="shared" si="16"/>
        <v>110.65283386968846</v>
      </c>
      <c r="H37" s="70">
        <f t="shared" si="16"/>
        <v>111.03736293374465</v>
      </c>
      <c r="I37" s="67">
        <f t="shared" si="16"/>
        <v>191.74655643711068</v>
      </c>
      <c r="J37" s="68">
        <f t="shared" si="16"/>
        <v>97.264566752674483</v>
      </c>
      <c r="K37" s="69">
        <f t="shared" si="16"/>
        <v>78.521977137336989</v>
      </c>
      <c r="L37" s="70">
        <f t="shared" si="16"/>
        <v>45.8270796300488</v>
      </c>
      <c r="M37" s="67">
        <f t="shared" si="16"/>
        <v>110.28996597097182</v>
      </c>
      <c r="N37" s="68">
        <f t="shared" si="16"/>
        <v>105.52807284902815</v>
      </c>
      <c r="O37" s="69">
        <f t="shared" si="16"/>
        <v>99.700598802395206</v>
      </c>
      <c r="P37" s="70">
        <f t="shared" si="16"/>
        <v>102.22772008924071</v>
      </c>
      <c r="Q37" s="67">
        <f t="shared" si="16"/>
        <v>95.516831300367471</v>
      </c>
      <c r="R37" s="68">
        <f t="shared" si="16"/>
        <v>98.472852850021283</v>
      </c>
      <c r="S37" s="69">
        <f t="shared" si="16"/>
        <v>99.188509958662124</v>
      </c>
      <c r="T37" s="70">
        <f t="shared" si="16"/>
        <v>79.961756240467281</v>
      </c>
      <c r="U37" s="67">
        <f t="shared" si="16"/>
        <v>154.45158643326042</v>
      </c>
      <c r="V37" s="68">
        <f t="shared" si="16"/>
        <v>111.42336904332633</v>
      </c>
      <c r="W37" s="69">
        <f t="shared" si="16"/>
        <v>90.124541793066783</v>
      </c>
      <c r="X37" s="70">
        <f t="shared" si="16"/>
        <v>88.018944451283218</v>
      </c>
      <c r="Y37" s="67">
        <f t="shared" si="16"/>
        <v>101.21252450766495</v>
      </c>
      <c r="Z37" s="68">
        <f t="shared" si="16"/>
        <v>87.240965920754093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+'(令和8年3月)'!E20</f>
        <v>919</v>
      </c>
      <c r="F39" s="143">
        <f>+'(令和8年3月)'!F20</f>
        <v>76491</v>
      </c>
      <c r="G39" s="142">
        <f>+'(令和8年3月)'!G20</f>
        <v>1182.8989999999999</v>
      </c>
      <c r="H39" s="143">
        <f>+'(令和8年3月)'!H20</f>
        <v>460470</v>
      </c>
      <c r="I39" s="142">
        <f>+'(令和8年3月)'!I20</f>
        <v>7822</v>
      </c>
      <c r="J39" s="143">
        <f>+'(令和8年3月)'!J20</f>
        <v>1818386.9864864866</v>
      </c>
      <c r="K39" s="142">
        <f>+'(令和8年3月)'!K20</f>
        <v>2089</v>
      </c>
      <c r="L39" s="143">
        <f>+'(令和8年3月)'!L20</f>
        <v>4095282</v>
      </c>
      <c r="M39" s="142">
        <f>+'(令和8年3月)'!M20</f>
        <v>6592.2</v>
      </c>
      <c r="N39" s="143">
        <f>+'(令和8年3月)'!N20</f>
        <v>1661972.9</v>
      </c>
      <c r="O39" s="142">
        <f>+'(令和8年3月)'!O20</f>
        <v>3844</v>
      </c>
      <c r="P39" s="143">
        <f>+'(令和8年3月)'!P20</f>
        <v>1415571.6</v>
      </c>
      <c r="Q39" s="142">
        <f>+'(令和8年3月)'!Q20</f>
        <v>22742.7</v>
      </c>
      <c r="R39" s="143">
        <f>+'(令和8年3月)'!R20</f>
        <v>4597696.7</v>
      </c>
      <c r="S39" s="144">
        <f>+'(令和8年3月)'!S20</f>
        <v>30892.1</v>
      </c>
      <c r="T39" s="145">
        <f>+'(令和8年3月)'!T20</f>
        <v>6715807.9000000004</v>
      </c>
      <c r="U39" s="142">
        <f>+'(令和8年3月)'!U20</f>
        <v>5451.1</v>
      </c>
      <c r="V39" s="143">
        <f>+'(令和8年3月)'!V20</f>
        <v>1471662.1153846155</v>
      </c>
      <c r="W39" s="142">
        <f>+'(令和8年3月)'!W20</f>
        <v>5920.1570000000002</v>
      </c>
      <c r="X39" s="143">
        <f>+'(令和8年3月)'!X20</f>
        <v>721873</v>
      </c>
      <c r="Y39" s="146">
        <f>+'(令和8年3月)'!Y20</f>
        <v>87455.156000000003</v>
      </c>
      <c r="Z39" s="147">
        <f>+'(令和8年3月)'!Z20</f>
        <v>23035214.201871101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+'(令和8年3月)'!E21</f>
        <v>1126</v>
      </c>
      <c r="F40" s="149">
        <f>+'(令和8年3月)'!F21</f>
        <v>117853.2</v>
      </c>
      <c r="G40" s="148">
        <f>+'(令和8年3月)'!G21</f>
        <v>1096.002</v>
      </c>
      <c r="H40" s="149">
        <f>+'(令和8年3月)'!H21</f>
        <v>414879</v>
      </c>
      <c r="I40" s="148">
        <f>+'(令和8年3月)'!I21</f>
        <v>7081</v>
      </c>
      <c r="J40" s="149">
        <f>+'(令和8年3月)'!J21</f>
        <v>2060860.8297297298</v>
      </c>
      <c r="K40" s="148">
        <f>+'(令和8年3月)'!K21</f>
        <v>2072</v>
      </c>
      <c r="L40" s="149">
        <f>+'(令和8年3月)'!L21</f>
        <v>4066110</v>
      </c>
      <c r="M40" s="148">
        <f>+'(令和8年3月)'!M21</f>
        <v>6828.9160000000011</v>
      </c>
      <c r="N40" s="149">
        <f>+'(令和8年3月)'!N21</f>
        <v>1848096.6</v>
      </c>
      <c r="O40" s="148">
        <f>+'(令和8年3月)'!O21</f>
        <v>3936</v>
      </c>
      <c r="P40" s="149">
        <f>+'(令和8年3月)'!P21</f>
        <v>1480034.3</v>
      </c>
      <c r="Q40" s="148">
        <f>+'(令和8年3月)'!Q21</f>
        <v>25631.5</v>
      </c>
      <c r="R40" s="149">
        <f>+'(令和8年3月)'!R21</f>
        <v>5065104.7</v>
      </c>
      <c r="S40" s="144">
        <f>+'(令和8年3月)'!S21</f>
        <v>27346.2</v>
      </c>
      <c r="T40" s="145">
        <f>+'(令和8年3月)'!T21</f>
        <v>6842082.2999999998</v>
      </c>
      <c r="U40" s="148">
        <f>+'(令和8年3月)'!U21</f>
        <v>4344.1000000000004</v>
      </c>
      <c r="V40" s="149">
        <f>+'(令和8年3月)'!V21</f>
        <v>1792709.6538461538</v>
      </c>
      <c r="W40" s="148">
        <f>+'(令和8年3月)'!W21</f>
        <v>6291.317</v>
      </c>
      <c r="X40" s="149">
        <f>+'(令和8年3月)'!X21</f>
        <v>755868</v>
      </c>
      <c r="Y40" s="150">
        <f>+'(令和8年3月)'!Y21</f>
        <v>85753.035000000003</v>
      </c>
      <c r="Z40" s="151">
        <f>+'(令和8年3月)'!Z21</f>
        <v>24443598.583575882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+'(令和8年3月)'!E22</f>
        <v>1847.9</v>
      </c>
      <c r="F41" s="149">
        <f>+'(令和8年3月)'!F22</f>
        <v>356824</v>
      </c>
      <c r="G41" s="148">
        <f>+'(令和8年3月)'!G22</f>
        <v>1804.5269999999998</v>
      </c>
      <c r="H41" s="149">
        <f>+'(令和8年3月)'!H22</f>
        <v>782768</v>
      </c>
      <c r="I41" s="148">
        <f>+'(令和8年3月)'!I22</f>
        <v>4924.3000000000011</v>
      </c>
      <c r="J41" s="149">
        <f>+'(令和8年3月)'!J22</f>
        <v>1769460.1567567566</v>
      </c>
      <c r="K41" s="148">
        <f>+'(令和8年3月)'!K22</f>
        <v>5011</v>
      </c>
      <c r="L41" s="149">
        <f>+'(令和8年3月)'!L22</f>
        <v>3164984</v>
      </c>
      <c r="M41" s="148">
        <f>+'(令和8年3月)'!M22</f>
        <v>13055.929999999998</v>
      </c>
      <c r="N41" s="149">
        <f>+'(令和8年3月)'!N22</f>
        <v>2733347.1530000004</v>
      </c>
      <c r="O41" s="148">
        <f>+'(令和8年3月)'!O22</f>
        <v>4097</v>
      </c>
      <c r="P41" s="149">
        <f>+'(令和8年3月)'!P22</f>
        <v>1023666.9</v>
      </c>
      <c r="Q41" s="148">
        <f>+'(令和8年3月)'!Q22</f>
        <v>53982.3</v>
      </c>
      <c r="R41" s="149">
        <f>+'(令和8年3月)'!R22</f>
        <v>11075592.1756</v>
      </c>
      <c r="S41" s="144">
        <f>+'(令和8年3月)'!S22</f>
        <v>34378.399999999994</v>
      </c>
      <c r="T41" s="145">
        <f>+'(令和8年3月)'!T22</f>
        <v>2317348</v>
      </c>
      <c r="U41" s="148">
        <f>+'(令和8年3月)'!U22</f>
        <v>7225.300000000002</v>
      </c>
      <c r="V41" s="149">
        <f>+'(令和8年3月)'!V22</f>
        <v>1910988.0960269361</v>
      </c>
      <c r="W41" s="148">
        <f>+'(令和8年3月)'!W22</f>
        <v>6978.0932000000012</v>
      </c>
      <c r="X41" s="149">
        <f>+'(令和8年3月)'!X22</f>
        <v>1150279</v>
      </c>
      <c r="Y41" s="150">
        <f>+'(令和8年3月)'!Y22</f>
        <v>133304.75020000001</v>
      </c>
      <c r="Z41" s="151">
        <f>+'(令和8年3月)'!Z22</f>
        <v>26285257.481383692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+'(令和8年3月)'!E23</f>
        <v>52.398278159270262</v>
      </c>
      <c r="F42" s="193">
        <f>+'(令和5年12月)'!F23</f>
        <v>0</v>
      </c>
      <c r="G42" s="192">
        <f>+'(令和8年3月)'!G23</f>
        <v>64.701857412943269</v>
      </c>
      <c r="H42" s="193">
        <f>+'(令和5年12月)'!H23</f>
        <v>0</v>
      </c>
      <c r="I42" s="192">
        <f>+'(令和8年3月)'!I23</f>
        <v>163.63257060037765</v>
      </c>
      <c r="J42" s="193">
        <f>+'(令和5年12月)'!J23</f>
        <v>0</v>
      </c>
      <c r="K42" s="192">
        <f>+'(令和8年3月)'!K23</f>
        <v>41.589205397301349</v>
      </c>
      <c r="L42" s="193">
        <f>+'(令和5年12月)'!L23</f>
        <v>0</v>
      </c>
      <c r="M42" s="192">
        <f>+'(令和8年3月)'!M23</f>
        <v>50.936779277938982</v>
      </c>
      <c r="N42" s="193">
        <f>+'(令和5年12月)'!N23</f>
        <v>0</v>
      </c>
      <c r="O42" s="192">
        <f>+'(令和8年3月)'!O23</f>
        <v>93.893314023654355</v>
      </c>
      <c r="P42" s="193">
        <f>+'(令和5年12月)'!P23</f>
        <v>0</v>
      </c>
      <c r="Q42" s="192">
        <f>+'(令和8年3月)'!Q23</f>
        <v>43.637993963198234</v>
      </c>
      <c r="R42" s="193">
        <f>+'(令和5年12月)'!R23</f>
        <v>0</v>
      </c>
      <c r="S42" s="192">
        <f>+'(令和8年3月)'!S23</f>
        <v>89.307615751354462</v>
      </c>
      <c r="T42" s="193">
        <f>+'(令和5年12月)'!T23</f>
        <v>0</v>
      </c>
      <c r="U42" s="192">
        <f>+'(令和8年3月)'!U23</f>
        <v>85.218809017056856</v>
      </c>
      <c r="V42" s="193">
        <f>+'(令和5年12月)'!V23</f>
        <v>0</v>
      </c>
      <c r="W42" s="192">
        <f>+'(令和8年3月)'!W23</f>
        <v>85.231931015501928</v>
      </c>
      <c r="X42" s="193">
        <f>+'(令和5年12月)'!X23</f>
        <v>0</v>
      </c>
      <c r="Y42" s="192">
        <f>+'(令和8年3月)'!Y23</f>
        <v>65.384434134038329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18</v>
      </c>
      <c r="F43" s="93">
        <f t="shared" si="17"/>
        <v>24103</v>
      </c>
      <c r="G43" s="90">
        <f t="shared" si="17"/>
        <v>-81.611999999999853</v>
      </c>
      <c r="H43" s="91">
        <f t="shared" si="17"/>
        <v>-58982</v>
      </c>
      <c r="I43" s="92">
        <f t="shared" si="17"/>
        <v>-887.69999999999982</v>
      </c>
      <c r="J43" s="93">
        <f t="shared" si="17"/>
        <v>-215274.44594594603</v>
      </c>
      <c r="K43" s="90">
        <f t="shared" si="17"/>
        <v>179</v>
      </c>
      <c r="L43" s="91">
        <f t="shared" si="17"/>
        <v>335660</v>
      </c>
      <c r="M43" s="92">
        <f t="shared" si="17"/>
        <v>649.61599999999908</v>
      </c>
      <c r="N43" s="93">
        <f t="shared" si="17"/>
        <v>125675.80000000005</v>
      </c>
      <c r="O43" s="90">
        <f t="shared" si="17"/>
        <v>-435</v>
      </c>
      <c r="P43" s="91">
        <f t="shared" si="17"/>
        <v>-142109.30000000005</v>
      </c>
      <c r="Q43" s="92">
        <f t="shared" si="17"/>
        <v>4704.0999999999985</v>
      </c>
      <c r="R43" s="93">
        <f t="shared" si="17"/>
        <v>451555</v>
      </c>
      <c r="S43" s="90">
        <f t="shared" si="17"/>
        <v>-7871</v>
      </c>
      <c r="T43" s="91">
        <f t="shared" si="17"/>
        <v>-769221.40000000037</v>
      </c>
      <c r="U43" s="92">
        <f t="shared" si="17"/>
        <v>-2609.2000000000003</v>
      </c>
      <c r="V43" s="93">
        <f t="shared" si="17"/>
        <v>-211195.66153846169</v>
      </c>
      <c r="W43" s="90">
        <f t="shared" si="17"/>
        <v>586.27899999999954</v>
      </c>
      <c r="X43" s="91">
        <f t="shared" si="17"/>
        <v>21756</v>
      </c>
      <c r="Y43" s="90">
        <f t="shared" si="17"/>
        <v>-5747.5170000000071</v>
      </c>
      <c r="Z43" s="91">
        <f t="shared" si="17"/>
        <v>-438033.00748440623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-188</v>
      </c>
      <c r="F44" s="97">
        <f t="shared" si="17"/>
        <v>-15989.199999999997</v>
      </c>
      <c r="G44" s="94">
        <f t="shared" si="17"/>
        <v>-10.830999999999904</v>
      </c>
      <c r="H44" s="95">
        <f t="shared" si="17"/>
        <v>-21078</v>
      </c>
      <c r="I44" s="96">
        <f t="shared" si="17"/>
        <v>-401.30000000000018</v>
      </c>
      <c r="J44" s="97">
        <f t="shared" si="17"/>
        <v>-534014.21351351356</v>
      </c>
      <c r="K44" s="94">
        <f t="shared" si="17"/>
        <v>330</v>
      </c>
      <c r="L44" s="95">
        <f t="shared" si="17"/>
        <v>634649</v>
      </c>
      <c r="M44" s="96">
        <f t="shared" si="17"/>
        <v>-638.83600000000115</v>
      </c>
      <c r="N44" s="97">
        <f t="shared" si="17"/>
        <v>-252975</v>
      </c>
      <c r="O44" s="94">
        <f t="shared" si="17"/>
        <v>-759</v>
      </c>
      <c r="P44" s="95">
        <f t="shared" si="17"/>
        <v>-305201.80000000005</v>
      </c>
      <c r="Q44" s="96">
        <f t="shared" si="17"/>
        <v>458.29999999999927</v>
      </c>
      <c r="R44" s="97">
        <f t="shared" si="17"/>
        <v>-201352.79999999981</v>
      </c>
      <c r="S44" s="94">
        <f t="shared" si="17"/>
        <v>-3731.1000000000022</v>
      </c>
      <c r="T44" s="95">
        <f t="shared" si="17"/>
        <v>-1352154.8999999994</v>
      </c>
      <c r="U44" s="96">
        <f>W20-U40</f>
        <v>2162.3359999999993</v>
      </c>
      <c r="V44" s="97">
        <f t="shared" si="17"/>
        <v>-680772.73846153845</v>
      </c>
      <c r="W44" s="94">
        <f t="shared" si="17"/>
        <v>353.15899999999965</v>
      </c>
      <c r="X44" s="95">
        <f t="shared" si="17"/>
        <v>22590</v>
      </c>
      <c r="Y44" s="94">
        <f t="shared" si="17"/>
        <v>-5640.6080000000075</v>
      </c>
      <c r="Z44" s="95">
        <f t="shared" si="17"/>
        <v>-2706299.6519750506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-1</v>
      </c>
      <c r="F45" s="97">
        <f t="shared" si="17"/>
        <v>-1270</v>
      </c>
      <c r="G45" s="94">
        <f t="shared" si="17"/>
        <v>16.115999999999985</v>
      </c>
      <c r="H45" s="95">
        <f t="shared" si="17"/>
        <v>7687</v>
      </c>
      <c r="I45" s="96">
        <f t="shared" si="17"/>
        <v>254.60000000000127</v>
      </c>
      <c r="J45" s="97">
        <f t="shared" si="17"/>
        <v>76265.924324324355</v>
      </c>
      <c r="K45" s="94">
        <f t="shared" si="17"/>
        <v>-134</v>
      </c>
      <c r="L45" s="95">
        <f t="shared" si="17"/>
        <v>-269817</v>
      </c>
      <c r="M45" s="96">
        <f t="shared" si="17"/>
        <v>1051.7360000000008</v>
      </c>
      <c r="N45" s="97">
        <f t="shared" si="17"/>
        <v>192527.09999999963</v>
      </c>
      <c r="O45" s="94">
        <f t="shared" si="17"/>
        <v>232</v>
      </c>
      <c r="P45" s="95">
        <f t="shared" si="17"/>
        <v>98629.79999999993</v>
      </c>
      <c r="Q45" s="96">
        <f t="shared" si="17"/>
        <v>1357</v>
      </c>
      <c r="R45" s="97">
        <f t="shared" si="17"/>
        <v>185499.80000000075</v>
      </c>
      <c r="S45" s="94">
        <f t="shared" si="17"/>
        <v>-594</v>
      </c>
      <c r="T45" s="95">
        <f t="shared" si="17"/>
        <v>456659.10000000009</v>
      </c>
      <c r="U45" s="96">
        <f t="shared" si="17"/>
        <v>-449.19999999999982</v>
      </c>
      <c r="V45" s="97">
        <f t="shared" si="17"/>
        <v>148529.5384615385</v>
      </c>
      <c r="W45" s="94">
        <f t="shared" si="17"/>
        <v>-138.04000000000087</v>
      </c>
      <c r="X45" s="95">
        <f t="shared" si="17"/>
        <v>-34829</v>
      </c>
      <c r="Y45" s="94">
        <f t="shared" si="17"/>
        <v>1595.2119999999995</v>
      </c>
      <c r="Z45" s="95">
        <f t="shared" si="17"/>
        <v>859882.26278586313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-1.6512823814203159</v>
      </c>
      <c r="F46" s="193"/>
      <c r="G46" s="192">
        <f>G23-G42</f>
        <v>-4.3886031379713302</v>
      </c>
      <c r="H46" s="193"/>
      <c r="I46" s="192">
        <f>I23-I42</f>
        <v>-28.883184267334713</v>
      </c>
      <c r="J46" s="193"/>
      <c r="K46" s="192">
        <f>K23-K42</f>
        <v>5.6397590039931487</v>
      </c>
      <c r="L46" s="193"/>
      <c r="M46" s="192">
        <f>M23-M42</f>
        <v>-1.4886281568576649</v>
      </c>
      <c r="N46" s="193"/>
      <c r="O46" s="192">
        <f t="shared" si="17"/>
        <v>-15.730484685890289</v>
      </c>
      <c r="P46" s="193"/>
      <c r="Q46" s="192">
        <f t="shared" si="17"/>
        <v>5.3336639708239488</v>
      </c>
      <c r="R46" s="193"/>
      <c r="S46" s="192">
        <f t="shared" si="17"/>
        <v>-20.888771455052066</v>
      </c>
      <c r="T46" s="193"/>
      <c r="U46" s="192">
        <f t="shared" si="17"/>
        <v>-18.451657160813937</v>
      </c>
      <c r="V46" s="193"/>
      <c r="W46" s="192">
        <f t="shared" si="17"/>
        <v>9.939386607822712</v>
      </c>
      <c r="X46" s="193"/>
      <c r="Y46" s="192">
        <f t="shared" si="17"/>
        <v>-5.0498991618631024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101.95865070729053</v>
      </c>
      <c r="F47" s="72">
        <f t="shared" si="18"/>
        <v>131.51089670680213</v>
      </c>
      <c r="G47" s="71">
        <f t="shared" si="18"/>
        <v>93.100678925250605</v>
      </c>
      <c r="H47" s="73">
        <f t="shared" si="18"/>
        <v>87.190913631724115</v>
      </c>
      <c r="I47" s="74">
        <f t="shared" si="18"/>
        <v>88.65124009204807</v>
      </c>
      <c r="J47" s="72">
        <f t="shared" si="18"/>
        <v>88.161241388891455</v>
      </c>
      <c r="K47" s="71">
        <f t="shared" si="18"/>
        <v>108.56869315461944</v>
      </c>
      <c r="L47" s="73">
        <f t="shared" si="18"/>
        <v>108.19626096566732</v>
      </c>
      <c r="M47" s="74">
        <f t="shared" si="18"/>
        <v>109.8543126725524</v>
      </c>
      <c r="N47" s="72">
        <f t="shared" si="18"/>
        <v>107.56184411911892</v>
      </c>
      <c r="O47" s="71">
        <f t="shared" si="18"/>
        <v>88.683662851196658</v>
      </c>
      <c r="P47" s="73">
        <f t="shared" si="18"/>
        <v>89.960995261560768</v>
      </c>
      <c r="Q47" s="74">
        <f t="shared" si="18"/>
        <v>120.68399970100295</v>
      </c>
      <c r="R47" s="72">
        <f t="shared" si="18"/>
        <v>109.82133075459284</v>
      </c>
      <c r="S47" s="71">
        <f t="shared" si="18"/>
        <v>74.520994040547578</v>
      </c>
      <c r="T47" s="73">
        <f t="shared" si="18"/>
        <v>88.546107758680819</v>
      </c>
      <c r="U47" s="74">
        <f t="shared" si="18"/>
        <v>52.134431582616344</v>
      </c>
      <c r="V47" s="72">
        <f t="shared" si="18"/>
        <v>85.649174540090257</v>
      </c>
      <c r="W47" s="71">
        <f t="shared" si="18"/>
        <v>109.90309885362836</v>
      </c>
      <c r="X47" s="73">
        <f t="shared" si="18"/>
        <v>103.01382653181376</v>
      </c>
      <c r="Y47" s="71">
        <f t="shared" si="18"/>
        <v>93.428040995090086</v>
      </c>
      <c r="Z47" s="73">
        <f t="shared" si="18"/>
        <v>98.098420081334311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83.303730017761993</v>
      </c>
      <c r="F48" s="66">
        <f t="shared" si="18"/>
        <v>86.432952181188128</v>
      </c>
      <c r="G48" s="63">
        <f t="shared" si="18"/>
        <v>99.011771876328709</v>
      </c>
      <c r="H48" s="64">
        <f t="shared" si="18"/>
        <v>94.919482547923607</v>
      </c>
      <c r="I48" s="65">
        <f t="shared" si="18"/>
        <v>94.332721367038559</v>
      </c>
      <c r="J48" s="66">
        <f t="shared" si="18"/>
        <v>74.087808074670107</v>
      </c>
      <c r="K48" s="63">
        <f t="shared" si="18"/>
        <v>115.92664092664093</v>
      </c>
      <c r="L48" s="64">
        <f t="shared" si="18"/>
        <v>115.60825949125824</v>
      </c>
      <c r="M48" s="65">
        <f t="shared" si="18"/>
        <v>90.645133136796503</v>
      </c>
      <c r="N48" s="66">
        <f t="shared" si="18"/>
        <v>86.311592153786762</v>
      </c>
      <c r="O48" s="63">
        <f t="shared" si="18"/>
        <v>80.716463414634148</v>
      </c>
      <c r="P48" s="64">
        <f t="shared" si="18"/>
        <v>79.378734668514099</v>
      </c>
      <c r="Q48" s="65">
        <f t="shared" si="18"/>
        <v>101.78803425472563</v>
      </c>
      <c r="R48" s="66">
        <f t="shared" si="18"/>
        <v>96.024706063825292</v>
      </c>
      <c r="S48" s="63">
        <f t="shared" si="18"/>
        <v>86.356056783026517</v>
      </c>
      <c r="T48" s="64">
        <f t="shared" si="18"/>
        <v>80.237669751502409</v>
      </c>
      <c r="U48" s="65">
        <f>W20/U40*100</f>
        <v>149.77638636311318</v>
      </c>
      <c r="V48" s="66">
        <f t="shared" si="18"/>
        <v>62.025488232242168</v>
      </c>
      <c r="W48" s="63">
        <f t="shared" si="18"/>
        <v>105.61343515197214</v>
      </c>
      <c r="X48" s="64">
        <f t="shared" si="18"/>
        <v>102.98861706012161</v>
      </c>
      <c r="Y48" s="63">
        <f t="shared" si="18"/>
        <v>93.422264296534806</v>
      </c>
      <c r="Z48" s="64">
        <f t="shared" si="18"/>
        <v>88.928391035706738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99.945884517560472</v>
      </c>
      <c r="F49" s="70">
        <f t="shared" si="18"/>
        <v>99.644082236620861</v>
      </c>
      <c r="G49" s="67">
        <f t="shared" si="18"/>
        <v>100.89308721897761</v>
      </c>
      <c r="H49" s="68">
        <f t="shared" si="18"/>
        <v>100.98202788054698</v>
      </c>
      <c r="I49" s="69">
        <f t="shared" si="18"/>
        <v>105.17027800905714</v>
      </c>
      <c r="J49" s="70">
        <f t="shared" si="18"/>
        <v>104.3101238551826</v>
      </c>
      <c r="K49" s="67">
        <f t="shared" si="18"/>
        <v>97.325883057273998</v>
      </c>
      <c r="L49" s="68">
        <f t="shared" si="18"/>
        <v>91.474933206613358</v>
      </c>
      <c r="M49" s="69">
        <f t="shared" si="18"/>
        <v>108.05561917075231</v>
      </c>
      <c r="N49" s="70">
        <f t="shared" si="18"/>
        <v>107.04363877777803</v>
      </c>
      <c r="O49" s="67">
        <f t="shared" si="18"/>
        <v>105.66268000976325</v>
      </c>
      <c r="P49" s="68">
        <f t="shared" si="18"/>
        <v>109.63495058793049</v>
      </c>
      <c r="Q49" s="69">
        <f t="shared" si="18"/>
        <v>102.51378692645552</v>
      </c>
      <c r="R49" s="70">
        <f t="shared" si="18"/>
        <v>101.67485220707806</v>
      </c>
      <c r="S49" s="67">
        <f t="shared" si="18"/>
        <v>98.272170898005726</v>
      </c>
      <c r="T49" s="68">
        <f t="shared" si="18"/>
        <v>119.70610801657757</v>
      </c>
      <c r="U49" s="69">
        <f t="shared" si="18"/>
        <v>93.782957109047388</v>
      </c>
      <c r="V49" s="70">
        <f t="shared" si="18"/>
        <v>107.77239475067064</v>
      </c>
      <c r="W49" s="67">
        <f t="shared" si="18"/>
        <v>98.021809167008527</v>
      </c>
      <c r="X49" s="68">
        <f t="shared" si="18"/>
        <v>96.972125892935537</v>
      </c>
      <c r="Y49" s="67">
        <f t="shared" si="18"/>
        <v>101.19666553337872</v>
      </c>
      <c r="Z49" s="68">
        <f t="shared" si="18"/>
        <v>103.2713480679992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0CFE-C9D5-4F0D-AE8F-F1CB3E913A8B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:X1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92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805</v>
      </c>
      <c r="F5" s="14">
        <v>76980</v>
      </c>
      <c r="G5" s="15">
        <v>30</v>
      </c>
      <c r="H5" s="16">
        <v>5460</v>
      </c>
      <c r="I5" s="13">
        <v>1177</v>
      </c>
      <c r="J5" s="14">
        <v>1144566</v>
      </c>
      <c r="K5" s="17">
        <v>2116</v>
      </c>
      <c r="L5" s="18">
        <v>3958750</v>
      </c>
      <c r="M5" s="13">
        <v>743</v>
      </c>
      <c r="N5" s="75">
        <v>227315</v>
      </c>
      <c r="O5" s="19">
        <v>938</v>
      </c>
      <c r="P5" s="18">
        <v>45210</v>
      </c>
      <c r="Q5" s="13">
        <v>14483</v>
      </c>
      <c r="R5" s="14">
        <v>2282073</v>
      </c>
      <c r="S5" s="19">
        <v>15591</v>
      </c>
      <c r="T5" s="18">
        <v>4854425</v>
      </c>
      <c r="U5" s="13">
        <v>3603</v>
      </c>
      <c r="V5" s="14">
        <v>1493813</v>
      </c>
      <c r="W5" s="13">
        <v>563</v>
      </c>
      <c r="X5" s="18">
        <v>125403</v>
      </c>
      <c r="Y5" s="20">
        <f t="shared" ref="Y5:Z18" si="0">+W5+U5+S5+Q5+O5+M5+K5+I5+G5+E5</f>
        <v>40049</v>
      </c>
      <c r="Z5" s="21">
        <f t="shared" si="0"/>
        <v>14213995</v>
      </c>
    </row>
    <row r="6" spans="1:26" ht="18.95" customHeight="1" x14ac:dyDescent="0.15">
      <c r="A6" s="7"/>
      <c r="B6" s="22"/>
      <c r="C6" s="83"/>
      <c r="D6" s="81" t="s">
        <v>22</v>
      </c>
      <c r="E6" s="23">
        <v>894</v>
      </c>
      <c r="F6" s="24">
        <v>76124</v>
      </c>
      <c r="G6" s="25">
        <v>30</v>
      </c>
      <c r="H6" s="26">
        <v>5460</v>
      </c>
      <c r="I6" s="27">
        <v>1220</v>
      </c>
      <c r="J6" s="21">
        <v>1166111</v>
      </c>
      <c r="K6" s="25">
        <v>1489</v>
      </c>
      <c r="L6" s="26">
        <v>2949229</v>
      </c>
      <c r="M6" s="27">
        <v>877</v>
      </c>
      <c r="N6" s="76">
        <v>244508</v>
      </c>
      <c r="O6" s="25">
        <v>955</v>
      </c>
      <c r="P6" s="26">
        <v>47414</v>
      </c>
      <c r="Q6" s="27">
        <v>14320</v>
      </c>
      <c r="R6" s="21">
        <v>2242398</v>
      </c>
      <c r="S6" s="25">
        <v>15392</v>
      </c>
      <c r="T6" s="26">
        <v>4728422</v>
      </c>
      <c r="U6" s="27">
        <v>3864.5</v>
      </c>
      <c r="V6" s="21">
        <v>1810933</v>
      </c>
      <c r="W6" s="27">
        <v>488</v>
      </c>
      <c r="X6" s="26">
        <v>108728</v>
      </c>
      <c r="Y6" s="20">
        <f t="shared" si="0"/>
        <v>39529.5</v>
      </c>
      <c r="Z6" s="21">
        <f t="shared" si="0"/>
        <v>13379327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1461.9</v>
      </c>
      <c r="F7" s="36">
        <v>273898</v>
      </c>
      <c r="G7" s="29">
        <v>151</v>
      </c>
      <c r="H7" s="30">
        <v>74178</v>
      </c>
      <c r="I7" s="31">
        <v>1644</v>
      </c>
      <c r="J7" s="32">
        <v>2154145</v>
      </c>
      <c r="K7" s="77">
        <v>2281</v>
      </c>
      <c r="L7" s="30">
        <v>4488401</v>
      </c>
      <c r="M7" s="23">
        <v>1409.3</v>
      </c>
      <c r="N7" s="24">
        <v>271707.25</v>
      </c>
      <c r="O7" s="33">
        <v>2867</v>
      </c>
      <c r="P7" s="34">
        <v>712711</v>
      </c>
      <c r="Q7" s="23">
        <v>30774.400000000001</v>
      </c>
      <c r="R7" s="24">
        <v>5054035</v>
      </c>
      <c r="S7" s="33">
        <v>29050.2</v>
      </c>
      <c r="T7" s="34">
        <v>2564171</v>
      </c>
      <c r="U7" s="23">
        <v>3753</v>
      </c>
      <c r="V7" s="24">
        <v>1916779.5</v>
      </c>
      <c r="W7" s="23">
        <v>1552.2</v>
      </c>
      <c r="X7" s="34">
        <v>357332</v>
      </c>
      <c r="Y7" s="31">
        <f t="shared" si="0"/>
        <v>74944</v>
      </c>
      <c r="Z7" s="24">
        <f>+X7+V7+T7+R7+P7+N7+L7+J7+H7+F7</f>
        <v>17867357.75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324</v>
      </c>
      <c r="F8" s="14">
        <v>57232</v>
      </c>
      <c r="G8" s="15">
        <v>165.40199999999999</v>
      </c>
      <c r="H8" s="16">
        <v>102000</v>
      </c>
      <c r="I8" s="13">
        <v>438</v>
      </c>
      <c r="J8" s="14">
        <v>258076.54545454547</v>
      </c>
      <c r="K8" s="17">
        <v>0</v>
      </c>
      <c r="L8" s="18">
        <v>0</v>
      </c>
      <c r="M8" s="13">
        <v>5112</v>
      </c>
      <c r="N8" s="75">
        <v>1009029.4</v>
      </c>
      <c r="O8" s="19">
        <v>44</v>
      </c>
      <c r="P8" s="18">
        <v>5958.9</v>
      </c>
      <c r="Q8" s="13">
        <v>7887</v>
      </c>
      <c r="R8" s="14">
        <v>1882698</v>
      </c>
      <c r="S8" s="19">
        <v>28372</v>
      </c>
      <c r="T8" s="18">
        <v>3282713.6</v>
      </c>
      <c r="U8" s="13">
        <v>376.4</v>
      </c>
      <c r="V8" s="14">
        <v>42726.860465116275</v>
      </c>
      <c r="W8" s="13">
        <v>53</v>
      </c>
      <c r="X8" s="18">
        <v>1600</v>
      </c>
      <c r="Y8" s="13">
        <f t="shared" si="0"/>
        <v>42771.802000000003</v>
      </c>
      <c r="Z8" s="14">
        <f t="shared" si="0"/>
        <v>6642035.305919663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158</v>
      </c>
      <c r="F9" s="24">
        <v>26000</v>
      </c>
      <c r="G9" s="25">
        <v>175.358</v>
      </c>
      <c r="H9" s="26">
        <v>107600</v>
      </c>
      <c r="I9" s="27">
        <v>528</v>
      </c>
      <c r="J9" s="21">
        <v>257430.27272727274</v>
      </c>
      <c r="K9" s="25">
        <v>0</v>
      </c>
      <c r="L9" s="26">
        <v>0</v>
      </c>
      <c r="M9" s="27">
        <v>5503</v>
      </c>
      <c r="N9" s="76">
        <v>1043258.9</v>
      </c>
      <c r="O9" s="25">
        <v>48</v>
      </c>
      <c r="P9" s="26">
        <v>6366.6</v>
      </c>
      <c r="Q9" s="27">
        <v>7835</v>
      </c>
      <c r="R9" s="21">
        <v>1783426</v>
      </c>
      <c r="S9" s="25">
        <v>26931</v>
      </c>
      <c r="T9" s="26">
        <v>3222824.3</v>
      </c>
      <c r="U9" s="27">
        <v>285</v>
      </c>
      <c r="V9" s="21">
        <v>28001.488372093023</v>
      </c>
      <c r="W9" s="27">
        <v>53</v>
      </c>
      <c r="X9" s="26">
        <v>1600</v>
      </c>
      <c r="Y9" s="20">
        <f t="shared" si="0"/>
        <v>41516.358</v>
      </c>
      <c r="Z9" s="21">
        <f t="shared" si="0"/>
        <v>6476507.5610993654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341</v>
      </c>
      <c r="F10" s="36">
        <v>62232</v>
      </c>
      <c r="G10" s="29">
        <v>157.51200000000006</v>
      </c>
      <c r="H10" s="30">
        <v>94800</v>
      </c>
      <c r="I10" s="37">
        <v>872</v>
      </c>
      <c r="J10" s="38">
        <v>556803.79090909089</v>
      </c>
      <c r="K10" s="77">
        <v>0</v>
      </c>
      <c r="L10" s="30">
        <v>0</v>
      </c>
      <c r="M10" s="35">
        <v>7600</v>
      </c>
      <c r="N10" s="36">
        <v>1652773.6030000001</v>
      </c>
      <c r="O10" s="29">
        <v>19</v>
      </c>
      <c r="P10" s="30">
        <v>2469.5999999999985</v>
      </c>
      <c r="Q10" s="35">
        <v>12481</v>
      </c>
      <c r="R10" s="36">
        <v>1784331.0756000006</v>
      </c>
      <c r="S10" s="29">
        <v>4696</v>
      </c>
      <c r="T10" s="30">
        <v>565771.5</v>
      </c>
      <c r="U10" s="35">
        <v>869.4</v>
      </c>
      <c r="V10" s="36">
        <v>88569.62325581396</v>
      </c>
      <c r="W10" s="35">
        <v>85</v>
      </c>
      <c r="X10" s="30">
        <v>1500</v>
      </c>
      <c r="Y10" s="37">
        <f t="shared" si="0"/>
        <v>27120.912</v>
      </c>
      <c r="Z10" s="36">
        <f t="shared" si="0"/>
        <v>4809251.1927649053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58</v>
      </c>
      <c r="F11" s="14">
        <v>17400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2760</v>
      </c>
      <c r="R11" s="14">
        <v>1148659.3999999999</v>
      </c>
      <c r="S11" s="19">
        <v>0</v>
      </c>
      <c r="T11" s="18">
        <v>0</v>
      </c>
      <c r="U11" s="13">
        <v>46</v>
      </c>
      <c r="V11" s="14">
        <v>9983</v>
      </c>
      <c r="W11" s="13">
        <v>0</v>
      </c>
      <c r="X11" s="18">
        <v>72</v>
      </c>
      <c r="Y11" s="13">
        <f>+W11+U11+S11+Q11+O11+M11+K11+I11+G11+E11</f>
        <v>2954</v>
      </c>
      <c r="Z11" s="14">
        <f t="shared" si="0"/>
        <v>1266114.3999999999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3211</v>
      </c>
      <c r="R12" s="21">
        <v>1213129.2</v>
      </c>
      <c r="S12" s="25">
        <v>2</v>
      </c>
      <c r="T12" s="26">
        <v>1835</v>
      </c>
      <c r="U12" s="27">
        <v>136</v>
      </c>
      <c r="V12" s="21">
        <v>29527</v>
      </c>
      <c r="W12" s="27">
        <v>0</v>
      </c>
      <c r="X12" s="26">
        <v>522</v>
      </c>
      <c r="Y12" s="20">
        <f t="shared" ref="Y12:Y18" si="1">+W12+U12+S12+Q12+O12+M12+K12+I12+G12+E12</f>
        <v>3440</v>
      </c>
      <c r="Z12" s="21">
        <f t="shared" si="0"/>
        <v>1336364.5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58</v>
      </c>
      <c r="F13" s="24">
        <v>17400</v>
      </c>
      <c r="G13" s="29">
        <v>195</v>
      </c>
      <c r="H13" s="30">
        <v>195000</v>
      </c>
      <c r="I13" s="37">
        <v>15</v>
      </c>
      <c r="J13" s="38">
        <v>10710.400000000005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6404.5</v>
      </c>
      <c r="R13" s="36">
        <v>1898082.5000000002</v>
      </c>
      <c r="S13" s="29">
        <v>0</v>
      </c>
      <c r="T13" s="30">
        <v>0</v>
      </c>
      <c r="U13" s="35">
        <v>504</v>
      </c>
      <c r="V13" s="36">
        <v>106625</v>
      </c>
      <c r="W13" s="35">
        <v>15</v>
      </c>
      <c r="X13" s="30">
        <v>32981</v>
      </c>
      <c r="Y13" s="37">
        <f t="shared" si="1"/>
        <v>7210.5</v>
      </c>
      <c r="Z13" s="36">
        <f t="shared" si="0"/>
        <v>2279798.9000000004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3515</v>
      </c>
      <c r="N14" s="75">
        <v>284205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3515</v>
      </c>
      <c r="Z14" s="14">
        <f t="shared" si="0"/>
        <v>284205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1967</v>
      </c>
      <c r="N15" s="76">
        <v>137989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1967</v>
      </c>
      <c r="Z15" s="24">
        <f t="shared" si="0"/>
        <v>137989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4845</v>
      </c>
      <c r="N16" s="36">
        <v>642443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4845</v>
      </c>
      <c r="Z16" s="36">
        <f t="shared" si="0"/>
        <v>642443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915</v>
      </c>
      <c r="H17" s="18">
        <v>388655</v>
      </c>
      <c r="I17" s="13">
        <v>192</v>
      </c>
      <c r="J17" s="14">
        <v>152224</v>
      </c>
      <c r="K17" s="19">
        <v>34</v>
      </c>
      <c r="L17" s="18">
        <v>28015</v>
      </c>
      <c r="M17" s="13">
        <v>620.07999999999993</v>
      </c>
      <c r="N17" s="75">
        <v>144428</v>
      </c>
      <c r="O17" s="19">
        <v>3332</v>
      </c>
      <c r="P17" s="18">
        <v>1326215.8</v>
      </c>
      <c r="Q17" s="13">
        <v>5732</v>
      </c>
      <c r="R17" s="14">
        <v>1412127.5</v>
      </c>
      <c r="S17" s="19">
        <v>402</v>
      </c>
      <c r="T17" s="18">
        <v>95091</v>
      </c>
      <c r="U17" s="13">
        <v>8</v>
      </c>
      <c r="V17" s="14">
        <v>1760</v>
      </c>
      <c r="W17" s="13">
        <v>5267.5159999999996</v>
      </c>
      <c r="X17" s="18">
        <v>571629</v>
      </c>
      <c r="Y17" s="41">
        <f t="shared" si="1"/>
        <v>16502.595999999998</v>
      </c>
      <c r="Z17" s="42">
        <f t="shared" si="0"/>
        <v>4120145.3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835</v>
      </c>
      <c r="H18" s="26">
        <v>351304</v>
      </c>
      <c r="I18" s="27">
        <v>203</v>
      </c>
      <c r="J18" s="21">
        <v>144888</v>
      </c>
      <c r="K18" s="25">
        <v>56</v>
      </c>
      <c r="L18" s="26">
        <v>35880</v>
      </c>
      <c r="M18" s="27">
        <v>512.096</v>
      </c>
      <c r="N18" s="21">
        <v>137274</v>
      </c>
      <c r="O18" s="25">
        <v>3142</v>
      </c>
      <c r="P18" s="26">
        <v>1251489.2</v>
      </c>
      <c r="Q18" s="27">
        <v>5630</v>
      </c>
      <c r="R18" s="21">
        <v>1387861.3</v>
      </c>
      <c r="S18" s="25">
        <v>322</v>
      </c>
      <c r="T18" s="26">
        <v>74579</v>
      </c>
      <c r="U18" s="27">
        <v>15</v>
      </c>
      <c r="V18" s="21">
        <v>3300</v>
      </c>
      <c r="W18" s="27">
        <v>5016.326</v>
      </c>
      <c r="X18" s="26">
        <v>507000</v>
      </c>
      <c r="Y18" s="23">
        <f t="shared" si="1"/>
        <v>15731.422</v>
      </c>
      <c r="Z18" s="24">
        <f t="shared" si="0"/>
        <v>3893575.5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1137</v>
      </c>
      <c r="H19" s="34">
        <v>408806</v>
      </c>
      <c r="I19" s="23">
        <v>385</v>
      </c>
      <c r="J19" s="24">
        <v>227405</v>
      </c>
      <c r="K19" s="78">
        <v>126</v>
      </c>
      <c r="L19" s="34">
        <v>96530</v>
      </c>
      <c r="M19" s="23">
        <v>910.06399999999996</v>
      </c>
      <c r="N19" s="24">
        <v>284648</v>
      </c>
      <c r="O19" s="33">
        <v>1700</v>
      </c>
      <c r="P19" s="34">
        <v>693398.5</v>
      </c>
      <c r="Q19" s="23">
        <v>7842</v>
      </c>
      <c r="R19" s="24">
        <v>2502446.662</v>
      </c>
      <c r="S19" s="33">
        <v>131</v>
      </c>
      <c r="T19" s="34">
        <v>31605</v>
      </c>
      <c r="U19" s="23">
        <v>39</v>
      </c>
      <c r="V19" s="24">
        <v>11220</v>
      </c>
      <c r="W19" s="23">
        <v>5486.1767000000009</v>
      </c>
      <c r="X19" s="34">
        <v>738624</v>
      </c>
      <c r="Y19" s="35">
        <f>+W19+U19+S19+Q19+O19+M19+K19+I19+G19+E19</f>
        <v>17756.240700000002</v>
      </c>
      <c r="Z19" s="36">
        <f>+X19+V19+T19+R19+P19+N19+L19+J19+H19+F19</f>
        <v>4994683.1620000005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1187</v>
      </c>
      <c r="F20" s="14">
        <f t="shared" ref="F20:X22" si="2">F5+F8+F11+F14+F17</f>
        <v>151612</v>
      </c>
      <c r="G20" s="19">
        <f>G5+G8+G11+G14+G17</f>
        <v>1185.402</v>
      </c>
      <c r="H20" s="18">
        <f t="shared" si="2"/>
        <v>571115</v>
      </c>
      <c r="I20" s="13">
        <f t="shared" si="2"/>
        <v>1807</v>
      </c>
      <c r="J20" s="14">
        <f t="shared" si="2"/>
        <v>1554866.5454545454</v>
      </c>
      <c r="K20" s="19">
        <f t="shared" si="2"/>
        <v>2150</v>
      </c>
      <c r="L20" s="18">
        <f t="shared" si="2"/>
        <v>3986765</v>
      </c>
      <c r="M20" s="13">
        <f t="shared" si="2"/>
        <v>10005.08</v>
      </c>
      <c r="N20" s="14">
        <f t="shared" si="2"/>
        <v>1679977.4</v>
      </c>
      <c r="O20" s="19">
        <f t="shared" si="2"/>
        <v>4314</v>
      </c>
      <c r="P20" s="18">
        <f t="shared" si="2"/>
        <v>1377384.7</v>
      </c>
      <c r="Q20" s="13">
        <f t="shared" si="2"/>
        <v>30862</v>
      </c>
      <c r="R20" s="14">
        <f t="shared" si="2"/>
        <v>6725557.9000000004</v>
      </c>
      <c r="S20" s="19">
        <f t="shared" si="2"/>
        <v>44365</v>
      </c>
      <c r="T20" s="18">
        <f t="shared" si="2"/>
        <v>8232229.5999999996</v>
      </c>
      <c r="U20" s="13">
        <f t="shared" si="2"/>
        <v>4033.4</v>
      </c>
      <c r="V20" s="14">
        <f t="shared" si="2"/>
        <v>1548282.8604651163</v>
      </c>
      <c r="W20" s="13">
        <f t="shared" si="2"/>
        <v>5883.5159999999996</v>
      </c>
      <c r="X20" s="18">
        <f t="shared" si="2"/>
        <v>698704</v>
      </c>
      <c r="Y20" s="31">
        <f t="shared" ref="Y20:Z21" si="3">+Y17+Y14+Y11+Y8+Y5</f>
        <v>105792.398</v>
      </c>
      <c r="Z20" s="32">
        <f t="shared" si="3"/>
        <v>26526495.005919661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1052</v>
      </c>
      <c r="F21" s="21">
        <f t="shared" si="4"/>
        <v>102124</v>
      </c>
      <c r="G21" s="25">
        <f t="shared" si="4"/>
        <v>1115.3579999999999</v>
      </c>
      <c r="H21" s="26">
        <f t="shared" si="4"/>
        <v>539364</v>
      </c>
      <c r="I21" s="27">
        <f t="shared" si="4"/>
        <v>1952</v>
      </c>
      <c r="J21" s="21">
        <f t="shared" si="4"/>
        <v>1569780.5727272728</v>
      </c>
      <c r="K21" s="25">
        <f t="shared" si="4"/>
        <v>1545</v>
      </c>
      <c r="L21" s="26">
        <f t="shared" si="4"/>
        <v>2985109</v>
      </c>
      <c r="M21" s="27">
        <f t="shared" si="4"/>
        <v>8874.0959999999995</v>
      </c>
      <c r="N21" s="21">
        <f t="shared" si="4"/>
        <v>1578029.9</v>
      </c>
      <c r="O21" s="25">
        <f t="shared" si="4"/>
        <v>4145</v>
      </c>
      <c r="P21" s="26">
        <f t="shared" si="4"/>
        <v>1305269.8</v>
      </c>
      <c r="Q21" s="27">
        <f t="shared" si="4"/>
        <v>30996</v>
      </c>
      <c r="R21" s="21">
        <f t="shared" si="4"/>
        <v>6626814.5</v>
      </c>
      <c r="S21" s="25">
        <f t="shared" si="4"/>
        <v>42647</v>
      </c>
      <c r="T21" s="26">
        <f t="shared" si="4"/>
        <v>8027660.2999999998</v>
      </c>
      <c r="U21" s="27">
        <f t="shared" si="2"/>
        <v>4300.5</v>
      </c>
      <c r="V21" s="21">
        <f t="shared" si="2"/>
        <v>1871761.4883720931</v>
      </c>
      <c r="W21" s="27">
        <f t="shared" si="2"/>
        <v>5557.326</v>
      </c>
      <c r="X21" s="26">
        <f t="shared" si="2"/>
        <v>617850</v>
      </c>
      <c r="Y21" s="23">
        <f t="shared" si="3"/>
        <v>102184.28</v>
      </c>
      <c r="Z21" s="24">
        <f t="shared" si="3"/>
        <v>25223763.561099365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1860.9</v>
      </c>
      <c r="F22" s="24">
        <f>F7+F10+F13+F16+F19</f>
        <v>353530</v>
      </c>
      <c r="G22" s="33">
        <f t="shared" si="2"/>
        <v>1640.5120000000002</v>
      </c>
      <c r="H22" s="34">
        <f t="shared" si="2"/>
        <v>772784</v>
      </c>
      <c r="I22" s="23">
        <f t="shared" si="2"/>
        <v>2916</v>
      </c>
      <c r="J22" s="24">
        <f t="shared" si="2"/>
        <v>2949064.1909090909</v>
      </c>
      <c r="K22" s="33">
        <f t="shared" si="2"/>
        <v>2407</v>
      </c>
      <c r="L22" s="34">
        <f t="shared" si="2"/>
        <v>4584931</v>
      </c>
      <c r="M22" s="23">
        <f t="shared" si="2"/>
        <v>14783.364</v>
      </c>
      <c r="N22" s="24">
        <f t="shared" si="2"/>
        <v>2870571.8530000001</v>
      </c>
      <c r="O22" s="33">
        <f t="shared" si="2"/>
        <v>4586</v>
      </c>
      <c r="P22" s="34">
        <f t="shared" si="2"/>
        <v>1408579.1</v>
      </c>
      <c r="Q22" s="23">
        <f t="shared" si="2"/>
        <v>57501.9</v>
      </c>
      <c r="R22" s="24">
        <f t="shared" si="2"/>
        <v>11238895.237600001</v>
      </c>
      <c r="S22" s="33">
        <f t="shared" si="2"/>
        <v>33877.199999999997</v>
      </c>
      <c r="T22" s="34">
        <f t="shared" si="2"/>
        <v>3161547.5</v>
      </c>
      <c r="U22" s="23">
        <f t="shared" si="2"/>
        <v>5165.3999999999996</v>
      </c>
      <c r="V22" s="24">
        <f t="shared" si="2"/>
        <v>2123194.123255814</v>
      </c>
      <c r="W22" s="23">
        <f t="shared" si="2"/>
        <v>7138.3767000000007</v>
      </c>
      <c r="X22" s="34">
        <f t="shared" si="2"/>
        <v>1130437</v>
      </c>
      <c r="Y22" s="23">
        <f>+Y19+Y16+Y13+Y10+Y7</f>
        <v>131876.65270000001</v>
      </c>
      <c r="Z22" s="24">
        <f>+Z19+Z16+Z13+Z10+Z7</f>
        <v>30593534.004764907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62.423329987732792</v>
      </c>
      <c r="F23" s="178"/>
      <c r="G23" s="177">
        <f>(G20+G21)/(G22+G41)*100</f>
        <v>71.652891017695524</v>
      </c>
      <c r="H23" s="178"/>
      <c r="I23" s="177">
        <f>(I20+I21)/(I22+I41)*100</f>
        <v>62.891082482850926</v>
      </c>
      <c r="J23" s="178"/>
      <c r="K23" s="177">
        <f>(K20+K21)/(K22+K41)*100</f>
        <v>87.788073176526495</v>
      </c>
      <c r="L23" s="178"/>
      <c r="M23" s="177">
        <f>(M20+M21)/(M22+M41)*100</f>
        <v>66.39241090368516</v>
      </c>
      <c r="N23" s="178"/>
      <c r="O23" s="177">
        <f>(O20+O21)/(O22+O41)*100</f>
        <v>93.957569698989232</v>
      </c>
      <c r="P23" s="178"/>
      <c r="Q23" s="177">
        <f>(Q20+Q21)/(Q22+Q41)*100</f>
        <v>53.725188426389948</v>
      </c>
      <c r="R23" s="178"/>
      <c r="S23" s="177">
        <f>(S20+S21)/(S22+S41)*100</f>
        <v>131.76369396272361</v>
      </c>
      <c r="T23" s="178"/>
      <c r="U23" s="177">
        <f>(U20+U21)/(U22+U41)*100</f>
        <v>78.6372771964257</v>
      </c>
      <c r="V23" s="178"/>
      <c r="W23" s="177">
        <f>(W20+W21)/(W22+W41)*100</f>
        <v>82.009892159624158</v>
      </c>
      <c r="X23" s="178"/>
      <c r="Y23" s="177">
        <f>(Y20+Y21)/(Y22+Y41)*100</f>
        <v>79.946386892106702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189977.96765006179</v>
      </c>
      <c r="F24" s="180"/>
      <c r="G24" s="181">
        <f>H22/G22*1000</f>
        <v>471062.69262279093</v>
      </c>
      <c r="H24" s="182"/>
      <c r="I24" s="183">
        <f>J22/I22*1000</f>
        <v>1011338.8857712932</v>
      </c>
      <c r="J24" s="184"/>
      <c r="K24" s="181">
        <f>L22/K22*1000</f>
        <v>1904832.1562110512</v>
      </c>
      <c r="L24" s="182"/>
      <c r="M24" s="183">
        <f>N22/M22*1000</f>
        <v>194175.82175477786</v>
      </c>
      <c r="N24" s="184"/>
      <c r="O24" s="181">
        <f>P22/O22*1000</f>
        <v>307147.64500654169</v>
      </c>
      <c r="P24" s="182"/>
      <c r="Q24" s="183">
        <f>R22/Q22*1000</f>
        <v>195452.58917705328</v>
      </c>
      <c r="R24" s="184"/>
      <c r="S24" s="181">
        <f>T22/S22*1000</f>
        <v>93323.754619626183</v>
      </c>
      <c r="T24" s="182"/>
      <c r="U24" s="183">
        <f>V22/U22*1000</f>
        <v>411041.56953107484</v>
      </c>
      <c r="V24" s="184"/>
      <c r="W24" s="181">
        <f>X22/W22*1000</f>
        <v>158360.51353243936</v>
      </c>
      <c r="X24" s="182"/>
      <c r="Y24" s="183">
        <f>Z22/Y22*1000</f>
        <v>231985.9761254382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1.4110913204881488</v>
      </c>
      <c r="F25" s="49"/>
      <c r="G25" s="50">
        <f>G22/Y22*100</f>
        <v>1.2439745522901038</v>
      </c>
      <c r="H25" s="51"/>
      <c r="I25" s="48">
        <f>I22/Y22*100</f>
        <v>2.2111571231895546</v>
      </c>
      <c r="J25" s="49"/>
      <c r="K25" s="50">
        <f>K22/Y22*100</f>
        <v>1.825190396267921</v>
      </c>
      <c r="L25" s="51"/>
      <c r="M25" s="48">
        <f>M22/Y22*100</f>
        <v>11.209993351613177</v>
      </c>
      <c r="N25" s="49"/>
      <c r="O25" s="50">
        <f>O22/Y22*100</f>
        <v>3.4774919639736961</v>
      </c>
      <c r="P25" s="51"/>
      <c r="Q25" s="48">
        <f>Q22/Y22*100</f>
        <v>43.602790048674024</v>
      </c>
      <c r="R25" s="49"/>
      <c r="S25" s="50">
        <f>S22/Y22*100</f>
        <v>25.688550100726054</v>
      </c>
      <c r="T25" s="51"/>
      <c r="U25" s="48">
        <f>U22/Y22*100</f>
        <v>3.9168419081355701</v>
      </c>
      <c r="V25" s="49"/>
      <c r="W25" s="50">
        <f>W22/Y22*100</f>
        <v>5.412919234641751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+'(令和5年10月)'!E20</f>
        <v>1259</v>
      </c>
      <c r="F27" s="128">
        <f>+'(令和5年10月)'!F20</f>
        <v>166122</v>
      </c>
      <c r="G27" s="129">
        <f>+'(令和5年10月)'!G20</f>
        <v>1077.338</v>
      </c>
      <c r="H27" s="130">
        <f>+'(令和5年10月)'!H20</f>
        <v>419904</v>
      </c>
      <c r="I27" s="131">
        <f>+'(令和5年10月)'!I20</f>
        <v>1935</v>
      </c>
      <c r="J27" s="128">
        <f>+'(令和5年10月)'!J20</f>
        <v>1325534.4545454546</v>
      </c>
      <c r="K27" s="129">
        <f>+'(令和5年10月)'!K20</f>
        <v>1685</v>
      </c>
      <c r="L27" s="130">
        <f>+'(令和5年10月)'!L20</f>
        <v>3245398</v>
      </c>
      <c r="M27" s="131">
        <f>+'(令和5年10月)'!M20</f>
        <v>6722.1279999999997</v>
      </c>
      <c r="N27" s="128">
        <f>+'(令和5年10月)'!N20</f>
        <v>1683269</v>
      </c>
      <c r="O27" s="129">
        <f>+'(令和5年10月)'!O20</f>
        <v>4008</v>
      </c>
      <c r="P27" s="130">
        <f>+'(令和5年10月)'!P20</f>
        <v>1373941</v>
      </c>
      <c r="Q27" s="131">
        <f>+'(令和5年10月)'!Q20</f>
        <v>28509</v>
      </c>
      <c r="R27" s="128">
        <f>+'(令和5年10月)'!R20</f>
        <v>5327583.2</v>
      </c>
      <c r="S27" s="129">
        <f>+'(令和5年10月)'!S20</f>
        <v>48213</v>
      </c>
      <c r="T27" s="130">
        <f>+'(令和5年10月)'!T20</f>
        <v>8392459</v>
      </c>
      <c r="U27" s="131">
        <f>+'(令和5年10月)'!U20</f>
        <v>3365</v>
      </c>
      <c r="V27" s="128">
        <f>+'(令和5年10月)'!V20</f>
        <v>1364334.2325581396</v>
      </c>
      <c r="W27" s="131">
        <f>+'(令和5年10月)'!W20</f>
        <v>6501.2470000000003</v>
      </c>
      <c r="X27" s="130">
        <f>+'(令和5年10月)'!X20</f>
        <v>1376899</v>
      </c>
      <c r="Y27" s="131">
        <f>+'(令和5年10月)'!Y20</f>
        <v>103274.713</v>
      </c>
      <c r="Z27" s="128">
        <f>+'(令和5年10月)'!Z20</f>
        <v>24675443.887103595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+'(令和5年10月)'!E21</f>
        <v>1154</v>
      </c>
      <c r="F28" s="135">
        <f>+'(令和5年10月)'!F21</f>
        <v>129705</v>
      </c>
      <c r="G28" s="136">
        <f>+'(令和5年10月)'!G21</f>
        <v>1033.771</v>
      </c>
      <c r="H28" s="137">
        <f>+'(令和5年10月)'!H21</f>
        <v>392252</v>
      </c>
      <c r="I28" s="134">
        <f>+'(令和5年10月)'!I21</f>
        <v>2058</v>
      </c>
      <c r="J28" s="135">
        <f>+'(令和5年10月)'!J21</f>
        <v>1432975.4818181819</v>
      </c>
      <c r="K28" s="136">
        <f>+'(令和5年10月)'!K21</f>
        <v>2379</v>
      </c>
      <c r="L28" s="137">
        <f>+'(令和5年10月)'!L21</f>
        <v>4594241</v>
      </c>
      <c r="M28" s="134">
        <f>+'(令和5年10月)'!M21</f>
        <v>7368.5739999999996</v>
      </c>
      <c r="N28" s="135">
        <f>+'(令和5年10月)'!N21</f>
        <v>1358268</v>
      </c>
      <c r="O28" s="136">
        <f>+'(令和5年10月)'!O21</f>
        <v>4042</v>
      </c>
      <c r="P28" s="137">
        <f>+'(令和5年10月)'!P21</f>
        <v>1383967</v>
      </c>
      <c r="Q28" s="134">
        <f>+'(令和5年10月)'!Q21</f>
        <v>29337</v>
      </c>
      <c r="R28" s="135">
        <f>+'(令和5年10月)'!R21</f>
        <v>5576506.2000000002</v>
      </c>
      <c r="S28" s="136">
        <f>+'(令和5年10月)'!S21</f>
        <v>46606</v>
      </c>
      <c r="T28" s="137">
        <f>+'(令和5年10月)'!T21</f>
        <v>8303886</v>
      </c>
      <c r="U28" s="134">
        <f>+'(令和5年10月)'!U21</f>
        <v>4793</v>
      </c>
      <c r="V28" s="135">
        <f>+'(令和5年10月)'!V21</f>
        <v>1804920.5581395349</v>
      </c>
      <c r="W28" s="134">
        <f>+'(令和5年10月)'!W21</f>
        <v>6594.4570000000003</v>
      </c>
      <c r="X28" s="137">
        <f>+'(令和5年10月)'!X21</f>
        <v>1478311</v>
      </c>
      <c r="Y28" s="138">
        <f>+'(令和5年10月)'!Y21</f>
        <v>105365.802</v>
      </c>
      <c r="Z28" s="139">
        <f>+'(令和5年10月)'!Z21</f>
        <v>26455032.239957716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+'(令和5年10月)'!E22</f>
        <v>2363.9080000000004</v>
      </c>
      <c r="F29" s="139">
        <f>+'(令和5年10月)'!F22</f>
        <v>466083</v>
      </c>
      <c r="G29" s="140">
        <f>+'(令和5年10月)'!G22</f>
        <v>1722.03</v>
      </c>
      <c r="H29" s="141">
        <f>+'(令和5年10月)'!H22</f>
        <v>751676</v>
      </c>
      <c r="I29" s="138">
        <f>+'(令和5年10月)'!I22</f>
        <v>3124</v>
      </c>
      <c r="J29" s="139">
        <f>+'(令和5年10月)'!J22</f>
        <v>2425693.8181818184</v>
      </c>
      <c r="K29" s="140">
        <f>+'(令和5年10月)'!K22</f>
        <v>6002</v>
      </c>
      <c r="L29" s="141">
        <f>+'(令和5年10月)'!L22</f>
        <v>1926435</v>
      </c>
      <c r="M29" s="138">
        <f>+'(令和5年10月)'!M22</f>
        <v>16865.91</v>
      </c>
      <c r="N29" s="139">
        <f>+'(令和5年10月)'!N22</f>
        <v>3731789.25</v>
      </c>
      <c r="O29" s="140">
        <f>+'(令和5年10月)'!O22</f>
        <v>4829</v>
      </c>
      <c r="P29" s="141">
        <f>+'(令和5年10月)'!P22</f>
        <v>1499297</v>
      </c>
      <c r="Q29" s="138">
        <f>+'(令和5年10月)'!Q22</f>
        <v>61107.9</v>
      </c>
      <c r="R29" s="139">
        <f>+'(令和5年10月)'!R22</f>
        <v>11153438.699999999</v>
      </c>
      <c r="S29" s="140">
        <f>+'(令和5年10月)'!S22</f>
        <v>38345.199999999997</v>
      </c>
      <c r="T29" s="141">
        <f>+'(令和5年10月)'!T22</f>
        <v>3871407</v>
      </c>
      <c r="U29" s="138">
        <f>+'(令和5年10月)'!U22</f>
        <v>4779.5</v>
      </c>
      <c r="V29" s="139">
        <f>+'(令和5年10月)'!V22</f>
        <v>1824032.1279069767</v>
      </c>
      <c r="W29" s="138">
        <f>+'(令和5年10月)'!W22</f>
        <v>7797.9166999999989</v>
      </c>
      <c r="X29" s="141">
        <f>+'(令和5年10月)'!X22</f>
        <v>1849495</v>
      </c>
      <c r="Y29" s="138">
        <f>+'(令和5年10月)'!Y22</f>
        <v>146937.36470000001</v>
      </c>
      <c r="Z29" s="139">
        <f>+'(令和5年10月)'!Z22</f>
        <v>29499346.896088794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+'(令和5年10月)'!E23</f>
        <v>52.197621536310322</v>
      </c>
      <c r="F30" s="186">
        <f>+'(令和5年1月)'!F23</f>
        <v>0</v>
      </c>
      <c r="G30" s="185">
        <f>+'(令和5年10月)'!G23</f>
        <v>62.082439222783279</v>
      </c>
      <c r="H30" s="186">
        <f>+'(令和5年1月)'!H23</f>
        <v>0</v>
      </c>
      <c r="I30" s="185">
        <f>+'(令和5年10月)'!I23</f>
        <v>62.674619369015851</v>
      </c>
      <c r="J30" s="186">
        <f>+'(令和5年1月)'!J23</f>
        <v>0</v>
      </c>
      <c r="K30" s="185">
        <f>+'(令和5年10月)'!K23</f>
        <v>32.005040163805326</v>
      </c>
      <c r="L30" s="186">
        <f>+'(令和5年1月)'!L23</f>
        <v>0</v>
      </c>
      <c r="M30" s="185">
        <f>+'(令和5年10月)'!M23</f>
        <v>40.98723885608424</v>
      </c>
      <c r="N30" s="186">
        <f>+'(令和5年1月)'!N23</f>
        <v>0</v>
      </c>
      <c r="O30" s="185">
        <f>+'(令和5年10月)'!O23</f>
        <v>83.058192323565834</v>
      </c>
      <c r="P30" s="186">
        <f>+'(令和5年1月)'!P23</f>
        <v>0</v>
      </c>
      <c r="Q30" s="185">
        <f>+'(令和5年10月)'!Q23</f>
        <v>47.012527246395187</v>
      </c>
      <c r="R30" s="186">
        <f>+'(令和5年1月)'!R23</f>
        <v>0</v>
      </c>
      <c r="S30" s="185">
        <f>+'(令和5年10月)'!S23</f>
        <v>126.28490451950765</v>
      </c>
      <c r="T30" s="186">
        <f>+'(令和5年1月)'!T23</f>
        <v>0</v>
      </c>
      <c r="U30" s="185">
        <f>+'(令和5年10月)'!U23</f>
        <v>74.251388004004738</v>
      </c>
      <c r="V30" s="186">
        <f>+'(令和5年1月)'!V23</f>
        <v>0</v>
      </c>
      <c r="W30" s="185">
        <f>+'(令和5年10月)'!W23</f>
        <v>83.47037907996355</v>
      </c>
      <c r="X30" s="186">
        <f>+'(令和5年1月)'!X23</f>
        <v>0</v>
      </c>
      <c r="Y30" s="185">
        <f>+'(令和5年10月)'!Y23</f>
        <v>70.494801098287923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-72</v>
      </c>
      <c r="F31" s="91">
        <f t="shared" ref="F31:Z33" si="5">F20-F27</f>
        <v>-14510</v>
      </c>
      <c r="G31" s="92">
        <f t="shared" si="5"/>
        <v>108.06400000000008</v>
      </c>
      <c r="H31" s="93">
        <f t="shared" si="5"/>
        <v>151211</v>
      </c>
      <c r="I31" s="90">
        <f t="shared" si="5"/>
        <v>-128</v>
      </c>
      <c r="J31" s="91">
        <f t="shared" si="5"/>
        <v>229332.09090909082</v>
      </c>
      <c r="K31" s="92">
        <f t="shared" si="5"/>
        <v>465</v>
      </c>
      <c r="L31" s="93">
        <f t="shared" si="5"/>
        <v>741367</v>
      </c>
      <c r="M31" s="90">
        <f t="shared" si="5"/>
        <v>3282.9520000000002</v>
      </c>
      <c r="N31" s="91">
        <f t="shared" si="5"/>
        <v>-3291.6000000000931</v>
      </c>
      <c r="O31" s="92">
        <f t="shared" si="5"/>
        <v>306</v>
      </c>
      <c r="P31" s="93">
        <f t="shared" si="5"/>
        <v>3443.6999999999534</v>
      </c>
      <c r="Q31" s="90">
        <f t="shared" si="5"/>
        <v>2353</v>
      </c>
      <c r="R31" s="91">
        <f t="shared" si="5"/>
        <v>1397974.7000000002</v>
      </c>
      <c r="S31" s="92">
        <f t="shared" si="5"/>
        <v>-3848</v>
      </c>
      <c r="T31" s="93">
        <f t="shared" si="5"/>
        <v>-160229.40000000037</v>
      </c>
      <c r="U31" s="90">
        <f t="shared" si="5"/>
        <v>668.40000000000009</v>
      </c>
      <c r="V31" s="91">
        <f t="shared" si="5"/>
        <v>183948.62790697673</v>
      </c>
      <c r="W31" s="92">
        <f t="shared" si="5"/>
        <v>-617.73100000000068</v>
      </c>
      <c r="X31" s="93">
        <f t="shared" si="5"/>
        <v>-678195</v>
      </c>
      <c r="Y31" s="90">
        <f t="shared" si="5"/>
        <v>2517.6849999999977</v>
      </c>
      <c r="Z31" s="91">
        <f t="shared" si="5"/>
        <v>1851051.1188160665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-102</v>
      </c>
      <c r="F32" s="95">
        <f t="shared" si="6"/>
        <v>-27581</v>
      </c>
      <c r="G32" s="96">
        <f t="shared" si="6"/>
        <v>81.586999999999989</v>
      </c>
      <c r="H32" s="97">
        <f t="shared" si="6"/>
        <v>147112</v>
      </c>
      <c r="I32" s="94">
        <f t="shared" si="6"/>
        <v>-106</v>
      </c>
      <c r="J32" s="95">
        <f t="shared" si="6"/>
        <v>136805.09090909082</v>
      </c>
      <c r="K32" s="96">
        <f t="shared" si="6"/>
        <v>-834</v>
      </c>
      <c r="L32" s="97">
        <f t="shared" si="6"/>
        <v>-1609132</v>
      </c>
      <c r="M32" s="94">
        <f t="shared" si="6"/>
        <v>1505.5219999999999</v>
      </c>
      <c r="N32" s="95">
        <f t="shared" si="6"/>
        <v>219761.89999999991</v>
      </c>
      <c r="O32" s="96">
        <f t="shared" si="6"/>
        <v>103</v>
      </c>
      <c r="P32" s="97">
        <f t="shared" si="6"/>
        <v>-78697.199999999953</v>
      </c>
      <c r="Q32" s="94">
        <f t="shared" si="6"/>
        <v>1659</v>
      </c>
      <c r="R32" s="95">
        <f t="shared" si="6"/>
        <v>1050308.2999999998</v>
      </c>
      <c r="S32" s="96">
        <f t="shared" si="6"/>
        <v>-3959</v>
      </c>
      <c r="T32" s="97">
        <f t="shared" si="6"/>
        <v>-276225.70000000019</v>
      </c>
      <c r="U32" s="94">
        <f t="shared" si="5"/>
        <v>-492.5</v>
      </c>
      <c r="V32" s="95">
        <f t="shared" si="5"/>
        <v>66840.930232558167</v>
      </c>
      <c r="W32" s="96">
        <f t="shared" si="5"/>
        <v>-1037.1310000000003</v>
      </c>
      <c r="X32" s="97">
        <f t="shared" si="5"/>
        <v>-860461</v>
      </c>
      <c r="Y32" s="94">
        <f t="shared" si="5"/>
        <v>-3181.5219999999972</v>
      </c>
      <c r="Z32" s="95">
        <f t="shared" si="5"/>
        <v>-1231268.678858351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-503.00800000000027</v>
      </c>
      <c r="F33" s="95">
        <f t="shared" si="5"/>
        <v>-112553</v>
      </c>
      <c r="G33" s="96">
        <f t="shared" si="5"/>
        <v>-81.517999999999802</v>
      </c>
      <c r="H33" s="97">
        <f t="shared" si="5"/>
        <v>21108</v>
      </c>
      <c r="I33" s="94">
        <f t="shared" si="5"/>
        <v>-208</v>
      </c>
      <c r="J33" s="95">
        <f t="shared" si="5"/>
        <v>523370.37272727257</v>
      </c>
      <c r="K33" s="96">
        <f t="shared" si="5"/>
        <v>-3595</v>
      </c>
      <c r="L33" s="97">
        <f t="shared" si="5"/>
        <v>2658496</v>
      </c>
      <c r="M33" s="94">
        <f t="shared" si="5"/>
        <v>-2082.5460000000003</v>
      </c>
      <c r="N33" s="95">
        <f t="shared" si="5"/>
        <v>-861217.39699999988</v>
      </c>
      <c r="O33" s="96">
        <f t="shared" si="5"/>
        <v>-243</v>
      </c>
      <c r="P33" s="97">
        <f t="shared" si="5"/>
        <v>-90717.899999999907</v>
      </c>
      <c r="Q33" s="94">
        <f t="shared" si="5"/>
        <v>-3606</v>
      </c>
      <c r="R33" s="95">
        <f t="shared" si="5"/>
        <v>85456.53760000132</v>
      </c>
      <c r="S33" s="96">
        <f t="shared" si="5"/>
        <v>-4468</v>
      </c>
      <c r="T33" s="97">
        <f t="shared" si="5"/>
        <v>-709859.5</v>
      </c>
      <c r="U33" s="94">
        <f t="shared" si="5"/>
        <v>385.89999999999964</v>
      </c>
      <c r="V33" s="95">
        <f t="shared" si="5"/>
        <v>299161.99534883723</v>
      </c>
      <c r="W33" s="96">
        <f t="shared" si="5"/>
        <v>-659.53999999999814</v>
      </c>
      <c r="X33" s="97">
        <f t="shared" si="5"/>
        <v>-719058</v>
      </c>
      <c r="Y33" s="94">
        <f t="shared" si="5"/>
        <v>-15060.712</v>
      </c>
      <c r="Z33" s="95">
        <f t="shared" si="5"/>
        <v>1094187.1086761132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10.22570845142247</v>
      </c>
      <c r="F34" s="188"/>
      <c r="G34" s="187">
        <f t="shared" ref="G34" si="7">+G23-G30</f>
        <v>9.5704517949122447</v>
      </c>
      <c r="H34" s="188"/>
      <c r="I34" s="187">
        <f t="shared" ref="I34" si="8">+I23-I30</f>
        <v>0.21646311383507566</v>
      </c>
      <c r="J34" s="188"/>
      <c r="K34" s="187">
        <f t="shared" ref="K34" si="9">+K23-K30</f>
        <v>55.78303301272117</v>
      </c>
      <c r="L34" s="188"/>
      <c r="M34" s="187">
        <f t="shared" ref="M34" si="10">+M23-M30</f>
        <v>25.405172047600921</v>
      </c>
      <c r="N34" s="188"/>
      <c r="O34" s="187">
        <f t="shared" ref="O34" si="11">+O23-O30</f>
        <v>10.899377375423398</v>
      </c>
      <c r="P34" s="188"/>
      <c r="Q34" s="187">
        <f t="shared" ref="Q34" si="12">+Q23-Q30</f>
        <v>6.7126611799947611</v>
      </c>
      <c r="R34" s="188"/>
      <c r="S34" s="187">
        <f t="shared" ref="S34" si="13">+S23-S30</f>
        <v>5.478789443215959</v>
      </c>
      <c r="T34" s="188"/>
      <c r="U34" s="187">
        <f t="shared" ref="U34" si="14">+U23-U30</f>
        <v>4.3858891924209615</v>
      </c>
      <c r="V34" s="188"/>
      <c r="W34" s="187">
        <f t="shared" ref="W34" si="15">+W23-W30</f>
        <v>-1.4604869203393918</v>
      </c>
      <c r="X34" s="188"/>
      <c r="Y34" s="187">
        <f t="shared" ref="Y34" si="16">+Y23-Y30</f>
        <v>9.4515857938187793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94.281175536139799</v>
      </c>
      <c r="F35" s="60">
        <f t="shared" si="17"/>
        <v>91.265455508602116</v>
      </c>
      <c r="G35" s="61">
        <f t="shared" si="17"/>
        <v>110.0306496197108</v>
      </c>
      <c r="H35" s="62">
        <f t="shared" si="17"/>
        <v>136.01085009907027</v>
      </c>
      <c r="I35" s="59">
        <f t="shared" si="17"/>
        <v>93.385012919896639</v>
      </c>
      <c r="J35" s="60">
        <f t="shared" si="17"/>
        <v>117.30110372632541</v>
      </c>
      <c r="K35" s="61">
        <f t="shared" si="17"/>
        <v>127.59643916913947</v>
      </c>
      <c r="L35" s="62">
        <f t="shared" si="17"/>
        <v>122.84363890037524</v>
      </c>
      <c r="M35" s="59">
        <f t="shared" si="17"/>
        <v>148.83798701839657</v>
      </c>
      <c r="N35" s="60">
        <f t="shared" si="17"/>
        <v>99.804451932519399</v>
      </c>
      <c r="O35" s="61">
        <f t="shared" si="17"/>
        <v>107.63473053892216</v>
      </c>
      <c r="P35" s="62">
        <f t="shared" si="17"/>
        <v>100.25064395050443</v>
      </c>
      <c r="Q35" s="59">
        <f t="shared" si="17"/>
        <v>108.25353397172823</v>
      </c>
      <c r="R35" s="60">
        <f t="shared" si="17"/>
        <v>126.24031662236641</v>
      </c>
      <c r="S35" s="61">
        <f t="shared" si="17"/>
        <v>92.018750129633091</v>
      </c>
      <c r="T35" s="62">
        <f t="shared" si="17"/>
        <v>98.09079317515878</v>
      </c>
      <c r="U35" s="59">
        <f t="shared" si="17"/>
        <v>119.86329866270431</v>
      </c>
      <c r="V35" s="60">
        <f t="shared" si="17"/>
        <v>113.48266601520885</v>
      </c>
      <c r="W35" s="61">
        <f t="shared" si="17"/>
        <v>90.498269024388705</v>
      </c>
      <c r="X35" s="62">
        <f t="shared" si="17"/>
        <v>50.74475324624391</v>
      </c>
      <c r="Y35" s="59">
        <f t="shared" si="17"/>
        <v>102.43785233273898</v>
      </c>
      <c r="Z35" s="60">
        <f t="shared" si="17"/>
        <v>107.50159197656217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91.161178509532064</v>
      </c>
      <c r="F36" s="64">
        <f t="shared" si="17"/>
        <v>78.735592305616592</v>
      </c>
      <c r="G36" s="65">
        <f t="shared" si="17"/>
        <v>107.89217341171305</v>
      </c>
      <c r="H36" s="66">
        <f t="shared" si="17"/>
        <v>137.50446141766008</v>
      </c>
      <c r="I36" s="63">
        <f t="shared" si="17"/>
        <v>94.849368318756078</v>
      </c>
      <c r="J36" s="64">
        <f t="shared" si="17"/>
        <v>109.54692474818273</v>
      </c>
      <c r="K36" s="65">
        <f t="shared" si="17"/>
        <v>64.943253467843633</v>
      </c>
      <c r="L36" s="66">
        <f t="shared" si="17"/>
        <v>64.975019812848302</v>
      </c>
      <c r="M36" s="63">
        <f t="shared" si="17"/>
        <v>120.43166018282507</v>
      </c>
      <c r="N36" s="64">
        <f t="shared" si="17"/>
        <v>116.17956839151036</v>
      </c>
      <c r="O36" s="65">
        <f t="shared" si="17"/>
        <v>102.54824344383968</v>
      </c>
      <c r="P36" s="66">
        <f t="shared" si="17"/>
        <v>94.313650542245583</v>
      </c>
      <c r="Q36" s="63">
        <f t="shared" si="17"/>
        <v>105.65497494631353</v>
      </c>
      <c r="R36" s="64">
        <f t="shared" si="17"/>
        <v>118.83452223185908</v>
      </c>
      <c r="S36" s="65">
        <f t="shared" si="17"/>
        <v>91.505385572673049</v>
      </c>
      <c r="T36" s="66">
        <f t="shared" si="17"/>
        <v>96.67353694402837</v>
      </c>
      <c r="U36" s="63">
        <f t="shared" si="17"/>
        <v>89.724598372626758</v>
      </c>
      <c r="V36" s="64">
        <f t="shared" si="17"/>
        <v>103.70326161620409</v>
      </c>
      <c r="W36" s="65">
        <f t="shared" si="17"/>
        <v>84.272685378037949</v>
      </c>
      <c r="X36" s="66">
        <f t="shared" si="17"/>
        <v>41.794317975040435</v>
      </c>
      <c r="Y36" s="63">
        <f t="shared" si="17"/>
        <v>96.980498473309211</v>
      </c>
      <c r="Z36" s="64">
        <f t="shared" si="17"/>
        <v>95.345805411650034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78.721337717034672</v>
      </c>
      <c r="F37" s="68">
        <f t="shared" si="17"/>
        <v>75.851296872016363</v>
      </c>
      <c r="G37" s="69">
        <f t="shared" si="17"/>
        <v>95.266168417507259</v>
      </c>
      <c r="H37" s="70">
        <f t="shared" si="17"/>
        <v>102.80812477716464</v>
      </c>
      <c r="I37" s="67">
        <f t="shared" si="17"/>
        <v>93.341869398207422</v>
      </c>
      <c r="J37" s="68">
        <f t="shared" si="17"/>
        <v>121.57611025778866</v>
      </c>
      <c r="K37" s="69">
        <f t="shared" si="17"/>
        <v>40.103298900366546</v>
      </c>
      <c r="L37" s="70">
        <f t="shared" si="17"/>
        <v>238.00081497688734</v>
      </c>
      <c r="M37" s="67">
        <f t="shared" si="17"/>
        <v>87.652335391330794</v>
      </c>
      <c r="N37" s="68">
        <f t="shared" si="17"/>
        <v>76.922132004105009</v>
      </c>
      <c r="O37" s="69">
        <f t="shared" si="17"/>
        <v>94.967902257196101</v>
      </c>
      <c r="P37" s="70">
        <f t="shared" si="17"/>
        <v>93.949304240587423</v>
      </c>
      <c r="Q37" s="67">
        <f t="shared" si="17"/>
        <v>94.098962654583119</v>
      </c>
      <c r="R37" s="68">
        <f t="shared" si="17"/>
        <v>100.76619005042812</v>
      </c>
      <c r="S37" s="69">
        <f t="shared" si="17"/>
        <v>88.347954893963248</v>
      </c>
      <c r="T37" s="70">
        <f t="shared" si="17"/>
        <v>81.664043589320372</v>
      </c>
      <c r="U37" s="67">
        <f t="shared" si="17"/>
        <v>108.07406632492938</v>
      </c>
      <c r="V37" s="68">
        <f t="shared" si="17"/>
        <v>116.40113629424482</v>
      </c>
      <c r="W37" s="69">
        <f t="shared" si="17"/>
        <v>91.542099956004947</v>
      </c>
      <c r="X37" s="70">
        <f t="shared" si="17"/>
        <v>61.121387189476053</v>
      </c>
      <c r="Y37" s="67">
        <f t="shared" si="17"/>
        <v>89.750250366372612</v>
      </c>
      <c r="Z37" s="68">
        <f t="shared" si="17"/>
        <v>103.70919096117748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+'(令和6年9月)'!E20</f>
        <v>1042</v>
      </c>
      <c r="F39" s="143">
        <f>+'(令和6年9月)'!F20</f>
        <v>100854</v>
      </c>
      <c r="G39" s="142">
        <f>+'(令和6年9月)'!G20</f>
        <v>1070.431</v>
      </c>
      <c r="H39" s="143">
        <f>+'(令和6年9月)'!H20</f>
        <v>454217</v>
      </c>
      <c r="I39" s="142">
        <f>+'(令和6年9月)'!I20</f>
        <v>1613</v>
      </c>
      <c r="J39" s="143">
        <f>+'(令和6年9月)'!J20</f>
        <v>1305645.1818181819</v>
      </c>
      <c r="K39" s="142">
        <f>+'(令和6年9月)'!K20</f>
        <v>2135</v>
      </c>
      <c r="L39" s="143">
        <f>+'(令和6年9月)'!L20</f>
        <v>5088567</v>
      </c>
      <c r="M39" s="142">
        <f>+'(令和6年9月)'!M20</f>
        <v>7359.0959999999995</v>
      </c>
      <c r="N39" s="143">
        <f>+'(令和6年9月)'!N20</f>
        <v>1451123.1</v>
      </c>
      <c r="O39" s="142">
        <f>+'(令和6年9月)'!O20</f>
        <v>3881</v>
      </c>
      <c r="P39" s="143">
        <f>+'(令和6年9月)'!P20</f>
        <v>1244163.3</v>
      </c>
      <c r="Q39" s="142">
        <f>+'(令和6年9月)'!Q20</f>
        <v>26239</v>
      </c>
      <c r="R39" s="143">
        <f>+'(令和6年9月)'!R20</f>
        <v>5514128.5</v>
      </c>
      <c r="S39" s="144">
        <f>+'(令和6年9月)'!S20</f>
        <v>42750</v>
      </c>
      <c r="T39" s="145">
        <f>+'(令和6年9月)'!T20</f>
        <v>8324615.4000000004</v>
      </c>
      <c r="U39" s="142">
        <f>+'(令和6年9月)'!U20</f>
        <v>3631</v>
      </c>
      <c r="V39" s="143">
        <f>+'(令和6年9月)'!V20</f>
        <v>1249312.4883720931</v>
      </c>
      <c r="W39" s="142">
        <f>+'(令和6年9月)'!W20</f>
        <v>3616.357</v>
      </c>
      <c r="X39" s="143">
        <f>+'(令和6年9月)'!X20</f>
        <v>501430</v>
      </c>
      <c r="Y39" s="146">
        <f>+'(令和6年9月)'!Y20</f>
        <v>93336.883999999991</v>
      </c>
      <c r="Z39" s="147">
        <f>+'(令和6年9月)'!Z20</f>
        <v>25234055.970190272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+'(令和6年9月)'!E21</f>
        <v>950</v>
      </c>
      <c r="F40" s="149">
        <f>+'(令和6年9月)'!F21</f>
        <v>85900</v>
      </c>
      <c r="G40" s="148">
        <f>+'(令和6年9月)'!G21</f>
        <v>1053.1199999999999</v>
      </c>
      <c r="H40" s="149">
        <f>+'(令和6年9月)'!H21</f>
        <v>447156</v>
      </c>
      <c r="I40" s="148">
        <f>+'(令和6年9月)'!I21</f>
        <v>1762</v>
      </c>
      <c r="J40" s="149">
        <f>+'(令和6年9月)'!J21</f>
        <v>1405356.9363636363</v>
      </c>
      <c r="K40" s="148">
        <f>+'(令和6年9月)'!K21</f>
        <v>1535</v>
      </c>
      <c r="L40" s="149">
        <f>+'(令和6年9月)'!L21</f>
        <v>3661649</v>
      </c>
      <c r="M40" s="148">
        <f>+'(令和6年9月)'!M21</f>
        <v>6636.6419999999998</v>
      </c>
      <c r="N40" s="149">
        <f>+'(令和6年9月)'!N21</f>
        <v>1449095.1</v>
      </c>
      <c r="O40" s="148">
        <f>+'(令和6年9月)'!O21</f>
        <v>3924</v>
      </c>
      <c r="P40" s="149">
        <f>+'(令和6年9月)'!P21</f>
        <v>1255550.3</v>
      </c>
      <c r="Q40" s="148">
        <f>+'(令和6年9月)'!Q21</f>
        <v>26891</v>
      </c>
      <c r="R40" s="149">
        <f>+'(令和6年9月)'!R21</f>
        <v>5450773.2999999998</v>
      </c>
      <c r="S40" s="144">
        <f>+'(令和6年9月)'!S21</f>
        <v>44671</v>
      </c>
      <c r="T40" s="145">
        <f>+'(令和6年9月)'!T21</f>
        <v>8719141.4000000004</v>
      </c>
      <c r="U40" s="148">
        <f>+'(令和6年9月)'!U21</f>
        <v>4665</v>
      </c>
      <c r="V40" s="149">
        <f>+'(令和6年9月)'!V21</f>
        <v>1818583.9069767443</v>
      </c>
      <c r="W40" s="148">
        <f>+'(令和6年9月)'!W21</f>
        <v>3577.4270000000001</v>
      </c>
      <c r="X40" s="149">
        <f>+'(令和6年9月)'!X21</f>
        <v>500652</v>
      </c>
      <c r="Y40" s="150">
        <f>+'(令和6年9月)'!Y21</f>
        <v>95665.189000000013</v>
      </c>
      <c r="Z40" s="151">
        <f>+'(令和6年9月)'!Z21</f>
        <v>24793857.94334038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+'(令和6年9月)'!E22</f>
        <v>1725.9</v>
      </c>
      <c r="F41" s="149">
        <f>+'(令和6年9月)'!F22</f>
        <v>304042</v>
      </c>
      <c r="G41" s="148">
        <f>+'(令和6年9月)'!G22</f>
        <v>1570.4680000000001</v>
      </c>
      <c r="H41" s="149">
        <f>+'(令和6年9月)'!H22</f>
        <v>741033</v>
      </c>
      <c r="I41" s="148">
        <f>+'(令和6年9月)'!I22</f>
        <v>3061</v>
      </c>
      <c r="J41" s="149">
        <f>+'(令和6年9月)'!J22</f>
        <v>2963978.2181818183</v>
      </c>
      <c r="K41" s="148">
        <f>+'(令和6年9月)'!K22</f>
        <v>1802</v>
      </c>
      <c r="L41" s="149">
        <f>+'(令和6年9月)'!L22</f>
        <v>3583275</v>
      </c>
      <c r="M41" s="148">
        <f>+'(令和6年9月)'!M22</f>
        <v>13652.38</v>
      </c>
      <c r="N41" s="149">
        <f>+'(令和6年9月)'!N22</f>
        <v>2768624.3530000001</v>
      </c>
      <c r="O41" s="148">
        <f>+'(令和6年9月)'!O22</f>
        <v>4417</v>
      </c>
      <c r="P41" s="149">
        <f>+'(令和6年9月)'!P22</f>
        <v>1336464.2000000002</v>
      </c>
      <c r="Q41" s="148">
        <f>+'(令和6年9月)'!Q22</f>
        <v>57635.9</v>
      </c>
      <c r="R41" s="149">
        <f>+'(令和6年9月)'!R22</f>
        <v>11140151.8376</v>
      </c>
      <c r="S41" s="144">
        <f>+'(令和6年9月)'!S22</f>
        <v>32159.200000000001</v>
      </c>
      <c r="T41" s="145">
        <f>+'(令和6年9月)'!T22</f>
        <v>2956978.2</v>
      </c>
      <c r="U41" s="148">
        <f>+'(令和6年9月)'!U22</f>
        <v>5432.5</v>
      </c>
      <c r="V41" s="149">
        <f>+'(令和6年9月)'!V22</f>
        <v>2446672.7511627907</v>
      </c>
      <c r="W41" s="148">
        <f>+'(令和6年9月)'!W22</f>
        <v>6812.1867000000011</v>
      </c>
      <c r="X41" s="149">
        <f>+'(令和6年9月)'!X22</f>
        <v>1049583</v>
      </c>
      <c r="Y41" s="150">
        <f>+'(令和6年9月)'!Y22</f>
        <v>128268.5347</v>
      </c>
      <c r="Z41" s="151">
        <f>+'(令和6年9月)'!Z22</f>
        <v>29290802.559944607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+'(令和6年9月)'!E23</f>
        <v>59.289243407345673</v>
      </c>
      <c r="F42" s="193">
        <f>+'(令和5年12月)'!F23</f>
        <v>0</v>
      </c>
      <c r="G42" s="192">
        <f>+'(令和6年9月)'!G23</f>
        <v>67.983544759694254</v>
      </c>
      <c r="H42" s="193">
        <f>+'(令和5年12月)'!H23</f>
        <v>0</v>
      </c>
      <c r="I42" s="192">
        <f>+'(令和6年9月)'!I23</f>
        <v>53.819167596874507</v>
      </c>
      <c r="J42" s="193">
        <f>+'(令和5年12月)'!J23</f>
        <v>0</v>
      </c>
      <c r="K42" s="192">
        <f>+'(令和6年9月)'!K23</f>
        <v>122.17043941411451</v>
      </c>
      <c r="L42" s="193">
        <f>+'(令和5年12月)'!L23</f>
        <v>0</v>
      </c>
      <c r="M42" s="192">
        <f>+'(令和6年9月)'!M23</f>
        <v>52.6505789226864</v>
      </c>
      <c r="N42" s="193">
        <f>+'(令和5年12月)'!N23</f>
        <v>0</v>
      </c>
      <c r="O42" s="192">
        <f>+'(令和6年9月)'!O23</f>
        <v>87.923848146896475</v>
      </c>
      <c r="P42" s="193">
        <f>+'(令和5年12月)'!P23</f>
        <v>0</v>
      </c>
      <c r="Q42" s="192">
        <f>+'(令和6年9月)'!Q23</f>
        <v>45.831830909614766</v>
      </c>
      <c r="R42" s="193">
        <f>+'(令和5年12月)'!R23</f>
        <v>0</v>
      </c>
      <c r="S42" s="192">
        <f>+'(令和6年9月)'!S23</f>
        <v>131.97734278994074</v>
      </c>
      <c r="T42" s="193">
        <f>+'(令和5年12月)'!T23</f>
        <v>0</v>
      </c>
      <c r="U42" s="192">
        <f>+'(令和6年9月)'!U23</f>
        <v>69.720144549962185</v>
      </c>
      <c r="V42" s="193">
        <f>+'(令和5年12月)'!V23</f>
        <v>0</v>
      </c>
      <c r="W42" s="192">
        <f>+'(令和6年9月)'!W23</f>
        <v>52.952147296127251</v>
      </c>
      <c r="X42" s="193">
        <f>+'(令和5年12月)'!X23</f>
        <v>0</v>
      </c>
      <c r="Y42" s="192">
        <f>+'(令和6年9月)'!Y23</f>
        <v>73.01172412033489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145</v>
      </c>
      <c r="F43" s="93">
        <f t="shared" si="18"/>
        <v>50758</v>
      </c>
      <c r="G43" s="90">
        <f t="shared" si="18"/>
        <v>114.971</v>
      </c>
      <c r="H43" s="91">
        <f t="shared" si="18"/>
        <v>116898</v>
      </c>
      <c r="I43" s="92">
        <f t="shared" si="18"/>
        <v>194</v>
      </c>
      <c r="J43" s="93">
        <f t="shared" si="18"/>
        <v>249221.36363636353</v>
      </c>
      <c r="K43" s="90">
        <f t="shared" si="18"/>
        <v>15</v>
      </c>
      <c r="L43" s="91">
        <f t="shared" si="18"/>
        <v>-1101802</v>
      </c>
      <c r="M43" s="92">
        <f t="shared" si="18"/>
        <v>2645.9840000000004</v>
      </c>
      <c r="N43" s="93">
        <f t="shared" si="18"/>
        <v>228854.29999999981</v>
      </c>
      <c r="O43" s="90">
        <f t="shared" si="18"/>
        <v>433</v>
      </c>
      <c r="P43" s="91">
        <f t="shared" si="18"/>
        <v>133221.39999999991</v>
      </c>
      <c r="Q43" s="92">
        <f t="shared" si="18"/>
        <v>4623</v>
      </c>
      <c r="R43" s="93">
        <f t="shared" si="18"/>
        <v>1211429.4000000004</v>
      </c>
      <c r="S43" s="90">
        <f t="shared" si="18"/>
        <v>1615</v>
      </c>
      <c r="T43" s="91">
        <f t="shared" si="18"/>
        <v>-92385.800000000745</v>
      </c>
      <c r="U43" s="92">
        <f t="shared" si="18"/>
        <v>402.40000000000009</v>
      </c>
      <c r="V43" s="93">
        <f t="shared" si="18"/>
        <v>298970.37209302327</v>
      </c>
      <c r="W43" s="90">
        <f t="shared" si="18"/>
        <v>2267.1589999999997</v>
      </c>
      <c r="X43" s="91">
        <f t="shared" si="18"/>
        <v>197274</v>
      </c>
      <c r="Y43" s="90">
        <f t="shared" si="18"/>
        <v>12455.51400000001</v>
      </c>
      <c r="Z43" s="91">
        <f t="shared" si="18"/>
        <v>1292439.0357293896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102</v>
      </c>
      <c r="F44" s="97">
        <f t="shared" si="18"/>
        <v>16224</v>
      </c>
      <c r="G44" s="94">
        <f t="shared" si="18"/>
        <v>62.238000000000056</v>
      </c>
      <c r="H44" s="95">
        <f t="shared" si="18"/>
        <v>92208</v>
      </c>
      <c r="I44" s="96">
        <f t="shared" si="18"/>
        <v>190</v>
      </c>
      <c r="J44" s="97">
        <f t="shared" si="18"/>
        <v>164423.63636363647</v>
      </c>
      <c r="K44" s="94">
        <f t="shared" si="18"/>
        <v>10</v>
      </c>
      <c r="L44" s="95">
        <f t="shared" si="18"/>
        <v>-676540</v>
      </c>
      <c r="M44" s="96">
        <f t="shared" si="18"/>
        <v>2237.4539999999997</v>
      </c>
      <c r="N44" s="97">
        <f t="shared" si="18"/>
        <v>128934.79999999981</v>
      </c>
      <c r="O44" s="94">
        <f t="shared" si="18"/>
        <v>221</v>
      </c>
      <c r="P44" s="95">
        <f t="shared" si="18"/>
        <v>49719.5</v>
      </c>
      <c r="Q44" s="96">
        <f t="shared" si="18"/>
        <v>4105</v>
      </c>
      <c r="R44" s="97">
        <f t="shared" si="18"/>
        <v>1176041.2000000002</v>
      </c>
      <c r="S44" s="94">
        <f t="shared" si="18"/>
        <v>-2024</v>
      </c>
      <c r="T44" s="95">
        <f t="shared" si="18"/>
        <v>-691481.10000000056</v>
      </c>
      <c r="U44" s="96">
        <f t="shared" si="18"/>
        <v>-364.5</v>
      </c>
      <c r="V44" s="97">
        <f t="shared" si="18"/>
        <v>53177.581395348767</v>
      </c>
      <c r="W44" s="94">
        <f t="shared" si="18"/>
        <v>1979.8989999999999</v>
      </c>
      <c r="X44" s="95">
        <f t="shared" si="18"/>
        <v>117198</v>
      </c>
      <c r="Y44" s="94">
        <f t="shared" si="18"/>
        <v>6519.0909999999858</v>
      </c>
      <c r="Z44" s="95">
        <f t="shared" si="18"/>
        <v>429905.61775898561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135</v>
      </c>
      <c r="F45" s="97">
        <f t="shared" si="18"/>
        <v>49488</v>
      </c>
      <c r="G45" s="94">
        <f t="shared" si="18"/>
        <v>70.044000000000096</v>
      </c>
      <c r="H45" s="95">
        <f t="shared" si="18"/>
        <v>31751</v>
      </c>
      <c r="I45" s="96">
        <f t="shared" si="18"/>
        <v>-145</v>
      </c>
      <c r="J45" s="97">
        <f t="shared" si="18"/>
        <v>-14914.02727272734</v>
      </c>
      <c r="K45" s="94">
        <f t="shared" si="18"/>
        <v>605</v>
      </c>
      <c r="L45" s="95">
        <f t="shared" si="18"/>
        <v>1001656</v>
      </c>
      <c r="M45" s="96">
        <f t="shared" si="18"/>
        <v>1130.9840000000004</v>
      </c>
      <c r="N45" s="97">
        <f t="shared" si="18"/>
        <v>101947.5</v>
      </c>
      <c r="O45" s="94">
        <f t="shared" si="18"/>
        <v>169</v>
      </c>
      <c r="P45" s="95">
        <f t="shared" si="18"/>
        <v>72114.899999999907</v>
      </c>
      <c r="Q45" s="96">
        <f t="shared" si="18"/>
        <v>-134</v>
      </c>
      <c r="R45" s="97">
        <f t="shared" si="18"/>
        <v>98743.400000000373</v>
      </c>
      <c r="S45" s="94">
        <f t="shared" si="18"/>
        <v>1717.9999999999964</v>
      </c>
      <c r="T45" s="95">
        <f t="shared" si="18"/>
        <v>204569.29999999981</v>
      </c>
      <c r="U45" s="96">
        <f t="shared" si="18"/>
        <v>-267.10000000000036</v>
      </c>
      <c r="V45" s="97">
        <f t="shared" si="18"/>
        <v>-323478.62790697673</v>
      </c>
      <c r="W45" s="94">
        <f t="shared" si="18"/>
        <v>326.1899999999996</v>
      </c>
      <c r="X45" s="95">
        <f t="shared" si="18"/>
        <v>80854</v>
      </c>
      <c r="Y45" s="94">
        <f t="shared" si="18"/>
        <v>3608.1180000000022</v>
      </c>
      <c r="Z45" s="95">
        <f t="shared" si="18"/>
        <v>1302731.4448202997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3.1340865803871196</v>
      </c>
      <c r="F46" s="193"/>
      <c r="G46" s="192">
        <f>G23-G42</f>
        <v>3.6693462580012692</v>
      </c>
      <c r="H46" s="193"/>
      <c r="I46" s="192">
        <f>I23-I42</f>
        <v>9.0719148859764189</v>
      </c>
      <c r="J46" s="193"/>
      <c r="K46" s="192">
        <f>K23-K42</f>
        <v>-34.382366237588016</v>
      </c>
      <c r="L46" s="193"/>
      <c r="M46" s="192">
        <f>M23-M42</f>
        <v>13.741831980998761</v>
      </c>
      <c r="N46" s="193"/>
      <c r="O46" s="192">
        <f t="shared" si="18"/>
        <v>6.0337215520927572</v>
      </c>
      <c r="P46" s="193"/>
      <c r="Q46" s="192">
        <f t="shared" si="18"/>
        <v>7.8933575167751826</v>
      </c>
      <c r="R46" s="193"/>
      <c r="S46" s="192">
        <f t="shared" si="18"/>
        <v>-0.21364882721712775</v>
      </c>
      <c r="T46" s="193"/>
      <c r="U46" s="192">
        <f t="shared" si="18"/>
        <v>8.9171326464635143</v>
      </c>
      <c r="V46" s="193"/>
      <c r="W46" s="192">
        <f t="shared" si="18"/>
        <v>29.057744863496907</v>
      </c>
      <c r="X46" s="193"/>
      <c r="Y46" s="192">
        <f t="shared" si="18"/>
        <v>6.9346627717718121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113.91554702495202</v>
      </c>
      <c r="F47" s="72">
        <f t="shared" si="19"/>
        <v>150.32819719594661</v>
      </c>
      <c r="G47" s="71">
        <f t="shared" si="19"/>
        <v>110.74062690635829</v>
      </c>
      <c r="H47" s="73">
        <f t="shared" si="19"/>
        <v>125.7361569470099</v>
      </c>
      <c r="I47" s="74">
        <f t="shared" si="19"/>
        <v>112.02727836329819</v>
      </c>
      <c r="J47" s="72">
        <f t="shared" si="19"/>
        <v>119.0879855497425</v>
      </c>
      <c r="K47" s="71">
        <f t="shared" si="19"/>
        <v>100.70257611241217</v>
      </c>
      <c r="L47" s="73">
        <f t="shared" si="19"/>
        <v>78.34749940405618</v>
      </c>
      <c r="M47" s="74">
        <f t="shared" si="19"/>
        <v>135.9552858122791</v>
      </c>
      <c r="N47" s="72">
        <f t="shared" si="19"/>
        <v>115.77083984122365</v>
      </c>
      <c r="O47" s="71">
        <f t="shared" si="19"/>
        <v>111.15691832002061</v>
      </c>
      <c r="P47" s="73">
        <f t="shared" si="19"/>
        <v>110.70771015348227</v>
      </c>
      <c r="Q47" s="74">
        <f t="shared" si="19"/>
        <v>117.61881169251878</v>
      </c>
      <c r="R47" s="72">
        <f t="shared" si="19"/>
        <v>121.96955330293808</v>
      </c>
      <c r="S47" s="71">
        <f t="shared" si="19"/>
        <v>103.77777777777777</v>
      </c>
      <c r="T47" s="73">
        <f t="shared" si="19"/>
        <v>98.890209390334107</v>
      </c>
      <c r="U47" s="74">
        <f t="shared" si="19"/>
        <v>111.08234646103001</v>
      </c>
      <c r="V47" s="72">
        <f t="shared" si="19"/>
        <v>123.93079192561297</v>
      </c>
      <c r="W47" s="71">
        <f t="shared" si="19"/>
        <v>162.69179176723978</v>
      </c>
      <c r="X47" s="73">
        <f t="shared" si="19"/>
        <v>139.3422810761223</v>
      </c>
      <c r="Y47" s="71">
        <f t="shared" si="19"/>
        <v>113.34468590144921</v>
      </c>
      <c r="Z47" s="73">
        <f t="shared" si="19"/>
        <v>105.12180458526439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110.73684210526315</v>
      </c>
      <c r="F48" s="66">
        <f t="shared" si="19"/>
        <v>118.88707799767171</v>
      </c>
      <c r="G48" s="63">
        <f t="shared" si="19"/>
        <v>105.90986782133092</v>
      </c>
      <c r="H48" s="64">
        <f t="shared" si="19"/>
        <v>120.62099133188417</v>
      </c>
      <c r="I48" s="65">
        <f t="shared" si="19"/>
        <v>110.78320090805902</v>
      </c>
      <c r="J48" s="66">
        <f t="shared" si="19"/>
        <v>111.69977762297762</v>
      </c>
      <c r="K48" s="63">
        <f t="shared" si="19"/>
        <v>100.65146579804561</v>
      </c>
      <c r="L48" s="64">
        <f t="shared" si="19"/>
        <v>81.523625011572648</v>
      </c>
      <c r="M48" s="65">
        <f t="shared" si="19"/>
        <v>133.71364614815747</v>
      </c>
      <c r="N48" s="66">
        <f t="shared" si="19"/>
        <v>108.89760789336738</v>
      </c>
      <c r="O48" s="63">
        <f t="shared" si="19"/>
        <v>105.63200815494393</v>
      </c>
      <c r="P48" s="64">
        <f t="shared" si="19"/>
        <v>103.95997675282305</v>
      </c>
      <c r="Q48" s="65">
        <f t="shared" si="19"/>
        <v>115.26533040794318</v>
      </c>
      <c r="R48" s="66">
        <f t="shared" si="19"/>
        <v>121.57567624395607</v>
      </c>
      <c r="S48" s="63">
        <f t="shared" si="19"/>
        <v>95.469096281704012</v>
      </c>
      <c r="T48" s="64">
        <f t="shared" si="19"/>
        <v>92.069389997505951</v>
      </c>
      <c r="U48" s="65">
        <f t="shared" si="19"/>
        <v>92.186495176848865</v>
      </c>
      <c r="V48" s="66">
        <f t="shared" si="19"/>
        <v>102.92412031093757</v>
      </c>
      <c r="W48" s="63">
        <f t="shared" si="19"/>
        <v>155.34421806510656</v>
      </c>
      <c r="X48" s="64">
        <f t="shared" si="19"/>
        <v>123.40907456676493</v>
      </c>
      <c r="Y48" s="63">
        <f t="shared" si="19"/>
        <v>106.81448609274162</v>
      </c>
      <c r="Z48" s="64">
        <f t="shared" si="19"/>
        <v>101.73391982297156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107.82200590996003</v>
      </c>
      <c r="F49" s="70">
        <f t="shared" si="19"/>
        <v>116.27669861400727</v>
      </c>
      <c r="G49" s="67">
        <f t="shared" si="19"/>
        <v>104.46007177478307</v>
      </c>
      <c r="H49" s="68">
        <f t="shared" si="19"/>
        <v>104.28469447379535</v>
      </c>
      <c r="I49" s="69">
        <f t="shared" si="19"/>
        <v>95.262985952303168</v>
      </c>
      <c r="J49" s="70">
        <f t="shared" si="19"/>
        <v>99.496823992118394</v>
      </c>
      <c r="K49" s="67">
        <f t="shared" si="19"/>
        <v>133.57380688124309</v>
      </c>
      <c r="L49" s="68">
        <f t="shared" si="19"/>
        <v>127.95364575702395</v>
      </c>
      <c r="M49" s="69">
        <f t="shared" si="19"/>
        <v>108.28415265323703</v>
      </c>
      <c r="N49" s="70">
        <f t="shared" si="19"/>
        <v>103.68224385115781</v>
      </c>
      <c r="O49" s="67">
        <f t="shared" si="19"/>
        <v>103.8261263300883</v>
      </c>
      <c r="P49" s="68">
        <f t="shared" si="19"/>
        <v>105.39594700703543</v>
      </c>
      <c r="Q49" s="69">
        <f t="shared" si="19"/>
        <v>99.767506016215592</v>
      </c>
      <c r="R49" s="70">
        <f t="shared" si="19"/>
        <v>100.8863739151806</v>
      </c>
      <c r="S49" s="67">
        <f t="shared" si="19"/>
        <v>105.34217269086295</v>
      </c>
      <c r="T49" s="68">
        <f t="shared" si="19"/>
        <v>106.91818762816716</v>
      </c>
      <c r="U49" s="69">
        <f t="shared" si="19"/>
        <v>95.083294983893225</v>
      </c>
      <c r="V49" s="70">
        <f t="shared" si="19"/>
        <v>86.778835553171447</v>
      </c>
      <c r="W49" s="67">
        <f t="shared" si="19"/>
        <v>104.78833030222145</v>
      </c>
      <c r="X49" s="68">
        <f t="shared" si="19"/>
        <v>107.70344031867893</v>
      </c>
      <c r="Y49" s="67">
        <f t="shared" si="19"/>
        <v>102.81294084199124</v>
      </c>
      <c r="Z49" s="68">
        <f t="shared" si="19"/>
        <v>104.44757852624289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5FD6F-D1B0-4C56-9C5D-10A946FD447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91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839</v>
      </c>
      <c r="F5" s="14">
        <v>63604</v>
      </c>
      <c r="G5" s="15">
        <v>30</v>
      </c>
      <c r="H5" s="16">
        <v>5440</v>
      </c>
      <c r="I5" s="13">
        <v>1008</v>
      </c>
      <c r="J5" s="14">
        <v>940816</v>
      </c>
      <c r="K5" s="17">
        <v>2090</v>
      </c>
      <c r="L5" s="18">
        <v>5060692</v>
      </c>
      <c r="M5" s="13">
        <v>1074</v>
      </c>
      <c r="N5" s="75">
        <v>258635</v>
      </c>
      <c r="O5" s="19">
        <v>841</v>
      </c>
      <c r="P5" s="18">
        <v>31518</v>
      </c>
      <c r="Q5" s="13">
        <v>12186</v>
      </c>
      <c r="R5" s="14">
        <v>2017653</v>
      </c>
      <c r="S5" s="19">
        <v>17424</v>
      </c>
      <c r="T5" s="18">
        <v>5168554</v>
      </c>
      <c r="U5" s="13">
        <v>3237</v>
      </c>
      <c r="V5" s="14">
        <v>1196843</v>
      </c>
      <c r="W5" s="13">
        <v>317</v>
      </c>
      <c r="X5" s="18">
        <v>61724</v>
      </c>
      <c r="Y5" s="20">
        <f t="shared" ref="Y5:Z18" si="0">+W5+U5+S5+Q5+O5+M5+K5+I5+G5+E5</f>
        <v>39046</v>
      </c>
      <c r="Z5" s="21">
        <f t="shared" si="0"/>
        <v>14805479</v>
      </c>
    </row>
    <row r="6" spans="1:26" ht="18.95" customHeight="1" x14ac:dyDescent="0.15">
      <c r="A6" s="7"/>
      <c r="B6" s="22"/>
      <c r="C6" s="83"/>
      <c r="D6" s="81" t="s">
        <v>22</v>
      </c>
      <c r="E6" s="23">
        <v>805</v>
      </c>
      <c r="F6" s="24">
        <v>63150</v>
      </c>
      <c r="G6" s="25">
        <v>30</v>
      </c>
      <c r="H6" s="26">
        <v>5440</v>
      </c>
      <c r="I6" s="27">
        <v>1198</v>
      </c>
      <c r="J6" s="21">
        <v>1045744</v>
      </c>
      <c r="K6" s="25">
        <v>1488</v>
      </c>
      <c r="L6" s="26">
        <v>3630844</v>
      </c>
      <c r="M6" s="27">
        <v>838</v>
      </c>
      <c r="N6" s="76">
        <v>230646</v>
      </c>
      <c r="O6" s="25">
        <v>872</v>
      </c>
      <c r="P6" s="26">
        <v>39795</v>
      </c>
      <c r="Q6" s="27">
        <v>13066</v>
      </c>
      <c r="R6" s="21">
        <v>2078029</v>
      </c>
      <c r="S6" s="25">
        <v>17901</v>
      </c>
      <c r="T6" s="26">
        <v>5343280</v>
      </c>
      <c r="U6" s="27">
        <v>4167</v>
      </c>
      <c r="V6" s="21">
        <v>1756194</v>
      </c>
      <c r="W6" s="27">
        <v>456</v>
      </c>
      <c r="X6" s="26">
        <v>80869</v>
      </c>
      <c r="Y6" s="20">
        <f t="shared" si="0"/>
        <v>40821</v>
      </c>
      <c r="Z6" s="21">
        <f t="shared" si="0"/>
        <v>14273991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1550.9</v>
      </c>
      <c r="F7" s="36">
        <v>273042</v>
      </c>
      <c r="G7" s="29">
        <v>151</v>
      </c>
      <c r="H7" s="30">
        <v>74178</v>
      </c>
      <c r="I7" s="31">
        <v>1687</v>
      </c>
      <c r="J7" s="32">
        <v>2175690</v>
      </c>
      <c r="K7" s="77">
        <v>1654</v>
      </c>
      <c r="L7" s="30">
        <v>3478880</v>
      </c>
      <c r="M7" s="23">
        <v>1543.3</v>
      </c>
      <c r="N7" s="24">
        <v>288900.25</v>
      </c>
      <c r="O7" s="33">
        <v>2884</v>
      </c>
      <c r="P7" s="34">
        <v>714915</v>
      </c>
      <c r="Q7" s="23">
        <v>30611.4</v>
      </c>
      <c r="R7" s="24">
        <v>5014360</v>
      </c>
      <c r="S7" s="33">
        <v>28851.200000000001</v>
      </c>
      <c r="T7" s="34">
        <v>2438168</v>
      </c>
      <c r="U7" s="23">
        <v>4014.5</v>
      </c>
      <c r="V7" s="24">
        <v>2233899.5</v>
      </c>
      <c r="W7" s="23">
        <v>1477.2</v>
      </c>
      <c r="X7" s="34">
        <v>340657</v>
      </c>
      <c r="Y7" s="31">
        <f t="shared" si="0"/>
        <v>74424.5</v>
      </c>
      <c r="Z7" s="24">
        <f>+X7+V7+T7+R7+P7+N7+L7+J7+H7+F7</f>
        <v>17032689.75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203</v>
      </c>
      <c r="F8" s="14">
        <v>37250</v>
      </c>
      <c r="G8" s="15">
        <v>152.43100000000001</v>
      </c>
      <c r="H8" s="16">
        <v>93800</v>
      </c>
      <c r="I8" s="13">
        <v>404</v>
      </c>
      <c r="J8" s="14">
        <v>241917.18181818182</v>
      </c>
      <c r="K8" s="17">
        <v>0</v>
      </c>
      <c r="L8" s="18">
        <v>0</v>
      </c>
      <c r="M8" s="13">
        <v>4450</v>
      </c>
      <c r="N8" s="75">
        <v>932047.1</v>
      </c>
      <c r="O8" s="19">
        <v>47</v>
      </c>
      <c r="P8" s="18">
        <v>5903.1</v>
      </c>
      <c r="Q8" s="13">
        <v>6668</v>
      </c>
      <c r="R8" s="14">
        <v>1568852.6</v>
      </c>
      <c r="S8" s="19">
        <v>25009</v>
      </c>
      <c r="T8" s="18">
        <v>3079166.4</v>
      </c>
      <c r="U8" s="13">
        <v>337</v>
      </c>
      <c r="V8" s="14">
        <v>41070.488372093023</v>
      </c>
      <c r="W8" s="13">
        <v>53</v>
      </c>
      <c r="X8" s="18">
        <v>1600</v>
      </c>
      <c r="Y8" s="13">
        <f t="shared" si="0"/>
        <v>37323.430999999997</v>
      </c>
      <c r="Z8" s="14">
        <f t="shared" si="0"/>
        <v>6001606.870190274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145</v>
      </c>
      <c r="F9" s="24">
        <v>22750</v>
      </c>
      <c r="G9" s="25">
        <v>163.12</v>
      </c>
      <c r="H9" s="26">
        <v>99600</v>
      </c>
      <c r="I9" s="27">
        <v>368</v>
      </c>
      <c r="J9" s="21">
        <v>223050.63636363635</v>
      </c>
      <c r="K9" s="25">
        <v>0</v>
      </c>
      <c r="L9" s="26">
        <v>0</v>
      </c>
      <c r="M9" s="27">
        <v>4786.55</v>
      </c>
      <c r="N9" s="76">
        <v>1049390.1000000001</v>
      </c>
      <c r="O9" s="25">
        <v>47</v>
      </c>
      <c r="P9" s="26">
        <v>5903.1</v>
      </c>
      <c r="Q9" s="27">
        <v>6671</v>
      </c>
      <c r="R9" s="21">
        <v>1528178.8</v>
      </c>
      <c r="S9" s="25">
        <v>26274</v>
      </c>
      <c r="T9" s="26">
        <v>3263280.4</v>
      </c>
      <c r="U9" s="27">
        <v>304</v>
      </c>
      <c r="V9" s="21">
        <v>29446.906976744187</v>
      </c>
      <c r="W9" s="27">
        <v>43</v>
      </c>
      <c r="X9" s="26">
        <v>1400</v>
      </c>
      <c r="Y9" s="20">
        <f t="shared" si="0"/>
        <v>38801.670000000006</v>
      </c>
      <c r="Z9" s="21">
        <f t="shared" si="0"/>
        <v>6222999.9433403797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175</v>
      </c>
      <c r="F10" s="36">
        <v>31000</v>
      </c>
      <c r="G10" s="29">
        <v>167.46800000000007</v>
      </c>
      <c r="H10" s="30">
        <v>100400</v>
      </c>
      <c r="I10" s="37">
        <v>962</v>
      </c>
      <c r="J10" s="38">
        <v>556157.51818181819</v>
      </c>
      <c r="K10" s="77">
        <v>0</v>
      </c>
      <c r="L10" s="30">
        <v>0</v>
      </c>
      <c r="M10" s="35">
        <v>7991</v>
      </c>
      <c r="N10" s="36">
        <v>1687003.1030000001</v>
      </c>
      <c r="O10" s="29">
        <v>23</v>
      </c>
      <c r="P10" s="30">
        <v>2877.2999999999993</v>
      </c>
      <c r="Q10" s="35">
        <v>12429</v>
      </c>
      <c r="R10" s="36">
        <v>1685059.0756000003</v>
      </c>
      <c r="S10" s="29">
        <v>3255</v>
      </c>
      <c r="T10" s="30">
        <v>505882.20000000007</v>
      </c>
      <c r="U10" s="35">
        <v>778</v>
      </c>
      <c r="V10" s="36">
        <v>73844.251162790708</v>
      </c>
      <c r="W10" s="35">
        <v>85</v>
      </c>
      <c r="X10" s="30">
        <v>1500</v>
      </c>
      <c r="Y10" s="37">
        <f t="shared" si="0"/>
        <v>25865.468000000001</v>
      </c>
      <c r="Z10" s="36">
        <f t="shared" si="0"/>
        <v>4643723.4479446094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1876</v>
      </c>
      <c r="R11" s="14">
        <v>585513.19999999995</v>
      </c>
      <c r="S11" s="19">
        <v>0</v>
      </c>
      <c r="T11" s="18">
        <v>0</v>
      </c>
      <c r="U11" s="13">
        <v>45</v>
      </c>
      <c r="V11" s="14">
        <v>8759</v>
      </c>
      <c r="W11" s="13">
        <v>0</v>
      </c>
      <c r="X11" s="18">
        <v>80</v>
      </c>
      <c r="Y11" s="13">
        <f>+W11+U11+S11+Q11+O11+M11+K11+I11+G11+E11</f>
        <v>2011</v>
      </c>
      <c r="Z11" s="14">
        <f t="shared" si="0"/>
        <v>684352.2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2114</v>
      </c>
      <c r="R12" s="21">
        <v>620376.19999999995</v>
      </c>
      <c r="S12" s="25">
        <v>0</v>
      </c>
      <c r="T12" s="26">
        <v>0</v>
      </c>
      <c r="U12" s="27">
        <v>173</v>
      </c>
      <c r="V12" s="21">
        <v>30963</v>
      </c>
      <c r="W12" s="27">
        <v>0</v>
      </c>
      <c r="X12" s="26">
        <v>235</v>
      </c>
      <c r="Y12" s="20">
        <f t="shared" ref="Y12:Y18" si="1">+W12+U12+S12+Q12+O12+M12+K12+I12+G12+E12</f>
        <v>2378</v>
      </c>
      <c r="Z12" s="21">
        <f t="shared" si="0"/>
        <v>742925.5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</v>
      </c>
      <c r="J13" s="38">
        <v>12061.700000000004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6855.5</v>
      </c>
      <c r="R13" s="36">
        <v>1962552.3</v>
      </c>
      <c r="S13" s="29">
        <v>2</v>
      </c>
      <c r="T13" s="30">
        <v>1835</v>
      </c>
      <c r="U13" s="35">
        <v>594</v>
      </c>
      <c r="V13" s="36">
        <v>126169</v>
      </c>
      <c r="W13" s="35">
        <v>15</v>
      </c>
      <c r="X13" s="30">
        <v>33431</v>
      </c>
      <c r="Y13" s="37">
        <f t="shared" si="1"/>
        <v>7696.5</v>
      </c>
      <c r="Z13" s="36">
        <f t="shared" si="0"/>
        <v>2350049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1393</v>
      </c>
      <c r="N14" s="75">
        <v>99352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1393</v>
      </c>
      <c r="Z14" s="14">
        <f t="shared" si="0"/>
        <v>99352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559</v>
      </c>
      <c r="N15" s="76">
        <v>41512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559</v>
      </c>
      <c r="Z15" s="24">
        <f t="shared" si="0"/>
        <v>41512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3297</v>
      </c>
      <c r="N16" s="36">
        <v>496227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3297</v>
      </c>
      <c r="Z16" s="36">
        <f t="shared" si="0"/>
        <v>496227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813</v>
      </c>
      <c r="H17" s="18">
        <v>279977</v>
      </c>
      <c r="I17" s="13">
        <v>201</v>
      </c>
      <c r="J17" s="14">
        <v>122912</v>
      </c>
      <c r="K17" s="19">
        <v>45</v>
      </c>
      <c r="L17" s="18">
        <v>27875</v>
      </c>
      <c r="M17" s="13">
        <v>427.096</v>
      </c>
      <c r="N17" s="75">
        <v>146089</v>
      </c>
      <c r="O17" s="19">
        <v>2993</v>
      </c>
      <c r="P17" s="18">
        <v>1206742.2</v>
      </c>
      <c r="Q17" s="13">
        <v>5509</v>
      </c>
      <c r="R17" s="14">
        <v>1342109.7</v>
      </c>
      <c r="S17" s="19">
        <v>317</v>
      </c>
      <c r="T17" s="18">
        <v>76895</v>
      </c>
      <c r="U17" s="13">
        <v>12</v>
      </c>
      <c r="V17" s="14">
        <v>2640</v>
      </c>
      <c r="W17" s="13">
        <v>3246.357</v>
      </c>
      <c r="X17" s="18">
        <v>438026</v>
      </c>
      <c r="Y17" s="41">
        <f t="shared" si="1"/>
        <v>13563.453</v>
      </c>
      <c r="Z17" s="42">
        <f t="shared" si="0"/>
        <v>3643265.9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785</v>
      </c>
      <c r="H18" s="26">
        <v>267116</v>
      </c>
      <c r="I18" s="27">
        <v>195</v>
      </c>
      <c r="J18" s="21">
        <v>135211</v>
      </c>
      <c r="K18" s="25">
        <v>47</v>
      </c>
      <c r="L18" s="26">
        <v>30805</v>
      </c>
      <c r="M18" s="27">
        <v>438.09199999999998</v>
      </c>
      <c r="N18" s="21">
        <v>112547</v>
      </c>
      <c r="O18" s="25">
        <v>3005</v>
      </c>
      <c r="P18" s="26">
        <v>1209852.2</v>
      </c>
      <c r="Q18" s="27">
        <v>5040</v>
      </c>
      <c r="R18" s="21">
        <v>1224189.3</v>
      </c>
      <c r="S18" s="25">
        <v>496</v>
      </c>
      <c r="T18" s="26">
        <v>112581</v>
      </c>
      <c r="U18" s="27">
        <v>21</v>
      </c>
      <c r="V18" s="21">
        <v>1980</v>
      </c>
      <c r="W18" s="27">
        <v>3078.4270000000001</v>
      </c>
      <c r="X18" s="26">
        <v>418148</v>
      </c>
      <c r="Y18" s="23">
        <f t="shared" si="1"/>
        <v>13105.519</v>
      </c>
      <c r="Z18" s="24">
        <f t="shared" si="0"/>
        <v>3512429.5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1057</v>
      </c>
      <c r="H19" s="34">
        <v>371455</v>
      </c>
      <c r="I19" s="23">
        <v>396</v>
      </c>
      <c r="J19" s="24">
        <v>220069</v>
      </c>
      <c r="K19" s="78">
        <v>148</v>
      </c>
      <c r="L19" s="34">
        <v>104395</v>
      </c>
      <c r="M19" s="23">
        <v>802.08</v>
      </c>
      <c r="N19" s="24">
        <v>277494</v>
      </c>
      <c r="O19" s="33">
        <v>1510</v>
      </c>
      <c r="P19" s="34">
        <v>618671.9</v>
      </c>
      <c r="Q19" s="23">
        <v>7740</v>
      </c>
      <c r="R19" s="24">
        <v>2478180.4620000003</v>
      </c>
      <c r="S19" s="33">
        <v>51</v>
      </c>
      <c r="T19" s="34">
        <v>11093</v>
      </c>
      <c r="U19" s="23">
        <v>46</v>
      </c>
      <c r="V19" s="24">
        <v>12760</v>
      </c>
      <c r="W19" s="23">
        <v>5234.9867000000013</v>
      </c>
      <c r="X19" s="34">
        <v>673995</v>
      </c>
      <c r="Y19" s="35">
        <f>+W19+U19+S19+Q19+O19+M19+K19+I19+G19+E19</f>
        <v>16985.066700000003</v>
      </c>
      <c r="Z19" s="36">
        <f>+X19+V19+T19+R19+P19+N19+L19+J19+H19+F19</f>
        <v>4768113.3619999997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1042</v>
      </c>
      <c r="F20" s="14">
        <f t="shared" ref="F20:X22" si="2">F5+F8+F11+F14+F17</f>
        <v>100854</v>
      </c>
      <c r="G20" s="19">
        <f>G5+G8+G11+G14+G17</f>
        <v>1070.431</v>
      </c>
      <c r="H20" s="18">
        <f t="shared" si="2"/>
        <v>454217</v>
      </c>
      <c r="I20" s="13">
        <f t="shared" si="2"/>
        <v>1613</v>
      </c>
      <c r="J20" s="14">
        <f t="shared" si="2"/>
        <v>1305645.1818181819</v>
      </c>
      <c r="K20" s="19">
        <f t="shared" si="2"/>
        <v>2135</v>
      </c>
      <c r="L20" s="18">
        <f t="shared" si="2"/>
        <v>5088567</v>
      </c>
      <c r="M20" s="13">
        <f t="shared" si="2"/>
        <v>7359.0959999999995</v>
      </c>
      <c r="N20" s="14">
        <f t="shared" si="2"/>
        <v>1451123.1</v>
      </c>
      <c r="O20" s="19">
        <f t="shared" si="2"/>
        <v>3881</v>
      </c>
      <c r="P20" s="18">
        <f t="shared" si="2"/>
        <v>1244163.3</v>
      </c>
      <c r="Q20" s="13">
        <f t="shared" si="2"/>
        <v>26239</v>
      </c>
      <c r="R20" s="14">
        <f t="shared" si="2"/>
        <v>5514128.5</v>
      </c>
      <c r="S20" s="19">
        <f t="shared" si="2"/>
        <v>42750</v>
      </c>
      <c r="T20" s="18">
        <f t="shared" si="2"/>
        <v>8324615.4000000004</v>
      </c>
      <c r="U20" s="13">
        <f t="shared" si="2"/>
        <v>3631</v>
      </c>
      <c r="V20" s="14">
        <f t="shared" si="2"/>
        <v>1249312.4883720931</v>
      </c>
      <c r="W20" s="13">
        <f t="shared" si="2"/>
        <v>3616.357</v>
      </c>
      <c r="X20" s="18">
        <f t="shared" si="2"/>
        <v>501430</v>
      </c>
      <c r="Y20" s="31">
        <f t="shared" ref="Y20:Z21" si="3">+Y17+Y14+Y11+Y8+Y5</f>
        <v>93336.883999999991</v>
      </c>
      <c r="Z20" s="32">
        <f t="shared" si="3"/>
        <v>25234055.970190272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950</v>
      </c>
      <c r="F21" s="21">
        <f t="shared" si="4"/>
        <v>85900</v>
      </c>
      <c r="G21" s="25">
        <f t="shared" si="4"/>
        <v>1053.1199999999999</v>
      </c>
      <c r="H21" s="26">
        <f t="shared" si="4"/>
        <v>447156</v>
      </c>
      <c r="I21" s="27">
        <f t="shared" si="4"/>
        <v>1762</v>
      </c>
      <c r="J21" s="21">
        <f t="shared" si="4"/>
        <v>1405356.9363636363</v>
      </c>
      <c r="K21" s="25">
        <f t="shared" si="4"/>
        <v>1535</v>
      </c>
      <c r="L21" s="26">
        <f t="shared" si="4"/>
        <v>3661649</v>
      </c>
      <c r="M21" s="27">
        <f t="shared" si="4"/>
        <v>6636.6419999999998</v>
      </c>
      <c r="N21" s="21">
        <f t="shared" si="4"/>
        <v>1449095.1</v>
      </c>
      <c r="O21" s="25">
        <f t="shared" si="4"/>
        <v>3924</v>
      </c>
      <c r="P21" s="26">
        <f t="shared" si="4"/>
        <v>1255550.3</v>
      </c>
      <c r="Q21" s="27">
        <f t="shared" si="4"/>
        <v>26891</v>
      </c>
      <c r="R21" s="21">
        <f t="shared" si="4"/>
        <v>5450773.2999999998</v>
      </c>
      <c r="S21" s="25">
        <f t="shared" si="4"/>
        <v>44671</v>
      </c>
      <c r="T21" s="26">
        <f t="shared" si="4"/>
        <v>8719141.4000000004</v>
      </c>
      <c r="U21" s="27">
        <f t="shared" si="2"/>
        <v>4665</v>
      </c>
      <c r="V21" s="21">
        <f t="shared" si="2"/>
        <v>1818583.9069767443</v>
      </c>
      <c r="W21" s="27">
        <f t="shared" si="2"/>
        <v>3577.4270000000001</v>
      </c>
      <c r="X21" s="26">
        <f t="shared" si="2"/>
        <v>500652</v>
      </c>
      <c r="Y21" s="23">
        <f t="shared" si="3"/>
        <v>95665.189000000013</v>
      </c>
      <c r="Z21" s="24">
        <f t="shared" si="3"/>
        <v>24793857.94334038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1725.9</v>
      </c>
      <c r="F22" s="24">
        <f>F7+F10+F13+F16+F19</f>
        <v>304042</v>
      </c>
      <c r="G22" s="33">
        <f t="shared" si="2"/>
        <v>1570.4680000000001</v>
      </c>
      <c r="H22" s="34">
        <f t="shared" si="2"/>
        <v>741033</v>
      </c>
      <c r="I22" s="23">
        <f t="shared" si="2"/>
        <v>3061</v>
      </c>
      <c r="J22" s="24">
        <f t="shared" si="2"/>
        <v>2963978.2181818183</v>
      </c>
      <c r="K22" s="33">
        <f t="shared" si="2"/>
        <v>1802</v>
      </c>
      <c r="L22" s="34">
        <f t="shared" si="2"/>
        <v>3583275</v>
      </c>
      <c r="M22" s="23">
        <f t="shared" si="2"/>
        <v>13652.38</v>
      </c>
      <c r="N22" s="24">
        <f t="shared" si="2"/>
        <v>2768624.3530000001</v>
      </c>
      <c r="O22" s="33">
        <f t="shared" si="2"/>
        <v>4417</v>
      </c>
      <c r="P22" s="34">
        <f t="shared" si="2"/>
        <v>1336464.2000000002</v>
      </c>
      <c r="Q22" s="23">
        <f t="shared" si="2"/>
        <v>57635.9</v>
      </c>
      <c r="R22" s="24">
        <f t="shared" si="2"/>
        <v>11140151.8376</v>
      </c>
      <c r="S22" s="33">
        <f t="shared" si="2"/>
        <v>32159.200000000001</v>
      </c>
      <c r="T22" s="34">
        <f t="shared" si="2"/>
        <v>2956978.2</v>
      </c>
      <c r="U22" s="23">
        <f t="shared" si="2"/>
        <v>5432.5</v>
      </c>
      <c r="V22" s="24">
        <f t="shared" si="2"/>
        <v>2446672.7511627907</v>
      </c>
      <c r="W22" s="23">
        <f t="shared" si="2"/>
        <v>6812.1867000000011</v>
      </c>
      <c r="X22" s="34">
        <f t="shared" si="2"/>
        <v>1049583</v>
      </c>
      <c r="Y22" s="23">
        <f>+Y19+Y16+Y13+Y10+Y7</f>
        <v>128268.5347</v>
      </c>
      <c r="Z22" s="24">
        <f>+Z19+Z16+Z13+Z10+Z7</f>
        <v>29290802.559944607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59.289243407345673</v>
      </c>
      <c r="F23" s="178"/>
      <c r="G23" s="177">
        <f>(G20+G21)/(G22+G41)*100</f>
        <v>67.983544759694254</v>
      </c>
      <c r="H23" s="178"/>
      <c r="I23" s="177">
        <f>(I20+I21)/(I22+I41)*100</f>
        <v>53.819167596874507</v>
      </c>
      <c r="J23" s="178"/>
      <c r="K23" s="177">
        <f>(K20+K21)/(K22+K41)*100</f>
        <v>122.17043941411451</v>
      </c>
      <c r="L23" s="178"/>
      <c r="M23" s="177">
        <f>(M20+M21)/(M22+M41)*100</f>
        <v>52.6505789226864</v>
      </c>
      <c r="N23" s="178"/>
      <c r="O23" s="177">
        <f>(O20+O21)/(O22+O41)*100</f>
        <v>87.923848146896475</v>
      </c>
      <c r="P23" s="178"/>
      <c r="Q23" s="177">
        <f>(Q20+Q21)/(Q22+Q41)*100</f>
        <v>45.831830909614766</v>
      </c>
      <c r="R23" s="178"/>
      <c r="S23" s="177">
        <f>(S20+S21)/(S22+S41)*100</f>
        <v>131.97734278994074</v>
      </c>
      <c r="T23" s="178"/>
      <c r="U23" s="177">
        <f>(U20+U21)/(U22+U41)*100</f>
        <v>69.720144549962185</v>
      </c>
      <c r="V23" s="178"/>
      <c r="W23" s="177">
        <f>(W20+W21)/(W22+W41)*100</f>
        <v>52.952147296127251</v>
      </c>
      <c r="X23" s="178"/>
      <c r="Y23" s="177">
        <f>(Y20+Y21)/(Y22+Y41)*100</f>
        <v>73.01172412033489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176164.32006489366</v>
      </c>
      <c r="F24" s="180"/>
      <c r="G24" s="181">
        <f>H22/G22*1000</f>
        <v>471854.88656884443</v>
      </c>
      <c r="H24" s="182"/>
      <c r="I24" s="183">
        <f>J22/I22*1000</f>
        <v>968303.89355825493</v>
      </c>
      <c r="J24" s="184"/>
      <c r="K24" s="181">
        <f>L22/K22*1000</f>
        <v>1988498.8901220865</v>
      </c>
      <c r="L24" s="182"/>
      <c r="M24" s="183">
        <f>N22/M22*1000</f>
        <v>202794.26393053815</v>
      </c>
      <c r="N24" s="184"/>
      <c r="O24" s="181">
        <f>P22/O22*1000</f>
        <v>302572.83223907632</v>
      </c>
      <c r="P24" s="182"/>
      <c r="Q24" s="183">
        <f>R22/Q22*1000</f>
        <v>193284.94631991518</v>
      </c>
      <c r="R24" s="184"/>
      <c r="S24" s="181">
        <f>T22/S22*1000</f>
        <v>91948.1268190751</v>
      </c>
      <c r="T24" s="182"/>
      <c r="U24" s="183">
        <f>V22/U22*1000</f>
        <v>450376.94453065639</v>
      </c>
      <c r="V24" s="184"/>
      <c r="W24" s="181">
        <f>X22/W22*1000</f>
        <v>154074.31508006086</v>
      </c>
      <c r="X24" s="182"/>
      <c r="Y24" s="183">
        <f>Z22/Y22*1000</f>
        <v>228355.32212518997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1.3455365371067891</v>
      </c>
      <c r="F25" s="49"/>
      <c r="G25" s="50">
        <f>G22/Y22*100</f>
        <v>1.2243595077101945</v>
      </c>
      <c r="H25" s="51"/>
      <c r="I25" s="48">
        <f>I22/Y22*100</f>
        <v>2.3863997566973065</v>
      </c>
      <c r="J25" s="49"/>
      <c r="K25" s="50">
        <f>K22/Y22*100</f>
        <v>1.4048651948933506</v>
      </c>
      <c r="L25" s="51"/>
      <c r="M25" s="48">
        <f>M22/Y22*100</f>
        <v>10.64359239148617</v>
      </c>
      <c r="N25" s="49"/>
      <c r="O25" s="50">
        <f>O22/Y22*100</f>
        <v>3.4435569177824248</v>
      </c>
      <c r="P25" s="51"/>
      <c r="Q25" s="48">
        <f>Q22/Y22*100</f>
        <v>44.93377907122845</v>
      </c>
      <c r="R25" s="49"/>
      <c r="S25" s="50">
        <f>S22/Y22*100</f>
        <v>25.071776235080044</v>
      </c>
      <c r="T25" s="51"/>
      <c r="U25" s="48">
        <f>U22/Y22*100</f>
        <v>4.2352553669578947</v>
      </c>
      <c r="V25" s="49"/>
      <c r="W25" s="50">
        <f>W22/Y22*100</f>
        <v>5.3108790210573762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+'(令和5年9月)'!E20</f>
        <v>1215</v>
      </c>
      <c r="F27" s="128">
        <f>+'(令和5年9月)'!F20</f>
        <v>161878</v>
      </c>
      <c r="G27" s="129">
        <f>+'(令和5年9月)'!G20</f>
        <v>1123.8240000000001</v>
      </c>
      <c r="H27" s="130">
        <f>+'(令和5年9月)'!H20</f>
        <v>399775</v>
      </c>
      <c r="I27" s="131">
        <f>+'(令和5年9月)'!I20</f>
        <v>2023</v>
      </c>
      <c r="J27" s="128">
        <f>+'(令和5年9月)'!J20</f>
        <v>1244467</v>
      </c>
      <c r="K27" s="129">
        <f>+'(令和5年9月)'!K20</f>
        <v>1702</v>
      </c>
      <c r="L27" s="130">
        <f>+'(令和5年9月)'!L20</f>
        <v>3282453</v>
      </c>
      <c r="M27" s="131">
        <f>+'(令和5年9月)'!M20</f>
        <v>9356.0159999999996</v>
      </c>
      <c r="N27" s="128">
        <f>+'(令和5年9月)'!N20</f>
        <v>1594578</v>
      </c>
      <c r="O27" s="129">
        <f>+'(令和5年9月)'!O20</f>
        <v>4071</v>
      </c>
      <c r="P27" s="130">
        <f>+'(令和5年9月)'!P20</f>
        <v>1376053</v>
      </c>
      <c r="Q27" s="131">
        <f>+'(令和5年9月)'!Q20</f>
        <v>27462</v>
      </c>
      <c r="R27" s="128">
        <f>+'(令和5年9月)'!R20</f>
        <v>5442686.2000000002</v>
      </c>
      <c r="S27" s="129">
        <f>+'(令和5年9月)'!S20</f>
        <v>57135</v>
      </c>
      <c r="T27" s="130">
        <f>+'(令和5年9月)'!T20</f>
        <v>9801688</v>
      </c>
      <c r="U27" s="131">
        <f>+'(令和5年9月)'!U20</f>
        <v>4024</v>
      </c>
      <c r="V27" s="128">
        <f>+'(令和5年9月)'!V20</f>
        <v>1387011.7674418604</v>
      </c>
      <c r="W27" s="131">
        <f>+'(令和5年9月)'!W20</f>
        <v>6214.8860000000004</v>
      </c>
      <c r="X27" s="130">
        <f>+'(令和5年9月)'!X20</f>
        <v>1380962</v>
      </c>
      <c r="Y27" s="131">
        <f>+'(令和5年9月)'!Y20</f>
        <v>114326.726</v>
      </c>
      <c r="Z27" s="128">
        <f>+'(令和5年9月)'!Z20</f>
        <v>26071551.967441861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+'(令和5年9月)'!E21</f>
        <v>1029</v>
      </c>
      <c r="F28" s="135">
        <f>+'(令和5年9月)'!F21</f>
        <v>111483</v>
      </c>
      <c r="G28" s="136">
        <f>+'(令和5年9月)'!G21</f>
        <v>1219.79</v>
      </c>
      <c r="H28" s="137">
        <f>+'(令和5年9月)'!H21</f>
        <v>451739</v>
      </c>
      <c r="I28" s="134">
        <f>+'(令和5年9月)'!I21</f>
        <v>1979</v>
      </c>
      <c r="J28" s="135">
        <f>+'(令和5年9月)'!J21</f>
        <v>1318810.9090909092</v>
      </c>
      <c r="K28" s="136">
        <f>+'(令和5年9月)'!K21</f>
        <v>2266</v>
      </c>
      <c r="L28" s="137">
        <f>+'(令和5年9月)'!L21</f>
        <v>4362234</v>
      </c>
      <c r="M28" s="134">
        <f>+'(令和5年9月)'!M21</f>
        <v>6185.1120000000001</v>
      </c>
      <c r="N28" s="135">
        <f>+'(令和5年9月)'!N21</f>
        <v>1215618</v>
      </c>
      <c r="O28" s="136">
        <f>+'(令和5年9月)'!O21</f>
        <v>4116</v>
      </c>
      <c r="P28" s="137">
        <f>+'(令和5年9月)'!P21</f>
        <v>1364019</v>
      </c>
      <c r="Q28" s="134">
        <f>+'(令和5年9月)'!Q21</f>
        <v>27414</v>
      </c>
      <c r="R28" s="135">
        <f>+'(令和5年9月)'!R21</f>
        <v>5491500.2000000002</v>
      </c>
      <c r="S28" s="136">
        <f>+'(令和5年9月)'!S21</f>
        <v>57307</v>
      </c>
      <c r="T28" s="137">
        <f>+'(令和5年9月)'!T21</f>
        <v>9745462</v>
      </c>
      <c r="U28" s="134">
        <f>+'(令和5年9月)'!U21</f>
        <v>3705</v>
      </c>
      <c r="V28" s="135">
        <f>+'(令和5年9月)'!V21</f>
        <v>1161853.3488372094</v>
      </c>
      <c r="W28" s="134">
        <f>+'(令和5年9月)'!W21</f>
        <v>6445.3964999999998</v>
      </c>
      <c r="X28" s="137">
        <f>+'(令和5年9月)'!X21</f>
        <v>1367896</v>
      </c>
      <c r="Y28" s="138">
        <f>+'(令和5年9月)'!Y21</f>
        <v>111666.2985</v>
      </c>
      <c r="Z28" s="139">
        <f>+'(令和5年9月)'!Z21</f>
        <v>26590615.457928117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+'(令和5年9月)'!E22</f>
        <v>2258.9079999999999</v>
      </c>
      <c r="F29" s="139">
        <f>+'(令和5年9月)'!F22</f>
        <v>429666</v>
      </c>
      <c r="G29" s="140">
        <f>+'(令和5年9月)'!G22</f>
        <v>1678.463</v>
      </c>
      <c r="H29" s="141">
        <f>+'(令和5年9月)'!H22</f>
        <v>724024</v>
      </c>
      <c r="I29" s="138">
        <f>+'(令和5年9月)'!I22</f>
        <v>3247</v>
      </c>
      <c r="J29" s="139">
        <f>+'(令和5年9月)'!J22</f>
        <v>2533134.8454545452</v>
      </c>
      <c r="K29" s="140">
        <f>+'(令和5年9月)'!K22</f>
        <v>6696</v>
      </c>
      <c r="L29" s="141">
        <f>+'(令和5年9月)'!L22</f>
        <v>3275278</v>
      </c>
      <c r="M29" s="138">
        <f>+'(令和5年9月)'!M22</f>
        <v>17512.356</v>
      </c>
      <c r="N29" s="139">
        <f>+'(令和5年9月)'!N22</f>
        <v>3406788.25</v>
      </c>
      <c r="O29" s="140">
        <f>+'(令和5年9月)'!O22</f>
        <v>4863</v>
      </c>
      <c r="P29" s="141">
        <f>+'(令和5年9月)'!P22</f>
        <v>1509323</v>
      </c>
      <c r="Q29" s="138">
        <f>+'(令和5年9月)'!Q22</f>
        <v>61935.9</v>
      </c>
      <c r="R29" s="139">
        <f>+'(令和5年9月)'!R22</f>
        <v>11402361.699999999</v>
      </c>
      <c r="S29" s="140">
        <f>+'(令和5年9月)'!S22</f>
        <v>36738.199999999997</v>
      </c>
      <c r="T29" s="141">
        <f>+'(令和5年9月)'!T22</f>
        <v>3782834</v>
      </c>
      <c r="U29" s="138">
        <f>+'(令和5年9月)'!U22</f>
        <v>6207.5</v>
      </c>
      <c r="V29" s="139">
        <f>+'(令和5年9月)'!V22</f>
        <v>2264618.4534883723</v>
      </c>
      <c r="W29" s="138">
        <f>+'(令和5年9月)'!W22</f>
        <v>7891.1267000000007</v>
      </c>
      <c r="X29" s="141">
        <f>+'(令和5年9月)'!X22</f>
        <v>1950907</v>
      </c>
      <c r="Y29" s="138">
        <f>+'(令和5年9月)'!Y22</f>
        <v>149028.45370000001</v>
      </c>
      <c r="Z29" s="139">
        <f>+'(令和5年9月)'!Z22</f>
        <v>31278935.248942919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+'(令和5年9月)'!E23</f>
        <v>51.802754318281295</v>
      </c>
      <c r="F30" s="186">
        <f>+'(令和5年1月)'!F23</f>
        <v>0</v>
      </c>
      <c r="G30" s="185">
        <f>+'(令和5年9月)'!G23</f>
        <v>67.873944507966073</v>
      </c>
      <c r="H30" s="186">
        <f>+'(令和5年1月)'!H23</f>
        <v>0</v>
      </c>
      <c r="I30" s="185">
        <f>+'(令和5年9月)'!I23</f>
        <v>62.046511627906973</v>
      </c>
      <c r="J30" s="186">
        <f>+'(令和5年1月)'!J23</f>
        <v>0</v>
      </c>
      <c r="K30" s="185">
        <f>+'(令和5年9月)'!K23</f>
        <v>28.432215534537114</v>
      </c>
      <c r="L30" s="186">
        <f>+'(令和5年1月)'!L23</f>
        <v>0</v>
      </c>
      <c r="M30" s="185">
        <f>+'(令和5年9月)'!M23</f>
        <v>48.788764003462312</v>
      </c>
      <c r="N30" s="186">
        <f>+'(令和5年1月)'!N23</f>
        <v>0</v>
      </c>
      <c r="O30" s="185">
        <f>+'(令和5年9月)'!O23</f>
        <v>83.788762665029168</v>
      </c>
      <c r="P30" s="186">
        <f>+'(令和5年1月)'!P23</f>
        <v>0</v>
      </c>
      <c r="Q30" s="185">
        <f>+'(令和5年9月)'!Q23</f>
        <v>44.317812892190354</v>
      </c>
      <c r="R30" s="186">
        <f>+'(令和5年1月)'!R23</f>
        <v>0</v>
      </c>
      <c r="S30" s="185">
        <f>+'(令和5年9月)'!S23</f>
        <v>155.38966223298809</v>
      </c>
      <c r="T30" s="186">
        <f>+'(令和5年1月)'!T23</f>
        <v>0</v>
      </c>
      <c r="U30" s="185">
        <f>+'(令和5年9月)'!U23</f>
        <v>63.897156084656082</v>
      </c>
      <c r="V30" s="186">
        <f>+'(令和5年1月)'!V23</f>
        <v>0</v>
      </c>
      <c r="W30" s="185">
        <f>+'(令和5年9月)'!W23</f>
        <v>79.063693058011069</v>
      </c>
      <c r="X30" s="186">
        <f>+'(令和5年1月)'!X23</f>
        <v>0</v>
      </c>
      <c r="Y30" s="185">
        <f>+'(令和5年9月)'!Y23</f>
        <v>76.504956345975614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-173</v>
      </c>
      <c r="F31" s="91">
        <f t="shared" ref="F31:Z33" si="5">F20-F27</f>
        <v>-61024</v>
      </c>
      <c r="G31" s="92">
        <f t="shared" si="5"/>
        <v>-53.393000000000029</v>
      </c>
      <c r="H31" s="93">
        <f t="shared" si="5"/>
        <v>54442</v>
      </c>
      <c r="I31" s="90">
        <f t="shared" si="5"/>
        <v>-410</v>
      </c>
      <c r="J31" s="91">
        <f t="shared" si="5"/>
        <v>61178.181818181882</v>
      </c>
      <c r="K31" s="92">
        <f t="shared" si="5"/>
        <v>433</v>
      </c>
      <c r="L31" s="93">
        <f t="shared" si="5"/>
        <v>1806114</v>
      </c>
      <c r="M31" s="90">
        <f t="shared" si="5"/>
        <v>-1996.92</v>
      </c>
      <c r="N31" s="91">
        <f t="shared" si="5"/>
        <v>-143454.89999999991</v>
      </c>
      <c r="O31" s="92">
        <f t="shared" si="5"/>
        <v>-190</v>
      </c>
      <c r="P31" s="93">
        <f t="shared" si="5"/>
        <v>-131889.69999999995</v>
      </c>
      <c r="Q31" s="90">
        <f t="shared" si="5"/>
        <v>-1223</v>
      </c>
      <c r="R31" s="91">
        <f t="shared" si="5"/>
        <v>71442.299999999814</v>
      </c>
      <c r="S31" s="92">
        <f t="shared" si="5"/>
        <v>-14385</v>
      </c>
      <c r="T31" s="93">
        <f t="shared" si="5"/>
        <v>-1477072.5999999996</v>
      </c>
      <c r="U31" s="90">
        <f t="shared" si="5"/>
        <v>-393</v>
      </c>
      <c r="V31" s="91">
        <f t="shared" si="5"/>
        <v>-137699.27906976733</v>
      </c>
      <c r="W31" s="92">
        <f t="shared" si="5"/>
        <v>-2598.5290000000005</v>
      </c>
      <c r="X31" s="93">
        <f t="shared" si="5"/>
        <v>-879532</v>
      </c>
      <c r="Y31" s="90">
        <f t="shared" si="5"/>
        <v>-20989.842000000004</v>
      </c>
      <c r="Z31" s="91">
        <f t="shared" si="5"/>
        <v>-837495.99725158885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-79</v>
      </c>
      <c r="F32" s="95">
        <f t="shared" si="6"/>
        <v>-25583</v>
      </c>
      <c r="G32" s="96">
        <f t="shared" si="6"/>
        <v>-166.67000000000007</v>
      </c>
      <c r="H32" s="97">
        <f t="shared" si="6"/>
        <v>-4583</v>
      </c>
      <c r="I32" s="94">
        <f t="shared" si="6"/>
        <v>-217</v>
      </c>
      <c r="J32" s="95">
        <f t="shared" si="6"/>
        <v>86546.027272727108</v>
      </c>
      <c r="K32" s="96">
        <f t="shared" si="6"/>
        <v>-731</v>
      </c>
      <c r="L32" s="97">
        <f t="shared" si="6"/>
        <v>-700585</v>
      </c>
      <c r="M32" s="94">
        <f t="shared" si="6"/>
        <v>451.52999999999975</v>
      </c>
      <c r="N32" s="95">
        <f t="shared" si="6"/>
        <v>233477.10000000009</v>
      </c>
      <c r="O32" s="96">
        <f t="shared" si="6"/>
        <v>-192</v>
      </c>
      <c r="P32" s="97">
        <f t="shared" si="6"/>
        <v>-108468.69999999995</v>
      </c>
      <c r="Q32" s="94">
        <f t="shared" si="6"/>
        <v>-523</v>
      </c>
      <c r="R32" s="95">
        <f t="shared" si="6"/>
        <v>-40726.900000000373</v>
      </c>
      <c r="S32" s="96">
        <f t="shared" si="6"/>
        <v>-12636</v>
      </c>
      <c r="T32" s="97">
        <f t="shared" si="6"/>
        <v>-1026320.5999999996</v>
      </c>
      <c r="U32" s="94">
        <f t="shared" si="5"/>
        <v>960</v>
      </c>
      <c r="V32" s="95">
        <f t="shared" si="5"/>
        <v>656730.5581395349</v>
      </c>
      <c r="W32" s="96">
        <f t="shared" si="5"/>
        <v>-2867.9694999999997</v>
      </c>
      <c r="X32" s="97">
        <f t="shared" si="5"/>
        <v>-867244</v>
      </c>
      <c r="Y32" s="94">
        <f t="shared" si="5"/>
        <v>-16001.109499999991</v>
      </c>
      <c r="Z32" s="95">
        <f t="shared" si="5"/>
        <v>-1796757.5145877376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-533.00799999999981</v>
      </c>
      <c r="F33" s="95">
        <f t="shared" si="5"/>
        <v>-125624</v>
      </c>
      <c r="G33" s="96">
        <f t="shared" si="5"/>
        <v>-107.99499999999989</v>
      </c>
      <c r="H33" s="97">
        <f t="shared" si="5"/>
        <v>17009</v>
      </c>
      <c r="I33" s="94">
        <f t="shared" si="5"/>
        <v>-186</v>
      </c>
      <c r="J33" s="95">
        <f t="shared" si="5"/>
        <v>430843.37272727303</v>
      </c>
      <c r="K33" s="96">
        <f t="shared" si="5"/>
        <v>-4894</v>
      </c>
      <c r="L33" s="97">
        <f t="shared" si="5"/>
        <v>307997</v>
      </c>
      <c r="M33" s="94">
        <f t="shared" si="5"/>
        <v>-3859.9760000000006</v>
      </c>
      <c r="N33" s="95">
        <f t="shared" si="5"/>
        <v>-638163.89699999988</v>
      </c>
      <c r="O33" s="96">
        <f t="shared" si="5"/>
        <v>-446</v>
      </c>
      <c r="P33" s="97">
        <f t="shared" si="5"/>
        <v>-172858.79999999981</v>
      </c>
      <c r="Q33" s="94">
        <f t="shared" si="5"/>
        <v>-4300</v>
      </c>
      <c r="R33" s="95">
        <f t="shared" si="5"/>
        <v>-262209.86239999905</v>
      </c>
      <c r="S33" s="96">
        <f t="shared" si="5"/>
        <v>-4578.9999999999964</v>
      </c>
      <c r="T33" s="97">
        <f t="shared" si="5"/>
        <v>-825855.79999999981</v>
      </c>
      <c r="U33" s="94">
        <f t="shared" si="5"/>
        <v>-775</v>
      </c>
      <c r="V33" s="95">
        <f t="shared" si="5"/>
        <v>182054.29767441843</v>
      </c>
      <c r="W33" s="96">
        <f t="shared" si="5"/>
        <v>-1078.9399999999996</v>
      </c>
      <c r="X33" s="97">
        <f t="shared" si="5"/>
        <v>-901324</v>
      </c>
      <c r="Y33" s="94">
        <f t="shared" si="5"/>
        <v>-20759.919000000009</v>
      </c>
      <c r="Z33" s="95">
        <f t="shared" si="5"/>
        <v>-1988132.6889983118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7.4864890890643778</v>
      </c>
      <c r="F34" s="188"/>
      <c r="G34" s="187">
        <f t="shared" ref="G34" si="7">+G23-G30</f>
        <v>0.10960025172818177</v>
      </c>
      <c r="H34" s="188"/>
      <c r="I34" s="187">
        <f t="shared" ref="I34" si="8">+I23-I30</f>
        <v>-8.2273440310324659</v>
      </c>
      <c r="J34" s="188"/>
      <c r="K34" s="187">
        <f t="shared" ref="K34" si="9">+K23-K30</f>
        <v>93.73822387957739</v>
      </c>
      <c r="L34" s="188"/>
      <c r="M34" s="187">
        <f t="shared" ref="M34" si="10">+M23-M30</f>
        <v>3.8618149192240878</v>
      </c>
      <c r="N34" s="188"/>
      <c r="O34" s="187">
        <f t="shared" ref="O34" si="11">+O23-O30</f>
        <v>4.1350854818673071</v>
      </c>
      <c r="P34" s="188"/>
      <c r="Q34" s="187">
        <f t="shared" ref="Q34" si="12">+Q23-Q30</f>
        <v>1.5140180174244122</v>
      </c>
      <c r="R34" s="188"/>
      <c r="S34" s="187">
        <f t="shared" ref="S34" si="13">+S23-S30</f>
        <v>-23.412319443047352</v>
      </c>
      <c r="T34" s="188"/>
      <c r="U34" s="187">
        <f t="shared" ref="U34" si="14">+U23-U30</f>
        <v>5.8229884653061035</v>
      </c>
      <c r="V34" s="188"/>
      <c r="W34" s="187">
        <f t="shared" ref="W34" si="15">+W23-W30</f>
        <v>-26.111545761883818</v>
      </c>
      <c r="X34" s="188"/>
      <c r="Y34" s="187">
        <f t="shared" ref="Y34" si="16">+Y23-Y30</f>
        <v>-3.4932322256407247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85.761316872427983</v>
      </c>
      <c r="F35" s="60">
        <f t="shared" si="17"/>
        <v>62.302474703171526</v>
      </c>
      <c r="G35" s="61">
        <f t="shared" si="17"/>
        <v>95.248989165563287</v>
      </c>
      <c r="H35" s="62">
        <f t="shared" si="17"/>
        <v>113.61816021512101</v>
      </c>
      <c r="I35" s="59">
        <f t="shared" si="17"/>
        <v>79.733069698467617</v>
      </c>
      <c r="J35" s="60">
        <f t="shared" si="17"/>
        <v>104.91601479333576</v>
      </c>
      <c r="K35" s="61">
        <f t="shared" si="17"/>
        <v>125.44065804935369</v>
      </c>
      <c r="L35" s="62">
        <f t="shared" si="17"/>
        <v>155.02330117141051</v>
      </c>
      <c r="M35" s="59">
        <f t="shared" si="17"/>
        <v>78.656299860966456</v>
      </c>
      <c r="N35" s="60">
        <f t="shared" si="17"/>
        <v>91.003582138973442</v>
      </c>
      <c r="O35" s="61">
        <f t="shared" si="17"/>
        <v>95.332842053549498</v>
      </c>
      <c r="P35" s="62">
        <f t="shared" si="17"/>
        <v>90.415361908298593</v>
      </c>
      <c r="Q35" s="59">
        <f t="shared" si="17"/>
        <v>95.546573446944876</v>
      </c>
      <c r="R35" s="60">
        <f t="shared" si="17"/>
        <v>101.31262941449756</v>
      </c>
      <c r="S35" s="61">
        <f t="shared" si="17"/>
        <v>74.822788133368334</v>
      </c>
      <c r="T35" s="62">
        <f t="shared" si="17"/>
        <v>84.930426269434406</v>
      </c>
      <c r="U35" s="59">
        <f t="shared" si="17"/>
        <v>90.233598409542751</v>
      </c>
      <c r="V35" s="60">
        <f t="shared" si="17"/>
        <v>90.072234259141609</v>
      </c>
      <c r="W35" s="61">
        <f t="shared" si="17"/>
        <v>58.188629686851854</v>
      </c>
      <c r="X35" s="62">
        <f t="shared" si="17"/>
        <v>36.310195356570276</v>
      </c>
      <c r="Y35" s="59">
        <f t="shared" si="17"/>
        <v>81.640476610866997</v>
      </c>
      <c r="Z35" s="60">
        <f t="shared" si="17"/>
        <v>96.78770178968459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92.322643343051496</v>
      </c>
      <c r="F36" s="64">
        <f t="shared" si="17"/>
        <v>77.052106599212436</v>
      </c>
      <c r="G36" s="65">
        <f t="shared" si="17"/>
        <v>86.336172619877189</v>
      </c>
      <c r="H36" s="66">
        <f t="shared" si="17"/>
        <v>98.985476126701471</v>
      </c>
      <c r="I36" s="63">
        <f t="shared" si="17"/>
        <v>89.034866093986864</v>
      </c>
      <c r="J36" s="64">
        <f t="shared" si="17"/>
        <v>106.56242882707009</v>
      </c>
      <c r="K36" s="65">
        <f t="shared" si="17"/>
        <v>67.740511915269195</v>
      </c>
      <c r="L36" s="66">
        <f t="shared" si="17"/>
        <v>83.939765725543381</v>
      </c>
      <c r="M36" s="63">
        <f t="shared" si="17"/>
        <v>107.30027200800892</v>
      </c>
      <c r="N36" s="64">
        <f t="shared" si="17"/>
        <v>119.2064530140225</v>
      </c>
      <c r="O36" s="65">
        <f t="shared" si="17"/>
        <v>95.335276967930028</v>
      </c>
      <c r="P36" s="66">
        <f t="shared" si="17"/>
        <v>92.047860037140254</v>
      </c>
      <c r="Q36" s="63">
        <f t="shared" si="17"/>
        <v>98.092215656234032</v>
      </c>
      <c r="R36" s="64">
        <f t="shared" si="17"/>
        <v>99.258364772526093</v>
      </c>
      <c r="S36" s="65">
        <f t="shared" si="17"/>
        <v>77.950337655085761</v>
      </c>
      <c r="T36" s="66">
        <f t="shared" si="17"/>
        <v>89.468733242200329</v>
      </c>
      <c r="U36" s="63">
        <f t="shared" si="17"/>
        <v>125.91093117408907</v>
      </c>
      <c r="V36" s="64">
        <f t="shared" si="17"/>
        <v>156.52439344404311</v>
      </c>
      <c r="W36" s="65">
        <f t="shared" si="17"/>
        <v>55.50359857613104</v>
      </c>
      <c r="X36" s="66">
        <f t="shared" si="17"/>
        <v>36.600150888664054</v>
      </c>
      <c r="Y36" s="63">
        <f t="shared" si="17"/>
        <v>85.670600964712733</v>
      </c>
      <c r="Z36" s="64">
        <f t="shared" si="17"/>
        <v>93.242888576871863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76.404174052241174</v>
      </c>
      <c r="F37" s="68">
        <f t="shared" si="17"/>
        <v>70.76240614803126</v>
      </c>
      <c r="G37" s="69">
        <f t="shared" si="17"/>
        <v>93.565839699772951</v>
      </c>
      <c r="H37" s="70">
        <f t="shared" si="17"/>
        <v>102.34923151718726</v>
      </c>
      <c r="I37" s="67">
        <f t="shared" si="17"/>
        <v>94.271635355712974</v>
      </c>
      <c r="J37" s="68">
        <f t="shared" si="17"/>
        <v>117.00830784829233</v>
      </c>
      <c r="K37" s="69">
        <f t="shared" si="17"/>
        <v>26.911589008363201</v>
      </c>
      <c r="L37" s="70">
        <f t="shared" si="17"/>
        <v>109.40369031270016</v>
      </c>
      <c r="M37" s="67">
        <f t="shared" si="17"/>
        <v>77.958556804121613</v>
      </c>
      <c r="N37" s="68">
        <f t="shared" si="17"/>
        <v>81.267873135349703</v>
      </c>
      <c r="O37" s="69">
        <f t="shared" si="17"/>
        <v>90.828706559736787</v>
      </c>
      <c r="P37" s="70">
        <f t="shared" si="17"/>
        <v>88.547262580640478</v>
      </c>
      <c r="Q37" s="67">
        <f t="shared" si="17"/>
        <v>93.057338312674872</v>
      </c>
      <c r="R37" s="68">
        <f t="shared" si="17"/>
        <v>97.700389890280377</v>
      </c>
      <c r="S37" s="69">
        <f t="shared" si="17"/>
        <v>87.536134051205565</v>
      </c>
      <c r="T37" s="70">
        <f t="shared" si="17"/>
        <v>78.168330939184756</v>
      </c>
      <c r="U37" s="67">
        <f t="shared" si="17"/>
        <v>87.51510269834877</v>
      </c>
      <c r="V37" s="68">
        <f t="shared" si="17"/>
        <v>108.0390715439939</v>
      </c>
      <c r="W37" s="69">
        <f t="shared" si="17"/>
        <v>86.327174293120919</v>
      </c>
      <c r="X37" s="70">
        <f t="shared" si="17"/>
        <v>53.799745451730921</v>
      </c>
      <c r="Y37" s="67">
        <f t="shared" si="17"/>
        <v>86.069828623605986</v>
      </c>
      <c r="Z37" s="68">
        <f t="shared" si="17"/>
        <v>93.643860722319502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+'(令和6年8月)'!E20</f>
        <v>767</v>
      </c>
      <c r="F39" s="143">
        <f>+'(令和6年8月)'!F20</f>
        <v>71472</v>
      </c>
      <c r="G39" s="142">
        <f>+'(令和6年8月)'!G20</f>
        <v>1059.376</v>
      </c>
      <c r="H39" s="143">
        <f>+'(令和6年8月)'!H20</f>
        <v>465695</v>
      </c>
      <c r="I39" s="142">
        <f>+'(令和6年8月)'!I20</f>
        <v>1778</v>
      </c>
      <c r="J39" s="143">
        <f>+'(令和6年8月)'!J20</f>
        <v>1394108.8454545455</v>
      </c>
      <c r="K39" s="142">
        <f>+'(令和6年8月)'!K20</f>
        <v>1488</v>
      </c>
      <c r="L39" s="143">
        <f>+'(令和6年8月)'!L20</f>
        <v>3460219</v>
      </c>
      <c r="M39" s="142">
        <f>+'(令和6年8月)'!M20</f>
        <v>5134.0959999999995</v>
      </c>
      <c r="N39" s="143">
        <f>+'(令和6年8月)'!N20</f>
        <v>1053507.1000000001</v>
      </c>
      <c r="O39" s="142">
        <f>+'(令和6年8月)'!O20</f>
        <v>3930</v>
      </c>
      <c r="P39" s="143">
        <f>+'(令和6年8月)'!P20</f>
        <v>1281902.3</v>
      </c>
      <c r="Q39" s="142">
        <f>+'(令和6年8月)'!Q20</f>
        <v>25475</v>
      </c>
      <c r="R39" s="143">
        <f>+'(令和6年8月)'!R20</f>
        <v>5057341.7</v>
      </c>
      <c r="S39" s="144">
        <f>+'(令和6年8月)'!S20</f>
        <v>46969</v>
      </c>
      <c r="T39" s="145">
        <f>+'(令和6年8月)'!T20</f>
        <v>9380655.4000000004</v>
      </c>
      <c r="U39" s="142">
        <f>+'(令和6年8月)'!U20</f>
        <v>2639</v>
      </c>
      <c r="V39" s="143">
        <f>+'(令和6年8月)'!V20</f>
        <v>782350.95348837215</v>
      </c>
      <c r="W39" s="142">
        <f>+'(令和6年8月)'!W20</f>
        <v>3092.096</v>
      </c>
      <c r="X39" s="143">
        <f>+'(令和6年8月)'!X20</f>
        <v>454791</v>
      </c>
      <c r="Y39" s="146">
        <f>+'(令和6年8月)'!Y20</f>
        <v>92331.567999999999</v>
      </c>
      <c r="Z39" s="147">
        <f>+'(令和6年8月)'!Z20</f>
        <v>23402043.298942916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+'(令和6年8月)'!E21</f>
        <v>840</v>
      </c>
      <c r="F40" s="149">
        <f>+'(令和6年8月)'!F21</f>
        <v>76168</v>
      </c>
      <c r="G40" s="148">
        <f>+'(令和6年8月)'!G21</f>
        <v>930.93000000000006</v>
      </c>
      <c r="H40" s="149">
        <f>+'(令和6年8月)'!H21</f>
        <v>389342</v>
      </c>
      <c r="I40" s="148">
        <f>+'(令和6年8月)'!I21</f>
        <v>1705</v>
      </c>
      <c r="J40" s="149">
        <f>+'(令和6年8月)'!J21</f>
        <v>1318386.9363636363</v>
      </c>
      <c r="K40" s="148">
        <f>+'(令和6年8月)'!K21</f>
        <v>4377</v>
      </c>
      <c r="L40" s="149">
        <f>+'(令和6年8月)'!L21</f>
        <v>9306578</v>
      </c>
      <c r="M40" s="148">
        <f>+'(令和6年8月)'!M21</f>
        <v>5578.0720000000001</v>
      </c>
      <c r="N40" s="149">
        <f>+'(令和6年8月)'!N21</f>
        <v>1181884.3</v>
      </c>
      <c r="O40" s="148">
        <f>+'(令和6年8月)'!O21</f>
        <v>4030</v>
      </c>
      <c r="P40" s="149">
        <f>+'(令和6年8月)'!P21</f>
        <v>1325120.6000000001</v>
      </c>
      <c r="Q40" s="148">
        <f>+'(令和6年8月)'!Q21</f>
        <v>24388</v>
      </c>
      <c r="R40" s="149">
        <f>+'(令和6年8月)'!R21</f>
        <v>4745035.7</v>
      </c>
      <c r="S40" s="144">
        <f>+'(令和6年8月)'!S21</f>
        <v>47444</v>
      </c>
      <c r="T40" s="145">
        <f>+'(令和6年8月)'!T21</f>
        <v>9567174</v>
      </c>
      <c r="U40" s="148">
        <f>+'(令和6年8月)'!U21</f>
        <v>1886</v>
      </c>
      <c r="V40" s="149">
        <f>+'(令和6年8月)'!V21</f>
        <v>309680.32558139536</v>
      </c>
      <c r="W40" s="148">
        <f>+'(令和6年8月)'!W21</f>
        <v>3047.096</v>
      </c>
      <c r="X40" s="149">
        <f>+'(令和6年8月)'!X21</f>
        <v>481175</v>
      </c>
      <c r="Y40" s="150">
        <f>+'(令和6年8月)'!Y21</f>
        <v>94226.097999999998</v>
      </c>
      <c r="Z40" s="151">
        <f>+'(令和6年8月)'!Z21</f>
        <v>28700544.861945033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+'(令和6年8月)'!E22</f>
        <v>1633.9</v>
      </c>
      <c r="F41" s="149">
        <f>+'(令和6年8月)'!F22</f>
        <v>289088</v>
      </c>
      <c r="G41" s="148">
        <f>+'(令和6年8月)'!G22</f>
        <v>1553.1570000000002</v>
      </c>
      <c r="H41" s="149">
        <f>+'(令和6年8月)'!H22</f>
        <v>733972</v>
      </c>
      <c r="I41" s="148">
        <f>+'(令和6年8月)'!I22</f>
        <v>3210</v>
      </c>
      <c r="J41" s="149">
        <f>+'(令和6年8月)'!J22</f>
        <v>3063689.9727272727</v>
      </c>
      <c r="K41" s="148">
        <f>+'(令和6年8月)'!K22</f>
        <v>1202</v>
      </c>
      <c r="L41" s="149">
        <f>+'(令和6年8月)'!L22</f>
        <v>2156357</v>
      </c>
      <c r="M41" s="148">
        <f>+'(令和6年8月)'!M22</f>
        <v>12929.925999999999</v>
      </c>
      <c r="N41" s="149">
        <f>+'(令和6年8月)'!N22</f>
        <v>2766596.3530000001</v>
      </c>
      <c r="O41" s="148">
        <f>+'(令和6年8月)'!O22</f>
        <v>4460</v>
      </c>
      <c r="P41" s="149">
        <f>+'(令和6年8月)'!P22</f>
        <v>1347851.2000000002</v>
      </c>
      <c r="Q41" s="148">
        <f>+'(令和6年8月)'!Q22</f>
        <v>58287.9</v>
      </c>
      <c r="R41" s="149">
        <f>+'(令和6年8月)'!R22</f>
        <v>11076796.637600001</v>
      </c>
      <c r="S41" s="144">
        <f>+'(令和6年8月)'!S22</f>
        <v>34080.199999999997</v>
      </c>
      <c r="T41" s="145">
        <f>+'(令和6年8月)'!T22</f>
        <v>3351504.2</v>
      </c>
      <c r="U41" s="148">
        <f>+'(令和6年8月)'!U22</f>
        <v>6466.5</v>
      </c>
      <c r="V41" s="149">
        <f>+'(令和6年8月)'!V22</f>
        <v>3015944.1697674417</v>
      </c>
      <c r="W41" s="148">
        <f>+'(令和6年8月)'!W22</f>
        <v>6773.2567000000008</v>
      </c>
      <c r="X41" s="149">
        <f>+'(令和6年8月)'!X22</f>
        <v>1048805</v>
      </c>
      <c r="Y41" s="150">
        <f>+'(令和6年8月)'!Y22</f>
        <v>130596.8397</v>
      </c>
      <c r="Z41" s="151">
        <f>+'(令和6年8月)'!Z22</f>
        <v>28850604.533094715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+'(令和6年8月)'!E23</f>
        <v>48.102250957854402</v>
      </c>
      <c r="F42" s="193">
        <f>+'(令和5年12月)'!F23</f>
        <v>0</v>
      </c>
      <c r="G42" s="192">
        <f>+'(令和6年8月)'!G23</f>
        <v>66.836609278853189</v>
      </c>
      <c r="H42" s="193">
        <f>+'(令和5年12月)'!H23</f>
        <v>0</v>
      </c>
      <c r="I42" s="192">
        <f>+'(令和6年8月)'!I23</f>
        <v>54.876319521033558</v>
      </c>
      <c r="J42" s="193">
        <f>+'(令和5年12月)'!J23</f>
        <v>0</v>
      </c>
      <c r="K42" s="192">
        <f>+'(令和6年8月)'!K23</f>
        <v>110.80672586434915</v>
      </c>
      <c r="L42" s="193">
        <f>+'(令和5年12月)'!L23</f>
        <v>0</v>
      </c>
      <c r="M42" s="192">
        <f>+'(令和6年8月)'!M23</f>
        <v>40.724749264631747</v>
      </c>
      <c r="N42" s="193">
        <f>+'(令和5年12月)'!N23</f>
        <v>0</v>
      </c>
      <c r="O42" s="192">
        <f>+'(令和6年8月)'!O23</f>
        <v>88.248337028824835</v>
      </c>
      <c r="P42" s="193">
        <f>+'(令和5年12月)'!P23</f>
        <v>0</v>
      </c>
      <c r="Q42" s="192">
        <f>+'(令和6年8月)'!Q23</f>
        <v>43.175615297760473</v>
      </c>
      <c r="R42" s="193">
        <f>+'(令和5年12月)'!R23</f>
        <v>0</v>
      </c>
      <c r="S42" s="192">
        <f>+'(令和6年8月)'!S23</f>
        <v>137.55729550640049</v>
      </c>
      <c r="T42" s="193">
        <f>+'(令和5年12月)'!T23</f>
        <v>0</v>
      </c>
      <c r="U42" s="192">
        <f>+'(令和6年8月)'!U23</f>
        <v>37.151067323481115</v>
      </c>
      <c r="V42" s="193">
        <f>+'(令和5年12月)'!V23</f>
        <v>0</v>
      </c>
      <c r="W42" s="192">
        <f>+'(令和6年8月)'!W23</f>
        <v>45.470398896171147</v>
      </c>
      <c r="X42" s="193">
        <f>+'(令和5年12月)'!X23</f>
        <v>0</v>
      </c>
      <c r="Y42" s="192">
        <f>+'(令和6年8月)'!Y23</f>
        <v>70.910690534351247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275</v>
      </c>
      <c r="F43" s="93">
        <f t="shared" si="18"/>
        <v>29382</v>
      </c>
      <c r="G43" s="90">
        <f t="shared" si="18"/>
        <v>11.055000000000064</v>
      </c>
      <c r="H43" s="91">
        <f t="shared" si="18"/>
        <v>-11478</v>
      </c>
      <c r="I43" s="92">
        <f t="shared" si="18"/>
        <v>-165</v>
      </c>
      <c r="J43" s="93">
        <f t="shared" si="18"/>
        <v>-88463.663636363577</v>
      </c>
      <c r="K43" s="90">
        <f t="shared" si="18"/>
        <v>647</v>
      </c>
      <c r="L43" s="91">
        <f t="shared" si="18"/>
        <v>1628348</v>
      </c>
      <c r="M43" s="92">
        <f t="shared" si="18"/>
        <v>2225</v>
      </c>
      <c r="N43" s="93">
        <f t="shared" si="18"/>
        <v>397616</v>
      </c>
      <c r="O43" s="90">
        <f t="shared" si="18"/>
        <v>-49</v>
      </c>
      <c r="P43" s="91">
        <f t="shared" si="18"/>
        <v>-37739</v>
      </c>
      <c r="Q43" s="92">
        <f t="shared" si="18"/>
        <v>764</v>
      </c>
      <c r="R43" s="93">
        <f t="shared" si="18"/>
        <v>456786.79999999981</v>
      </c>
      <c r="S43" s="90">
        <f t="shared" si="18"/>
        <v>-4219</v>
      </c>
      <c r="T43" s="91">
        <f t="shared" si="18"/>
        <v>-1056040</v>
      </c>
      <c r="U43" s="92">
        <f t="shared" si="18"/>
        <v>992</v>
      </c>
      <c r="V43" s="93">
        <f t="shared" si="18"/>
        <v>466961.53488372092</v>
      </c>
      <c r="W43" s="90">
        <f t="shared" si="18"/>
        <v>524.26099999999997</v>
      </c>
      <c r="X43" s="91">
        <f t="shared" si="18"/>
        <v>46639</v>
      </c>
      <c r="Y43" s="90">
        <f t="shared" si="18"/>
        <v>1005.3159999999916</v>
      </c>
      <c r="Z43" s="91">
        <f t="shared" si="18"/>
        <v>1832012.6712473556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110</v>
      </c>
      <c r="F44" s="97">
        <f t="shared" si="18"/>
        <v>9732</v>
      </c>
      <c r="G44" s="94">
        <f t="shared" si="18"/>
        <v>122.18999999999983</v>
      </c>
      <c r="H44" s="95">
        <f t="shared" si="18"/>
        <v>57814</v>
      </c>
      <c r="I44" s="96">
        <f t="shared" si="18"/>
        <v>57</v>
      </c>
      <c r="J44" s="97">
        <f t="shared" si="18"/>
        <v>86970</v>
      </c>
      <c r="K44" s="94">
        <f t="shared" si="18"/>
        <v>-2842</v>
      </c>
      <c r="L44" s="95">
        <f t="shared" si="18"/>
        <v>-5644929</v>
      </c>
      <c r="M44" s="96">
        <f t="shared" si="18"/>
        <v>1058.5699999999997</v>
      </c>
      <c r="N44" s="97">
        <f t="shared" si="18"/>
        <v>267210.80000000005</v>
      </c>
      <c r="O44" s="94">
        <f t="shared" si="18"/>
        <v>-106</v>
      </c>
      <c r="P44" s="95">
        <f t="shared" si="18"/>
        <v>-69570.300000000047</v>
      </c>
      <c r="Q44" s="96">
        <f t="shared" si="18"/>
        <v>2503</v>
      </c>
      <c r="R44" s="97">
        <f t="shared" si="18"/>
        <v>705737.59999999963</v>
      </c>
      <c r="S44" s="94">
        <f t="shared" si="18"/>
        <v>-2773</v>
      </c>
      <c r="T44" s="95">
        <f t="shared" si="18"/>
        <v>-848032.59999999963</v>
      </c>
      <c r="U44" s="96">
        <f t="shared" si="18"/>
        <v>2779</v>
      </c>
      <c r="V44" s="97">
        <f t="shared" si="18"/>
        <v>1508903.581395349</v>
      </c>
      <c r="W44" s="94">
        <f t="shared" si="18"/>
        <v>530.33100000000013</v>
      </c>
      <c r="X44" s="95">
        <f t="shared" si="18"/>
        <v>19477</v>
      </c>
      <c r="Y44" s="94">
        <f t="shared" si="18"/>
        <v>1439.0910000000149</v>
      </c>
      <c r="Z44" s="95">
        <f t="shared" si="18"/>
        <v>-3906686.9186046533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92</v>
      </c>
      <c r="F45" s="97">
        <f t="shared" si="18"/>
        <v>14954</v>
      </c>
      <c r="G45" s="94">
        <f t="shared" si="18"/>
        <v>17.310999999999922</v>
      </c>
      <c r="H45" s="95">
        <f t="shared" si="18"/>
        <v>7061</v>
      </c>
      <c r="I45" s="96">
        <f t="shared" si="18"/>
        <v>-149</v>
      </c>
      <c r="J45" s="97">
        <f t="shared" si="18"/>
        <v>-99711.754545454402</v>
      </c>
      <c r="K45" s="94">
        <f t="shared" si="18"/>
        <v>600</v>
      </c>
      <c r="L45" s="95">
        <f t="shared" si="18"/>
        <v>1426918</v>
      </c>
      <c r="M45" s="96">
        <f t="shared" si="18"/>
        <v>722.45399999999972</v>
      </c>
      <c r="N45" s="97">
        <f t="shared" si="18"/>
        <v>2028</v>
      </c>
      <c r="O45" s="94">
        <f t="shared" si="18"/>
        <v>-43</v>
      </c>
      <c r="P45" s="95">
        <f t="shared" si="18"/>
        <v>-11387</v>
      </c>
      <c r="Q45" s="96">
        <f t="shared" si="18"/>
        <v>-652</v>
      </c>
      <c r="R45" s="97">
        <f t="shared" si="18"/>
        <v>63355.199999999255</v>
      </c>
      <c r="S45" s="94">
        <f t="shared" si="18"/>
        <v>-1920.9999999999964</v>
      </c>
      <c r="T45" s="95">
        <f t="shared" si="18"/>
        <v>-394526</v>
      </c>
      <c r="U45" s="96">
        <f t="shared" si="18"/>
        <v>-1034</v>
      </c>
      <c r="V45" s="97">
        <f t="shared" si="18"/>
        <v>-569271.418604651</v>
      </c>
      <c r="W45" s="94">
        <f t="shared" si="18"/>
        <v>38.930000000000291</v>
      </c>
      <c r="X45" s="95">
        <f t="shared" si="18"/>
        <v>778</v>
      </c>
      <c r="Y45" s="94">
        <f t="shared" si="18"/>
        <v>-2328.304999999993</v>
      </c>
      <c r="Z45" s="95">
        <f t="shared" si="18"/>
        <v>440198.02684989199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11.186992449491271</v>
      </c>
      <c r="F46" s="193"/>
      <c r="G46" s="192">
        <f>G23-G42</f>
        <v>1.1469354808410657</v>
      </c>
      <c r="H46" s="193"/>
      <c r="I46" s="192">
        <f>I23-I42</f>
        <v>-1.0571519241590508</v>
      </c>
      <c r="J46" s="193"/>
      <c r="K46" s="192">
        <f>K23-K42</f>
        <v>11.363713549765365</v>
      </c>
      <c r="L46" s="193"/>
      <c r="M46" s="192">
        <f>M23-M42</f>
        <v>11.925829658054653</v>
      </c>
      <c r="N46" s="193"/>
      <c r="O46" s="192">
        <f t="shared" si="18"/>
        <v>-0.32448888192836023</v>
      </c>
      <c r="P46" s="193"/>
      <c r="Q46" s="192">
        <f t="shared" si="18"/>
        <v>2.656215611854293</v>
      </c>
      <c r="R46" s="193"/>
      <c r="S46" s="192">
        <f t="shared" si="18"/>
        <v>-5.5799527164597578</v>
      </c>
      <c r="T46" s="193"/>
      <c r="U46" s="192">
        <f t="shared" si="18"/>
        <v>32.56907722648107</v>
      </c>
      <c r="V46" s="193"/>
      <c r="W46" s="192">
        <f t="shared" si="18"/>
        <v>7.4817483999561034</v>
      </c>
      <c r="X46" s="193"/>
      <c r="Y46" s="192">
        <f t="shared" si="18"/>
        <v>2.1010335859836431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135.85397653194264</v>
      </c>
      <c r="F47" s="72">
        <f t="shared" si="19"/>
        <v>141.10980523841505</v>
      </c>
      <c r="G47" s="71">
        <f t="shared" si="19"/>
        <v>101.04353883795744</v>
      </c>
      <c r="H47" s="73">
        <f t="shared" si="19"/>
        <v>97.535296707072234</v>
      </c>
      <c r="I47" s="74">
        <f t="shared" si="19"/>
        <v>90.719910011248601</v>
      </c>
      <c r="J47" s="72">
        <f t="shared" si="19"/>
        <v>93.654465078189773</v>
      </c>
      <c r="K47" s="71">
        <f t="shared" si="19"/>
        <v>143.48118279569891</v>
      </c>
      <c r="L47" s="73">
        <f t="shared" si="19"/>
        <v>147.05910232849425</v>
      </c>
      <c r="M47" s="74">
        <f t="shared" si="19"/>
        <v>143.33771709761564</v>
      </c>
      <c r="N47" s="72">
        <f t="shared" si="19"/>
        <v>137.74212817360225</v>
      </c>
      <c r="O47" s="71">
        <f t="shared" si="19"/>
        <v>98.753180661577616</v>
      </c>
      <c r="P47" s="73">
        <f t="shared" si="19"/>
        <v>97.056015891382671</v>
      </c>
      <c r="Q47" s="74">
        <f t="shared" si="19"/>
        <v>102.99901864573111</v>
      </c>
      <c r="R47" s="72">
        <f t="shared" si="19"/>
        <v>109.03215220755204</v>
      </c>
      <c r="S47" s="71">
        <f t="shared" si="19"/>
        <v>91.017479614213627</v>
      </c>
      <c r="T47" s="73">
        <f t="shared" si="19"/>
        <v>88.742364419441316</v>
      </c>
      <c r="U47" s="74">
        <f t="shared" si="19"/>
        <v>137.58999621068585</v>
      </c>
      <c r="V47" s="72">
        <f t="shared" si="19"/>
        <v>159.68696437342058</v>
      </c>
      <c r="W47" s="71">
        <f t="shared" si="19"/>
        <v>116.95487462226271</v>
      </c>
      <c r="X47" s="73">
        <f t="shared" si="19"/>
        <v>110.25504022726922</v>
      </c>
      <c r="Y47" s="71">
        <f t="shared" si="19"/>
        <v>101.08881070881412</v>
      </c>
      <c r="Z47" s="73">
        <f t="shared" si="19"/>
        <v>107.8284303974863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113.09523809523809</v>
      </c>
      <c r="F48" s="66">
        <f t="shared" si="19"/>
        <v>112.7770192206701</v>
      </c>
      <c r="G48" s="63">
        <f t="shared" si="19"/>
        <v>113.125584093326</v>
      </c>
      <c r="H48" s="64">
        <f t="shared" si="19"/>
        <v>114.84915575509449</v>
      </c>
      <c r="I48" s="65">
        <f t="shared" si="19"/>
        <v>103.34310850439883</v>
      </c>
      <c r="J48" s="66">
        <f t="shared" si="19"/>
        <v>106.59669764628281</v>
      </c>
      <c r="K48" s="63">
        <f t="shared" si="19"/>
        <v>35.06968243088874</v>
      </c>
      <c r="L48" s="64">
        <f t="shared" si="19"/>
        <v>39.344740891872391</v>
      </c>
      <c r="M48" s="65">
        <f t="shared" si="19"/>
        <v>118.97734557746833</v>
      </c>
      <c r="N48" s="66">
        <f t="shared" si="19"/>
        <v>122.60887973552063</v>
      </c>
      <c r="O48" s="63">
        <f t="shared" si="19"/>
        <v>97.369727047146398</v>
      </c>
      <c r="P48" s="64">
        <f t="shared" si="19"/>
        <v>94.749889179898034</v>
      </c>
      <c r="Q48" s="65">
        <f t="shared" si="19"/>
        <v>110.26324421846809</v>
      </c>
      <c r="R48" s="66">
        <f t="shared" si="19"/>
        <v>114.87317787724969</v>
      </c>
      <c r="S48" s="63">
        <f t="shared" si="19"/>
        <v>94.155214568754744</v>
      </c>
      <c r="T48" s="64">
        <f t="shared" si="19"/>
        <v>91.136017804212628</v>
      </c>
      <c r="U48" s="65">
        <f t="shared" si="19"/>
        <v>247.34888653234356</v>
      </c>
      <c r="V48" s="66">
        <f t="shared" si="19"/>
        <v>587.24554217725199</v>
      </c>
      <c r="W48" s="63">
        <f t="shared" si="19"/>
        <v>117.40447298017523</v>
      </c>
      <c r="X48" s="64">
        <f t="shared" si="19"/>
        <v>104.04779965708941</v>
      </c>
      <c r="Y48" s="63">
        <f t="shared" si="19"/>
        <v>101.52727432266167</v>
      </c>
      <c r="Z48" s="64">
        <f t="shared" si="19"/>
        <v>86.388108875993311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105.63069955321622</v>
      </c>
      <c r="F49" s="70">
        <f t="shared" si="19"/>
        <v>105.17281934912552</v>
      </c>
      <c r="G49" s="67">
        <f t="shared" si="19"/>
        <v>101.11456858514624</v>
      </c>
      <c r="H49" s="68">
        <f t="shared" si="19"/>
        <v>100.96202579934929</v>
      </c>
      <c r="I49" s="69">
        <f t="shared" si="19"/>
        <v>95.35825545171339</v>
      </c>
      <c r="J49" s="70">
        <f t="shared" si="19"/>
        <v>96.745370601037294</v>
      </c>
      <c r="K49" s="67">
        <f t="shared" si="19"/>
        <v>149.91680532445923</v>
      </c>
      <c r="L49" s="68">
        <f t="shared" si="19"/>
        <v>166.17262354981108</v>
      </c>
      <c r="M49" s="69">
        <f t="shared" si="19"/>
        <v>105.58745657167721</v>
      </c>
      <c r="N49" s="70">
        <f t="shared" si="19"/>
        <v>100.07330306778583</v>
      </c>
      <c r="O49" s="67">
        <f t="shared" si="19"/>
        <v>99.035874439461878</v>
      </c>
      <c r="P49" s="68">
        <f t="shared" si="19"/>
        <v>99.155173805535796</v>
      </c>
      <c r="Q49" s="69">
        <f t="shared" si="19"/>
        <v>98.881414495976003</v>
      </c>
      <c r="R49" s="70">
        <f t="shared" si="19"/>
        <v>100.57196319543272</v>
      </c>
      <c r="S49" s="67">
        <f t="shared" si="19"/>
        <v>94.363295990047007</v>
      </c>
      <c r="T49" s="68">
        <f t="shared" si="19"/>
        <v>88.228390106149945</v>
      </c>
      <c r="U49" s="69">
        <f t="shared" si="19"/>
        <v>84.009897162298003</v>
      </c>
      <c r="V49" s="70">
        <f t="shared" si="19"/>
        <v>81.1246035549608</v>
      </c>
      <c r="W49" s="67">
        <f t="shared" si="19"/>
        <v>100.57476043983391</v>
      </c>
      <c r="X49" s="68">
        <f t="shared" si="19"/>
        <v>100.07417966161489</v>
      </c>
      <c r="Y49" s="67">
        <f t="shared" si="19"/>
        <v>98.217181207946197</v>
      </c>
      <c r="Z49" s="68">
        <f t="shared" si="19"/>
        <v>101.52578441240266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1CC6D-4237-4818-A83D-22A39E39C3CE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AC22" sqref="AC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90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637</v>
      </c>
      <c r="F5" s="14">
        <v>52472</v>
      </c>
      <c r="G5" s="15">
        <v>30</v>
      </c>
      <c r="H5" s="16">
        <v>5440</v>
      </c>
      <c r="I5" s="13">
        <v>1247</v>
      </c>
      <c r="J5" s="14">
        <v>1073016</v>
      </c>
      <c r="K5" s="17">
        <v>1421</v>
      </c>
      <c r="L5" s="18">
        <v>3414824</v>
      </c>
      <c r="M5" s="13">
        <v>925</v>
      </c>
      <c r="N5" s="75">
        <v>226973</v>
      </c>
      <c r="O5" s="19">
        <v>933</v>
      </c>
      <c r="P5" s="18">
        <v>87854</v>
      </c>
      <c r="Q5" s="13">
        <v>12982</v>
      </c>
      <c r="R5" s="14">
        <v>2113975</v>
      </c>
      <c r="S5" s="19">
        <v>19996</v>
      </c>
      <c r="T5" s="18">
        <v>5903616</v>
      </c>
      <c r="U5" s="13">
        <v>2499</v>
      </c>
      <c r="V5" s="14">
        <v>757256</v>
      </c>
      <c r="W5" s="13">
        <v>563</v>
      </c>
      <c r="X5" s="18">
        <v>107564</v>
      </c>
      <c r="Y5" s="20">
        <f t="shared" ref="Y5:Z19" si="0">+W5+U5+S5+Q5+O5+M5+K5+I5+G5+E5</f>
        <v>41233</v>
      </c>
      <c r="Z5" s="21">
        <f t="shared" si="0"/>
        <v>13742990</v>
      </c>
    </row>
    <row r="6" spans="1:26" ht="18.95" customHeight="1" x14ac:dyDescent="0.15">
      <c r="A6" s="7"/>
      <c r="B6" s="22"/>
      <c r="C6" s="83"/>
      <c r="D6" s="81" t="s">
        <v>22</v>
      </c>
      <c r="E6" s="23">
        <v>710</v>
      </c>
      <c r="F6" s="24">
        <v>57168</v>
      </c>
      <c r="G6" s="25">
        <v>30</v>
      </c>
      <c r="H6" s="26">
        <v>5440</v>
      </c>
      <c r="I6" s="27">
        <v>1089</v>
      </c>
      <c r="J6" s="21">
        <v>989449</v>
      </c>
      <c r="K6" s="25">
        <v>4334</v>
      </c>
      <c r="L6" s="26">
        <v>9277368</v>
      </c>
      <c r="M6" s="27">
        <v>762</v>
      </c>
      <c r="N6" s="76">
        <v>209322</v>
      </c>
      <c r="O6" s="25">
        <v>890</v>
      </c>
      <c r="P6" s="26">
        <v>75730</v>
      </c>
      <c r="Q6" s="27">
        <v>11636</v>
      </c>
      <c r="R6" s="21">
        <v>1857227</v>
      </c>
      <c r="S6" s="25">
        <v>20075</v>
      </c>
      <c r="T6" s="26">
        <v>5952666</v>
      </c>
      <c r="U6" s="27">
        <v>1736</v>
      </c>
      <c r="V6" s="21">
        <v>285047</v>
      </c>
      <c r="W6" s="27">
        <v>462</v>
      </c>
      <c r="X6" s="26">
        <v>128607</v>
      </c>
      <c r="Y6" s="20">
        <f t="shared" si="0"/>
        <v>41724</v>
      </c>
      <c r="Z6" s="21">
        <f t="shared" si="0"/>
        <v>18838024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1516.9</v>
      </c>
      <c r="F7" s="36">
        <v>272588</v>
      </c>
      <c r="G7" s="29">
        <v>151</v>
      </c>
      <c r="H7" s="30">
        <v>74178</v>
      </c>
      <c r="I7" s="31">
        <v>1877</v>
      </c>
      <c r="J7" s="32">
        <v>2280618</v>
      </c>
      <c r="K7" s="77">
        <v>1052</v>
      </c>
      <c r="L7" s="30">
        <v>2049032</v>
      </c>
      <c r="M7" s="23">
        <v>1307.3</v>
      </c>
      <c r="N7" s="24">
        <v>260911.25</v>
      </c>
      <c r="O7" s="33">
        <v>2915</v>
      </c>
      <c r="P7" s="34">
        <v>723192</v>
      </c>
      <c r="Q7" s="23">
        <v>31491.4</v>
      </c>
      <c r="R7" s="24">
        <v>5074736</v>
      </c>
      <c r="S7" s="33">
        <v>29328.2</v>
      </c>
      <c r="T7" s="34">
        <v>2612894</v>
      </c>
      <c r="U7" s="23">
        <v>4944.5</v>
      </c>
      <c r="V7" s="24">
        <v>2793250.5</v>
      </c>
      <c r="W7" s="23">
        <v>1616.1999999999998</v>
      </c>
      <c r="X7" s="34">
        <v>359802</v>
      </c>
      <c r="Y7" s="31">
        <f t="shared" si="0"/>
        <v>76199.5</v>
      </c>
      <c r="Z7" s="24">
        <f t="shared" si="0"/>
        <v>16501201.75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136.376</v>
      </c>
      <c r="H8" s="16">
        <v>84800</v>
      </c>
      <c r="I8" s="13">
        <v>337</v>
      </c>
      <c r="J8" s="14">
        <v>214444.54545454547</v>
      </c>
      <c r="K8" s="17">
        <v>0</v>
      </c>
      <c r="L8" s="18">
        <v>0</v>
      </c>
      <c r="M8" s="13">
        <v>3706</v>
      </c>
      <c r="N8" s="75">
        <v>688673.1</v>
      </c>
      <c r="O8" s="19">
        <v>47</v>
      </c>
      <c r="P8" s="18">
        <v>5903.1</v>
      </c>
      <c r="Q8" s="13">
        <v>6437</v>
      </c>
      <c r="R8" s="14">
        <v>1325205.6000000001</v>
      </c>
      <c r="S8" s="19">
        <v>26694</v>
      </c>
      <c r="T8" s="18">
        <v>3418512.4</v>
      </c>
      <c r="U8" s="13">
        <v>31</v>
      </c>
      <c r="V8" s="14">
        <v>3409.953488372093</v>
      </c>
      <c r="W8" s="13">
        <v>53</v>
      </c>
      <c r="X8" s="18">
        <v>1600</v>
      </c>
      <c r="Y8" s="13">
        <f t="shared" si="0"/>
        <v>37571.375999999997</v>
      </c>
      <c r="Z8" s="14">
        <f t="shared" si="0"/>
        <v>5761548.6989429174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122.92999999999999</v>
      </c>
      <c r="H9" s="26">
        <v>76000</v>
      </c>
      <c r="I9" s="27">
        <v>408</v>
      </c>
      <c r="J9" s="21">
        <v>194059.63636363635</v>
      </c>
      <c r="K9" s="25">
        <v>0</v>
      </c>
      <c r="L9" s="26">
        <v>0</v>
      </c>
      <c r="M9" s="27">
        <v>3761</v>
      </c>
      <c r="N9" s="76">
        <v>730886.3</v>
      </c>
      <c r="O9" s="25">
        <v>40</v>
      </c>
      <c r="P9" s="26">
        <v>5010.3</v>
      </c>
      <c r="Q9" s="27">
        <v>6539</v>
      </c>
      <c r="R9" s="21">
        <v>1274160</v>
      </c>
      <c r="S9" s="25">
        <v>27222</v>
      </c>
      <c r="T9" s="26">
        <v>3581378</v>
      </c>
      <c r="U9" s="27">
        <v>45</v>
      </c>
      <c r="V9" s="21">
        <v>4135.3255813953492</v>
      </c>
      <c r="W9" s="27">
        <v>43</v>
      </c>
      <c r="X9" s="26">
        <v>1400</v>
      </c>
      <c r="Y9" s="20">
        <f t="shared" si="0"/>
        <v>38310.93</v>
      </c>
      <c r="Z9" s="21">
        <f t="shared" si="0"/>
        <v>5886029.5619450323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178.15700000000004</v>
      </c>
      <c r="H10" s="30">
        <v>106200</v>
      </c>
      <c r="I10" s="37">
        <v>926</v>
      </c>
      <c r="J10" s="38">
        <v>537290.97272727266</v>
      </c>
      <c r="K10" s="77">
        <v>0</v>
      </c>
      <c r="L10" s="30">
        <v>0</v>
      </c>
      <c r="M10" s="35">
        <v>8327.5499999999993</v>
      </c>
      <c r="N10" s="36">
        <v>1804346.1030000001</v>
      </c>
      <c r="O10" s="29">
        <v>23</v>
      </c>
      <c r="P10" s="30">
        <v>2877.2999999999993</v>
      </c>
      <c r="Q10" s="35">
        <v>12432</v>
      </c>
      <c r="R10" s="36">
        <v>1644385.2756000003</v>
      </c>
      <c r="S10" s="29">
        <v>4520</v>
      </c>
      <c r="T10" s="30">
        <v>689996.2</v>
      </c>
      <c r="U10" s="35">
        <v>745</v>
      </c>
      <c r="V10" s="36">
        <v>62220.669767441861</v>
      </c>
      <c r="W10" s="35">
        <v>75</v>
      </c>
      <c r="X10" s="30">
        <v>1300</v>
      </c>
      <c r="Y10" s="37">
        <f t="shared" si="0"/>
        <v>27343.706999999999</v>
      </c>
      <c r="Z10" s="36">
        <f t="shared" si="0"/>
        <v>4865116.5210947152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1716</v>
      </c>
      <c r="R11" s="14">
        <v>472053.4</v>
      </c>
      <c r="S11" s="19">
        <v>0</v>
      </c>
      <c r="T11" s="18">
        <v>0</v>
      </c>
      <c r="U11" s="13">
        <v>87</v>
      </c>
      <c r="V11" s="14">
        <v>16845</v>
      </c>
      <c r="W11" s="13">
        <v>1</v>
      </c>
      <c r="X11" s="18">
        <v>144</v>
      </c>
      <c r="Y11" s="13">
        <f>+W11+U11+S11+Q11+O11+M11+K11+I11+G11+E11</f>
        <v>1895</v>
      </c>
      <c r="Z11" s="14">
        <f t="shared" si="0"/>
        <v>580393.69999999995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1581</v>
      </c>
      <c r="R12" s="21">
        <v>426103.2</v>
      </c>
      <c r="S12" s="25">
        <v>0</v>
      </c>
      <c r="T12" s="26">
        <v>0</v>
      </c>
      <c r="U12" s="27">
        <v>101</v>
      </c>
      <c r="V12" s="21">
        <v>19618</v>
      </c>
      <c r="W12" s="27">
        <v>1</v>
      </c>
      <c r="X12" s="26">
        <v>310</v>
      </c>
      <c r="Y12" s="20">
        <f t="shared" ref="Y12:Y19" si="1">+W12+U12+S12+Q12+O12+M12+K12+I12+G12+E12</f>
        <v>1774</v>
      </c>
      <c r="Z12" s="21">
        <f t="shared" si="0"/>
        <v>537382.5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7093.5</v>
      </c>
      <c r="R13" s="36">
        <v>1997415.3</v>
      </c>
      <c r="S13" s="29">
        <v>2</v>
      </c>
      <c r="T13" s="30">
        <v>1835</v>
      </c>
      <c r="U13" s="35">
        <v>722</v>
      </c>
      <c r="V13" s="36">
        <v>148373</v>
      </c>
      <c r="W13" s="35">
        <v>15</v>
      </c>
      <c r="X13" s="30">
        <v>33586</v>
      </c>
      <c r="Y13" s="37">
        <f t="shared" si="1"/>
        <v>8063.5</v>
      </c>
      <c r="Z13" s="36">
        <f t="shared" si="0"/>
        <v>2408622.2999999998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262</v>
      </c>
      <c r="N15" s="76">
        <v>35044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262</v>
      </c>
      <c r="Z15" s="24">
        <f t="shared" si="0"/>
        <v>35044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2463</v>
      </c>
      <c r="N16" s="36">
        <v>438387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2463</v>
      </c>
      <c r="Z16" s="36">
        <f t="shared" si="0"/>
        <v>438387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818</v>
      </c>
      <c r="H17" s="18">
        <v>300455</v>
      </c>
      <c r="I17" s="13">
        <v>193</v>
      </c>
      <c r="J17" s="14">
        <v>105297</v>
      </c>
      <c r="K17" s="19">
        <v>67</v>
      </c>
      <c r="L17" s="18">
        <v>45395</v>
      </c>
      <c r="M17" s="13">
        <v>488.096</v>
      </c>
      <c r="N17" s="75">
        <v>122861</v>
      </c>
      <c r="O17" s="19">
        <v>2950</v>
      </c>
      <c r="P17" s="18">
        <v>1188145.2</v>
      </c>
      <c r="Q17" s="13">
        <v>4340</v>
      </c>
      <c r="R17" s="14">
        <v>1146107.7</v>
      </c>
      <c r="S17" s="19">
        <v>279</v>
      </c>
      <c r="T17" s="18">
        <v>58527</v>
      </c>
      <c r="U17" s="13">
        <v>22</v>
      </c>
      <c r="V17" s="14">
        <v>4840</v>
      </c>
      <c r="W17" s="13">
        <v>2475.096</v>
      </c>
      <c r="X17" s="18">
        <v>345483</v>
      </c>
      <c r="Y17" s="41">
        <f t="shared" si="1"/>
        <v>11632.191999999999</v>
      </c>
      <c r="Z17" s="42">
        <f t="shared" si="0"/>
        <v>3317110.9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703</v>
      </c>
      <c r="H18" s="26">
        <v>232902</v>
      </c>
      <c r="I18" s="27">
        <v>207</v>
      </c>
      <c r="J18" s="21">
        <v>133527</v>
      </c>
      <c r="K18" s="25">
        <v>43</v>
      </c>
      <c r="L18" s="26">
        <v>29210</v>
      </c>
      <c r="M18" s="27">
        <v>778.072</v>
      </c>
      <c r="N18" s="21">
        <v>191632</v>
      </c>
      <c r="O18" s="25">
        <v>3100</v>
      </c>
      <c r="P18" s="26">
        <v>1244380.3</v>
      </c>
      <c r="Q18" s="27">
        <v>4632</v>
      </c>
      <c r="R18" s="21">
        <v>1187545.5</v>
      </c>
      <c r="S18" s="25">
        <v>147</v>
      </c>
      <c r="T18" s="26">
        <v>33130</v>
      </c>
      <c r="U18" s="27">
        <v>4</v>
      </c>
      <c r="V18" s="21">
        <v>880</v>
      </c>
      <c r="W18" s="27">
        <v>2541.096</v>
      </c>
      <c r="X18" s="26">
        <v>350858</v>
      </c>
      <c r="Y18" s="23">
        <f t="shared" si="1"/>
        <v>12155.168</v>
      </c>
      <c r="Z18" s="24">
        <f t="shared" si="0"/>
        <v>3404064.8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1029</v>
      </c>
      <c r="H19" s="34">
        <v>358594</v>
      </c>
      <c r="I19" s="23">
        <v>390</v>
      </c>
      <c r="J19" s="24">
        <v>232368</v>
      </c>
      <c r="K19" s="78">
        <v>150</v>
      </c>
      <c r="L19" s="34">
        <v>107325</v>
      </c>
      <c r="M19" s="23">
        <v>813.07600000000002</v>
      </c>
      <c r="N19" s="24">
        <v>243952</v>
      </c>
      <c r="O19" s="33">
        <v>1522</v>
      </c>
      <c r="P19" s="34">
        <v>621781.9</v>
      </c>
      <c r="Q19" s="23">
        <v>7271</v>
      </c>
      <c r="R19" s="24">
        <v>2360260.0619999999</v>
      </c>
      <c r="S19" s="33">
        <v>230</v>
      </c>
      <c r="T19" s="34">
        <v>46779</v>
      </c>
      <c r="U19" s="23">
        <v>55</v>
      </c>
      <c r="V19" s="24">
        <v>12100</v>
      </c>
      <c r="W19" s="23">
        <v>5067.056700000001</v>
      </c>
      <c r="X19" s="34">
        <v>654117</v>
      </c>
      <c r="Y19" s="35">
        <f t="shared" si="1"/>
        <v>16527.132700000002</v>
      </c>
      <c r="Z19" s="36">
        <f t="shared" si="0"/>
        <v>4637276.9619999994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767</v>
      </c>
      <c r="F20" s="14">
        <f t="shared" ref="F20:X22" si="2">F5+F8+F11+F14+F17</f>
        <v>71472</v>
      </c>
      <c r="G20" s="19">
        <f>G5+G8+G11+G14+G17</f>
        <v>1059.376</v>
      </c>
      <c r="H20" s="18">
        <f t="shared" si="2"/>
        <v>465695</v>
      </c>
      <c r="I20" s="13">
        <f t="shared" si="2"/>
        <v>1778</v>
      </c>
      <c r="J20" s="14">
        <f t="shared" si="2"/>
        <v>1394108.8454545455</v>
      </c>
      <c r="K20" s="19">
        <f t="shared" si="2"/>
        <v>1488</v>
      </c>
      <c r="L20" s="18">
        <f t="shared" si="2"/>
        <v>3460219</v>
      </c>
      <c r="M20" s="13">
        <f t="shared" si="2"/>
        <v>5134.0959999999995</v>
      </c>
      <c r="N20" s="14">
        <f t="shared" si="2"/>
        <v>1053507.1000000001</v>
      </c>
      <c r="O20" s="19">
        <f t="shared" si="2"/>
        <v>3930</v>
      </c>
      <c r="P20" s="18">
        <f t="shared" si="2"/>
        <v>1281902.3</v>
      </c>
      <c r="Q20" s="13">
        <f t="shared" si="2"/>
        <v>25475</v>
      </c>
      <c r="R20" s="14">
        <f t="shared" si="2"/>
        <v>5057341.7</v>
      </c>
      <c r="S20" s="19">
        <f t="shared" si="2"/>
        <v>46969</v>
      </c>
      <c r="T20" s="18">
        <f t="shared" si="2"/>
        <v>9380655.4000000004</v>
      </c>
      <c r="U20" s="13">
        <f t="shared" si="2"/>
        <v>2639</v>
      </c>
      <c r="V20" s="14">
        <f t="shared" si="2"/>
        <v>782350.95348837215</v>
      </c>
      <c r="W20" s="13">
        <f t="shared" si="2"/>
        <v>3092.096</v>
      </c>
      <c r="X20" s="18">
        <f t="shared" si="2"/>
        <v>454791</v>
      </c>
      <c r="Y20" s="31">
        <f t="shared" ref="Y20:Z22" si="3">+Y17+Y14+Y11+Y8+Y5</f>
        <v>92331.567999999999</v>
      </c>
      <c r="Z20" s="32">
        <f t="shared" si="3"/>
        <v>23402043.298942916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840</v>
      </c>
      <c r="F21" s="21">
        <f t="shared" si="4"/>
        <v>76168</v>
      </c>
      <c r="G21" s="25">
        <f t="shared" si="4"/>
        <v>930.93000000000006</v>
      </c>
      <c r="H21" s="26">
        <f t="shared" si="4"/>
        <v>389342</v>
      </c>
      <c r="I21" s="27">
        <f t="shared" si="4"/>
        <v>1705</v>
      </c>
      <c r="J21" s="21">
        <f t="shared" si="4"/>
        <v>1318386.9363636363</v>
      </c>
      <c r="K21" s="25">
        <f t="shared" si="4"/>
        <v>4377</v>
      </c>
      <c r="L21" s="26">
        <f t="shared" si="4"/>
        <v>9306578</v>
      </c>
      <c r="M21" s="27">
        <f t="shared" si="4"/>
        <v>5578.0720000000001</v>
      </c>
      <c r="N21" s="21">
        <f t="shared" si="4"/>
        <v>1181884.3</v>
      </c>
      <c r="O21" s="25">
        <f t="shared" si="4"/>
        <v>4030</v>
      </c>
      <c r="P21" s="26">
        <f t="shared" si="4"/>
        <v>1325120.6000000001</v>
      </c>
      <c r="Q21" s="27">
        <f t="shared" si="4"/>
        <v>24388</v>
      </c>
      <c r="R21" s="21">
        <f t="shared" si="4"/>
        <v>4745035.7</v>
      </c>
      <c r="S21" s="25">
        <f t="shared" si="4"/>
        <v>47444</v>
      </c>
      <c r="T21" s="26">
        <f t="shared" si="4"/>
        <v>9567174</v>
      </c>
      <c r="U21" s="27">
        <f t="shared" si="2"/>
        <v>1886</v>
      </c>
      <c r="V21" s="21">
        <f t="shared" si="2"/>
        <v>309680.32558139536</v>
      </c>
      <c r="W21" s="27">
        <f t="shared" si="2"/>
        <v>3047.096</v>
      </c>
      <c r="X21" s="26">
        <f t="shared" si="2"/>
        <v>481175</v>
      </c>
      <c r="Y21" s="23">
        <f t="shared" si="3"/>
        <v>94226.097999999998</v>
      </c>
      <c r="Z21" s="24">
        <f t="shared" si="3"/>
        <v>28700544.861945033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1633.9</v>
      </c>
      <c r="F22" s="24">
        <f t="shared" si="2"/>
        <v>289088</v>
      </c>
      <c r="G22" s="33">
        <f t="shared" si="2"/>
        <v>1553.1570000000002</v>
      </c>
      <c r="H22" s="34">
        <f t="shared" si="2"/>
        <v>733972</v>
      </c>
      <c r="I22" s="23">
        <f t="shared" si="2"/>
        <v>3210</v>
      </c>
      <c r="J22" s="24">
        <f t="shared" si="2"/>
        <v>3063689.9727272727</v>
      </c>
      <c r="K22" s="33">
        <f t="shared" si="2"/>
        <v>1202</v>
      </c>
      <c r="L22" s="34">
        <f t="shared" si="2"/>
        <v>2156357</v>
      </c>
      <c r="M22" s="23">
        <f t="shared" si="2"/>
        <v>12929.925999999999</v>
      </c>
      <c r="N22" s="24">
        <f t="shared" si="2"/>
        <v>2766596.3530000001</v>
      </c>
      <c r="O22" s="33">
        <f t="shared" si="2"/>
        <v>4460</v>
      </c>
      <c r="P22" s="34">
        <f t="shared" si="2"/>
        <v>1347851.2000000002</v>
      </c>
      <c r="Q22" s="23">
        <f t="shared" si="2"/>
        <v>58287.9</v>
      </c>
      <c r="R22" s="24">
        <f t="shared" si="2"/>
        <v>11076796.637600001</v>
      </c>
      <c r="S22" s="33">
        <f t="shared" si="2"/>
        <v>34080.199999999997</v>
      </c>
      <c r="T22" s="34">
        <f t="shared" si="2"/>
        <v>3351504.2</v>
      </c>
      <c r="U22" s="23">
        <f t="shared" si="2"/>
        <v>6466.5</v>
      </c>
      <c r="V22" s="24">
        <f t="shared" si="2"/>
        <v>3015944.1697674417</v>
      </c>
      <c r="W22" s="23">
        <f t="shared" si="2"/>
        <v>6773.2567000000008</v>
      </c>
      <c r="X22" s="34">
        <f t="shared" si="2"/>
        <v>1048805</v>
      </c>
      <c r="Y22" s="23">
        <f t="shared" si="3"/>
        <v>130596.8397</v>
      </c>
      <c r="Z22" s="24">
        <f t="shared" si="3"/>
        <v>28850604.533094715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48.102250957854402</v>
      </c>
      <c r="F23" s="178"/>
      <c r="G23" s="177">
        <f>(G20+G21)/(G22+G41)*100</f>
        <v>66.836609278853189</v>
      </c>
      <c r="H23" s="178"/>
      <c r="I23" s="177">
        <f>(I20+I21)/(I22+I41)*100</f>
        <v>54.876319521033558</v>
      </c>
      <c r="J23" s="178"/>
      <c r="K23" s="177">
        <f>(K20+K21)/(K22+K41)*100</f>
        <v>110.80672586434915</v>
      </c>
      <c r="L23" s="178"/>
      <c r="M23" s="177">
        <f>(M20+M21)/(M22+M41)*100</f>
        <v>40.724749264631747</v>
      </c>
      <c r="N23" s="178"/>
      <c r="O23" s="177">
        <f>(O20+O21)/(O22+O41)*100</f>
        <v>88.248337028824835</v>
      </c>
      <c r="P23" s="178"/>
      <c r="Q23" s="177">
        <f>(Q20+Q21)/(Q22+Q41)*100</f>
        <v>43.175615297760473</v>
      </c>
      <c r="R23" s="178"/>
      <c r="S23" s="177">
        <f>(S20+S21)/(S22+S41)*100</f>
        <v>137.55729550640049</v>
      </c>
      <c r="T23" s="178"/>
      <c r="U23" s="177">
        <f>(U20+U21)/(U22+U41)*100</f>
        <v>37.151067323481115</v>
      </c>
      <c r="V23" s="178"/>
      <c r="W23" s="177">
        <f>(W20+W21)/(W22+W41)*100</f>
        <v>45.470398896171147</v>
      </c>
      <c r="X23" s="178"/>
      <c r="Y23" s="177">
        <f>(Y20+Y21)/(Y22+Y41)*100</f>
        <v>70.910690534351247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176931.26874349714</v>
      </c>
      <c r="F24" s="180"/>
      <c r="G24" s="181">
        <f>H22/G22*1000</f>
        <v>472567.80866325804</v>
      </c>
      <c r="H24" s="182"/>
      <c r="I24" s="183">
        <f>J22/I22*1000</f>
        <v>954420.55225148681</v>
      </c>
      <c r="J24" s="184"/>
      <c r="K24" s="181">
        <f>L22/K22*1000</f>
        <v>1793974.2096505824</v>
      </c>
      <c r="L24" s="182"/>
      <c r="M24" s="183">
        <f>N22/M22*1000</f>
        <v>213968.45991229959</v>
      </c>
      <c r="N24" s="184"/>
      <c r="O24" s="181">
        <f>P22/O22*1000</f>
        <v>302208.78923766821</v>
      </c>
      <c r="P24" s="182"/>
      <c r="Q24" s="183">
        <f>R22/Q22*1000</f>
        <v>190035.953218421</v>
      </c>
      <c r="R24" s="184"/>
      <c r="S24" s="181">
        <f>T22/S22*1000</f>
        <v>98341.682267122858</v>
      </c>
      <c r="T24" s="182"/>
      <c r="U24" s="183">
        <f>V22/U22*1000</f>
        <v>466395.13952948916</v>
      </c>
      <c r="V24" s="184"/>
      <c r="W24" s="181">
        <f>X22/W22*1000</f>
        <v>154845.00978679871</v>
      </c>
      <c r="X24" s="182"/>
      <c r="Y24" s="183">
        <f>Z22/Y22*1000</f>
        <v>220913.49683015887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1.2511022500646316</v>
      </c>
      <c r="F25" s="49"/>
      <c r="G25" s="50">
        <f>G22/Y22*100</f>
        <v>1.1892760985394659</v>
      </c>
      <c r="H25" s="51"/>
      <c r="I25" s="48">
        <f>I22/Y22*100</f>
        <v>2.4579461550324178</v>
      </c>
      <c r="J25" s="49"/>
      <c r="K25" s="50">
        <f>K22/Y22*100</f>
        <v>0.92038980633924183</v>
      </c>
      <c r="L25" s="51"/>
      <c r="M25" s="48">
        <f>M22/Y22*100</f>
        <v>9.9006423353749806</v>
      </c>
      <c r="N25" s="49"/>
      <c r="O25" s="50">
        <f>O22/Y22*100</f>
        <v>3.4150902964001819</v>
      </c>
      <c r="P25" s="51"/>
      <c r="Q25" s="48">
        <f>Q22/Y22*100</f>
        <v>44.631937598104074</v>
      </c>
      <c r="R25" s="49"/>
      <c r="S25" s="50">
        <f>S22/Y22*100</f>
        <v>26.095731013313333</v>
      </c>
      <c r="T25" s="51"/>
      <c r="U25" s="48">
        <f>U22/Y22*100</f>
        <v>4.9514980721237158</v>
      </c>
      <c r="V25" s="49"/>
      <c r="W25" s="50">
        <f>W22/Y22*100</f>
        <v>5.1863863747079639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+'(令和5年8月)'!E20</f>
        <v>1027.5</v>
      </c>
      <c r="F27" s="128">
        <f>+'(令和5年8月)'!F20</f>
        <v>125682</v>
      </c>
      <c r="G27" s="129">
        <f>+'(令和5年8月)'!G20</f>
        <v>1046.146</v>
      </c>
      <c r="H27" s="130">
        <f>+'(令和5年8月)'!H20</f>
        <v>396704</v>
      </c>
      <c r="I27" s="131">
        <f>+'(令和5年8月)'!I20</f>
        <v>1771</v>
      </c>
      <c r="J27" s="128">
        <f>+'(令和5年8月)'!J20</f>
        <v>1259006.7272727273</v>
      </c>
      <c r="K27" s="129">
        <f>+'(令和5年8月)'!K20</f>
        <v>2404</v>
      </c>
      <c r="L27" s="130">
        <f>+'(令和5年8月)'!L20</f>
        <v>4648902</v>
      </c>
      <c r="M27" s="131">
        <f>+'(令和5年8月)'!M20</f>
        <v>6865.0119999999997</v>
      </c>
      <c r="N27" s="128">
        <f>+'(令和5年8月)'!N20</f>
        <v>1297757</v>
      </c>
      <c r="O27" s="129">
        <f>+'(令和5年8月)'!O20</f>
        <v>4230</v>
      </c>
      <c r="P27" s="130">
        <f>+'(令和5年8月)'!P20</f>
        <v>1433079</v>
      </c>
      <c r="Q27" s="131">
        <f>+'(令和5年8月)'!Q20</f>
        <v>24744.799999999999</v>
      </c>
      <c r="R27" s="128">
        <f>+'(令和5年8月)'!R20</f>
        <v>4773179</v>
      </c>
      <c r="S27" s="129">
        <f>+'(令和5年8月)'!S20</f>
        <v>44415.7</v>
      </c>
      <c r="T27" s="130">
        <f>+'(令和5年8月)'!T20</f>
        <v>8138400</v>
      </c>
      <c r="U27" s="131">
        <f>+'(令和5年8月)'!U20</f>
        <v>3265.4</v>
      </c>
      <c r="V27" s="128">
        <f>+'(令和5年8月)'!V20</f>
        <v>836309.39534883725</v>
      </c>
      <c r="W27" s="131">
        <f>+'(令和5年8月)'!W20</f>
        <v>6854.7759999999998</v>
      </c>
      <c r="X27" s="130">
        <f>+'(令和5年8月)'!X20</f>
        <v>1361289.5</v>
      </c>
      <c r="Y27" s="131">
        <f>+'(令和5年8月)'!Y20</f>
        <v>96624.334000000003</v>
      </c>
      <c r="Z27" s="128">
        <f>+'(令和5年8月)'!Z20</f>
        <v>24270308.622621566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+'(令和5年8月)'!E21</f>
        <v>806</v>
      </c>
      <c r="F28" s="135">
        <f>+'(令和5年8月)'!F21</f>
        <v>81199</v>
      </c>
      <c r="G28" s="136">
        <f>+'(令和5年8月)'!G21</f>
        <v>1046.9690000000001</v>
      </c>
      <c r="H28" s="137">
        <f>+'(令和5年8月)'!H21</f>
        <v>398234</v>
      </c>
      <c r="I28" s="134">
        <f>+'(令和5年8月)'!I21</f>
        <v>1601</v>
      </c>
      <c r="J28" s="135">
        <f>+'(令和5年8月)'!J21</f>
        <v>1138342.6363636362</v>
      </c>
      <c r="K28" s="136">
        <f>+'(令和5年8月)'!K21</f>
        <v>1930.3</v>
      </c>
      <c r="L28" s="137">
        <f>+'(令和5年8月)'!L21</f>
        <v>3727253</v>
      </c>
      <c r="M28" s="134">
        <f>+'(令和5年8月)'!M21</f>
        <v>7808.4120000000003</v>
      </c>
      <c r="N28" s="135">
        <f>+'(令和5年8月)'!N21</f>
        <v>1556721</v>
      </c>
      <c r="O28" s="136">
        <f>+'(令和5年8月)'!O21</f>
        <v>4081</v>
      </c>
      <c r="P28" s="137">
        <f>+'(令和5年8月)'!P21</f>
        <v>1326268</v>
      </c>
      <c r="Q28" s="134">
        <f>+'(令和5年8月)'!Q21</f>
        <v>23942.400000000001</v>
      </c>
      <c r="R28" s="135">
        <f>+'(令和5年8月)'!R21</f>
        <v>4507791.5999999996</v>
      </c>
      <c r="S28" s="136">
        <f>+'(令和5年8月)'!S21</f>
        <v>45481.5</v>
      </c>
      <c r="T28" s="137">
        <f>+'(令和5年8月)'!T21</f>
        <v>8541397</v>
      </c>
      <c r="U28" s="134">
        <f>+'(令和5年8月)'!U21</f>
        <v>2995.1</v>
      </c>
      <c r="V28" s="135">
        <f>+'(令和5年8月)'!V21</f>
        <v>738370.65116279072</v>
      </c>
      <c r="W28" s="134">
        <f>+'(令和5年8月)'!W21</f>
        <v>6906.6459999999997</v>
      </c>
      <c r="X28" s="137">
        <f>+'(令和5年8月)'!X21</f>
        <v>1382511</v>
      </c>
      <c r="Y28" s="138">
        <f>+'(令和5年8月)'!Y21</f>
        <v>96599.327000000005</v>
      </c>
      <c r="Z28" s="139">
        <f>+'(令和5年8月)'!Z21</f>
        <v>23398087.887526426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+'(令和5年8月)'!E22</f>
        <v>2072.9079999999999</v>
      </c>
      <c r="F29" s="139">
        <f>+'(令和5年8月)'!F22</f>
        <v>379271</v>
      </c>
      <c r="G29" s="140">
        <f>+'(令和5年8月)'!G22</f>
        <v>1774.4290000000001</v>
      </c>
      <c r="H29" s="141">
        <f>+'(令和5年8月)'!H22</f>
        <v>775988</v>
      </c>
      <c r="I29" s="138">
        <f>+'(令和5年8月)'!I22</f>
        <v>3203</v>
      </c>
      <c r="J29" s="139">
        <f>+'(令和5年8月)'!J22</f>
        <v>2607478.7545454544</v>
      </c>
      <c r="K29" s="140">
        <f>+'(令和5年8月)'!K22</f>
        <v>7259.9999999999991</v>
      </c>
      <c r="L29" s="141">
        <f>+'(令和5年8月)'!L22</f>
        <v>4355059</v>
      </c>
      <c r="M29" s="138">
        <f>+'(令和5年8月)'!M22</f>
        <v>14341.552</v>
      </c>
      <c r="N29" s="139">
        <f>+'(令和5年8月)'!N22</f>
        <v>3027828.25</v>
      </c>
      <c r="O29" s="140">
        <f>+'(令和5年8月)'!O22</f>
        <v>4908</v>
      </c>
      <c r="P29" s="141">
        <f>+'(令和5年8月)'!P22</f>
        <v>1497289</v>
      </c>
      <c r="Q29" s="138">
        <f>+'(令和5年8月)'!Q22</f>
        <v>61887.899999999994</v>
      </c>
      <c r="R29" s="139">
        <f>+'(令和5年8月)'!R22</f>
        <v>11451175.699999999</v>
      </c>
      <c r="S29" s="140">
        <f>+'(令和5年8月)'!S22</f>
        <v>36910.199999999997</v>
      </c>
      <c r="T29" s="141">
        <f>+'(令和5年8月)'!T22</f>
        <v>3726608</v>
      </c>
      <c r="U29" s="138">
        <f>+'(令和5年8月)'!U22</f>
        <v>5888.5</v>
      </c>
      <c r="V29" s="139">
        <f>+'(令和5年8月)'!V22</f>
        <v>2039460.034883721</v>
      </c>
      <c r="W29" s="138">
        <f>+'(令和5年8月)'!W22</f>
        <v>8121.6371999999992</v>
      </c>
      <c r="X29" s="141">
        <f>+'(令和5年8月)'!X22</f>
        <v>1937841</v>
      </c>
      <c r="Y29" s="138">
        <f>+'(令和5年8月)'!Y22</f>
        <v>146368.1262</v>
      </c>
      <c r="Z29" s="139">
        <f>+'(令和5年8月)'!Z22</f>
        <v>31797998.739429176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+'(令和5年8月)'!E23</f>
        <v>46.72151783903233</v>
      </c>
      <c r="F30" s="186">
        <f>+'(令和5年1月)'!F23</f>
        <v>0</v>
      </c>
      <c r="G30" s="185">
        <f>+'(令和5年8月)'!G23</f>
        <v>58.966284575994287</v>
      </c>
      <c r="H30" s="186">
        <f>+'(令和5年1月)'!H23</f>
        <v>0</v>
      </c>
      <c r="I30" s="185">
        <f>+'(令和5年8月)'!I23</f>
        <v>54.073123797305968</v>
      </c>
      <c r="J30" s="186">
        <f>+'(令和5年1月)'!J23</f>
        <v>0</v>
      </c>
      <c r="K30" s="185">
        <f>+'(令和5年8月)'!K23</f>
        <v>30.857236425250779</v>
      </c>
      <c r="L30" s="186">
        <f>+'(令和5年1月)'!L23</f>
        <v>0</v>
      </c>
      <c r="M30" s="185">
        <f>+'(令和5年8月)'!M23</f>
        <v>49.528030711959801</v>
      </c>
      <c r="N30" s="186">
        <f>+'(令和5年1月)'!N23</f>
        <v>0</v>
      </c>
      <c r="O30" s="185">
        <f>+'(令和5年8月)'!O23</f>
        <v>85.972897486293576</v>
      </c>
      <c r="P30" s="186">
        <f>+'(令和5年1月)'!P23</f>
        <v>0</v>
      </c>
      <c r="Q30" s="185">
        <f>+'(令和5年8月)'!Q23</f>
        <v>39.591651527891401</v>
      </c>
      <c r="R30" s="186">
        <f>+'(令和5年1月)'!R23</f>
        <v>0</v>
      </c>
      <c r="S30" s="185">
        <f>+'(令和5年8月)'!S23</f>
        <v>120.04508173735616</v>
      </c>
      <c r="T30" s="186">
        <f>+'(令和5年1月)'!T23</f>
        <v>0</v>
      </c>
      <c r="U30" s="185">
        <f>+'(令和5年8月)'!U23</f>
        <v>54.407432191679625</v>
      </c>
      <c r="V30" s="186">
        <f>+'(令和5年1月)'!V23</f>
        <v>0</v>
      </c>
      <c r="W30" s="185">
        <f>+'(令和5年8月)'!W23</f>
        <v>84.451058930168159</v>
      </c>
      <c r="X30" s="186">
        <f>+'(令和5年1月)'!X23</f>
        <v>0</v>
      </c>
      <c r="Y30" s="185">
        <f>+'(令和5年8月)'!Y23</f>
        <v>66.011697205535512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-260.5</v>
      </c>
      <c r="F31" s="91">
        <f t="shared" ref="F31:Z33" si="5">F20-F27</f>
        <v>-54210</v>
      </c>
      <c r="G31" s="92">
        <f t="shared" si="5"/>
        <v>13.230000000000018</v>
      </c>
      <c r="H31" s="93">
        <f t="shared" si="5"/>
        <v>68991</v>
      </c>
      <c r="I31" s="90">
        <f t="shared" si="5"/>
        <v>7</v>
      </c>
      <c r="J31" s="91">
        <f t="shared" si="5"/>
        <v>135102.11818181816</v>
      </c>
      <c r="K31" s="92">
        <f t="shared" si="5"/>
        <v>-916</v>
      </c>
      <c r="L31" s="93">
        <f t="shared" si="5"/>
        <v>-1188683</v>
      </c>
      <c r="M31" s="90">
        <f t="shared" si="5"/>
        <v>-1730.9160000000002</v>
      </c>
      <c r="N31" s="91">
        <f t="shared" si="5"/>
        <v>-244249.89999999991</v>
      </c>
      <c r="O31" s="92">
        <f t="shared" si="5"/>
        <v>-300</v>
      </c>
      <c r="P31" s="93">
        <f t="shared" si="5"/>
        <v>-151176.69999999995</v>
      </c>
      <c r="Q31" s="90">
        <f t="shared" si="5"/>
        <v>730.20000000000073</v>
      </c>
      <c r="R31" s="91">
        <f t="shared" si="5"/>
        <v>284162.70000000019</v>
      </c>
      <c r="S31" s="92">
        <f t="shared" si="5"/>
        <v>2553.3000000000029</v>
      </c>
      <c r="T31" s="93">
        <f t="shared" si="5"/>
        <v>1242255.4000000004</v>
      </c>
      <c r="U31" s="90">
        <f t="shared" si="5"/>
        <v>-626.40000000000009</v>
      </c>
      <c r="V31" s="91">
        <f t="shared" si="5"/>
        <v>-53958.4418604651</v>
      </c>
      <c r="W31" s="92">
        <f t="shared" si="5"/>
        <v>-3762.68</v>
      </c>
      <c r="X31" s="93">
        <f t="shared" si="5"/>
        <v>-906498.5</v>
      </c>
      <c r="Y31" s="90">
        <f t="shared" si="5"/>
        <v>-4292.7660000000033</v>
      </c>
      <c r="Z31" s="91">
        <f t="shared" si="5"/>
        <v>-868265.32367864996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34</v>
      </c>
      <c r="F32" s="95">
        <f t="shared" si="6"/>
        <v>-5031</v>
      </c>
      <c r="G32" s="96">
        <f t="shared" si="6"/>
        <v>-116.03899999999999</v>
      </c>
      <c r="H32" s="97">
        <f t="shared" si="6"/>
        <v>-8892</v>
      </c>
      <c r="I32" s="94">
        <f t="shared" si="6"/>
        <v>104</v>
      </c>
      <c r="J32" s="95">
        <f t="shared" si="6"/>
        <v>180044.30000000005</v>
      </c>
      <c r="K32" s="96">
        <f t="shared" si="6"/>
        <v>2446.6999999999998</v>
      </c>
      <c r="L32" s="97">
        <f t="shared" si="6"/>
        <v>5579325</v>
      </c>
      <c r="M32" s="94">
        <f t="shared" si="6"/>
        <v>-2230.34</v>
      </c>
      <c r="N32" s="95">
        <f t="shared" si="6"/>
        <v>-374836.69999999995</v>
      </c>
      <c r="O32" s="96">
        <f t="shared" si="6"/>
        <v>-51</v>
      </c>
      <c r="P32" s="97">
        <f t="shared" si="6"/>
        <v>-1147.3999999999069</v>
      </c>
      <c r="Q32" s="94">
        <f t="shared" si="6"/>
        <v>445.59999999999854</v>
      </c>
      <c r="R32" s="95">
        <f t="shared" si="6"/>
        <v>237244.10000000056</v>
      </c>
      <c r="S32" s="96">
        <f t="shared" si="6"/>
        <v>1962.5</v>
      </c>
      <c r="T32" s="97">
        <f t="shared" si="6"/>
        <v>1025777</v>
      </c>
      <c r="U32" s="94">
        <f t="shared" si="5"/>
        <v>-1109.0999999999999</v>
      </c>
      <c r="V32" s="95">
        <f t="shared" si="5"/>
        <v>-428690.32558139536</v>
      </c>
      <c r="W32" s="96">
        <f t="shared" si="5"/>
        <v>-3859.5499999999997</v>
      </c>
      <c r="X32" s="97">
        <f t="shared" si="5"/>
        <v>-901336</v>
      </c>
      <c r="Y32" s="94">
        <f t="shared" si="5"/>
        <v>-2373.2290000000066</v>
      </c>
      <c r="Z32" s="95">
        <f t="shared" si="5"/>
        <v>5302456.9744186066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-439.00799999999981</v>
      </c>
      <c r="F33" s="95">
        <f t="shared" si="5"/>
        <v>-90183</v>
      </c>
      <c r="G33" s="96">
        <f t="shared" si="5"/>
        <v>-221.27199999999993</v>
      </c>
      <c r="H33" s="97">
        <f t="shared" si="5"/>
        <v>-42016</v>
      </c>
      <c r="I33" s="94">
        <f t="shared" si="5"/>
        <v>7</v>
      </c>
      <c r="J33" s="95">
        <f t="shared" si="5"/>
        <v>456211.21818181826</v>
      </c>
      <c r="K33" s="96">
        <f t="shared" si="5"/>
        <v>-6057.9999999999991</v>
      </c>
      <c r="L33" s="97">
        <f t="shared" si="5"/>
        <v>-2198702</v>
      </c>
      <c r="M33" s="94">
        <f t="shared" si="5"/>
        <v>-1411.6260000000002</v>
      </c>
      <c r="N33" s="95">
        <f t="shared" si="5"/>
        <v>-261231.89699999988</v>
      </c>
      <c r="O33" s="96">
        <f t="shared" si="5"/>
        <v>-448</v>
      </c>
      <c r="P33" s="97">
        <f t="shared" si="5"/>
        <v>-149437.79999999981</v>
      </c>
      <c r="Q33" s="94">
        <f t="shared" si="5"/>
        <v>-3599.9999999999927</v>
      </c>
      <c r="R33" s="95">
        <f t="shared" si="5"/>
        <v>-374379.06239999831</v>
      </c>
      <c r="S33" s="96">
        <f t="shared" si="5"/>
        <v>-2830</v>
      </c>
      <c r="T33" s="97">
        <f t="shared" si="5"/>
        <v>-375103.79999999981</v>
      </c>
      <c r="U33" s="94">
        <f t="shared" si="5"/>
        <v>578</v>
      </c>
      <c r="V33" s="95">
        <f t="shared" si="5"/>
        <v>976484.13488372066</v>
      </c>
      <c r="W33" s="96">
        <f t="shared" si="5"/>
        <v>-1348.3804999999984</v>
      </c>
      <c r="X33" s="97">
        <f t="shared" si="5"/>
        <v>-889036</v>
      </c>
      <c r="Y33" s="94">
        <f t="shared" si="5"/>
        <v>-15771.286500000002</v>
      </c>
      <c r="Z33" s="95">
        <f t="shared" si="5"/>
        <v>-2947394.2063344605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1.3807331188220715</v>
      </c>
      <c r="F34" s="188"/>
      <c r="G34" s="187">
        <f t="shared" ref="G34" si="7">+G23-G30</f>
        <v>7.8703247028589018</v>
      </c>
      <c r="H34" s="188"/>
      <c r="I34" s="187">
        <f t="shared" ref="I34" si="8">+I23-I30</f>
        <v>0.8031957237275904</v>
      </c>
      <c r="J34" s="188"/>
      <c r="K34" s="187">
        <f t="shared" ref="K34" si="9">+K23-K30</f>
        <v>79.949489439098372</v>
      </c>
      <c r="L34" s="188"/>
      <c r="M34" s="187">
        <f t="shared" ref="M34" si="10">+M23-M30</f>
        <v>-8.8032814473280538</v>
      </c>
      <c r="N34" s="188"/>
      <c r="O34" s="187">
        <f t="shared" ref="O34" si="11">+O23-O30</f>
        <v>2.2754395425312595</v>
      </c>
      <c r="P34" s="188"/>
      <c r="Q34" s="187">
        <f t="shared" ref="Q34" si="12">+Q23-Q30</f>
        <v>3.5839637698690723</v>
      </c>
      <c r="R34" s="188"/>
      <c r="S34" s="187">
        <f t="shared" ref="S34" si="13">+S23-S30</f>
        <v>17.512213769044337</v>
      </c>
      <c r="T34" s="188"/>
      <c r="U34" s="187">
        <f t="shared" ref="U34" si="14">+U23-U30</f>
        <v>-17.25636486819851</v>
      </c>
      <c r="V34" s="188"/>
      <c r="W34" s="187">
        <f t="shared" ref="W34" si="15">+W23-W30</f>
        <v>-38.980660033997012</v>
      </c>
      <c r="X34" s="188"/>
      <c r="Y34" s="187">
        <f t="shared" ref="Y34" si="16">+Y23-Y30</f>
        <v>4.8989933288157346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74.647201946472023</v>
      </c>
      <c r="F35" s="60">
        <f t="shared" si="17"/>
        <v>56.867331837494625</v>
      </c>
      <c r="G35" s="61">
        <f t="shared" si="17"/>
        <v>101.26464183775497</v>
      </c>
      <c r="H35" s="62">
        <f t="shared" si="17"/>
        <v>117.39105227071065</v>
      </c>
      <c r="I35" s="59">
        <f t="shared" si="17"/>
        <v>100.39525691699605</v>
      </c>
      <c r="J35" s="60">
        <f t="shared" si="17"/>
        <v>110.73084958604453</v>
      </c>
      <c r="K35" s="61">
        <f t="shared" si="17"/>
        <v>61.896838602329453</v>
      </c>
      <c r="L35" s="62">
        <f t="shared" si="17"/>
        <v>74.430887121303044</v>
      </c>
      <c r="M35" s="59">
        <f t="shared" si="17"/>
        <v>74.786409696006345</v>
      </c>
      <c r="N35" s="60">
        <f t="shared" si="17"/>
        <v>81.179072815634981</v>
      </c>
      <c r="O35" s="61">
        <f t="shared" si="17"/>
        <v>92.907801418439718</v>
      </c>
      <c r="P35" s="62">
        <f t="shared" si="17"/>
        <v>89.450916523094676</v>
      </c>
      <c r="Q35" s="59">
        <f t="shared" si="17"/>
        <v>102.95092302221074</v>
      </c>
      <c r="R35" s="60">
        <f t="shared" si="17"/>
        <v>105.95332167513519</v>
      </c>
      <c r="S35" s="61">
        <f t="shared" si="17"/>
        <v>105.74864293481809</v>
      </c>
      <c r="T35" s="62">
        <f t="shared" si="17"/>
        <v>115.26412316917332</v>
      </c>
      <c r="U35" s="59">
        <f t="shared" si="17"/>
        <v>80.817051509769087</v>
      </c>
      <c r="V35" s="60">
        <f t="shared" si="17"/>
        <v>93.548028736666495</v>
      </c>
      <c r="W35" s="61">
        <f t="shared" si="17"/>
        <v>45.108636664422001</v>
      </c>
      <c r="X35" s="62">
        <f t="shared" si="17"/>
        <v>33.408837723349812</v>
      </c>
      <c r="Y35" s="59">
        <f t="shared" si="17"/>
        <v>95.557262003999938</v>
      </c>
      <c r="Z35" s="60">
        <f t="shared" si="17"/>
        <v>96.422520466553237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104.21836228287842</v>
      </c>
      <c r="F36" s="64">
        <f t="shared" si="17"/>
        <v>93.804110888065125</v>
      </c>
      <c r="G36" s="65">
        <f t="shared" si="17"/>
        <v>88.91667279546958</v>
      </c>
      <c r="H36" s="66">
        <f t="shared" si="17"/>
        <v>97.767141931628146</v>
      </c>
      <c r="I36" s="63">
        <f t="shared" si="17"/>
        <v>106.49594003747657</v>
      </c>
      <c r="J36" s="64">
        <f t="shared" si="17"/>
        <v>115.81635390335023</v>
      </c>
      <c r="K36" s="65">
        <f t="shared" si="17"/>
        <v>226.75231829249341</v>
      </c>
      <c r="L36" s="66">
        <f t="shared" si="17"/>
        <v>249.68999957877824</v>
      </c>
      <c r="M36" s="63">
        <f t="shared" si="17"/>
        <v>71.436701854359114</v>
      </c>
      <c r="N36" s="64">
        <f t="shared" si="17"/>
        <v>75.92139503481998</v>
      </c>
      <c r="O36" s="65">
        <f t="shared" si="17"/>
        <v>98.750306297476115</v>
      </c>
      <c r="P36" s="66">
        <f t="shared" si="17"/>
        <v>99.913486565309583</v>
      </c>
      <c r="Q36" s="63">
        <f t="shared" si="17"/>
        <v>101.86113338679496</v>
      </c>
      <c r="R36" s="64">
        <f t="shared" si="17"/>
        <v>105.26297843937596</v>
      </c>
      <c r="S36" s="65">
        <f t="shared" si="17"/>
        <v>104.31494123984477</v>
      </c>
      <c r="T36" s="66">
        <f t="shared" si="17"/>
        <v>112.00947573330218</v>
      </c>
      <c r="U36" s="63">
        <f t="shared" si="17"/>
        <v>62.96951687756669</v>
      </c>
      <c r="V36" s="64">
        <f t="shared" si="17"/>
        <v>41.9410393809273</v>
      </c>
      <c r="W36" s="65">
        <f t="shared" si="17"/>
        <v>44.11831734245537</v>
      </c>
      <c r="X36" s="66">
        <f t="shared" si="17"/>
        <v>34.804424702588257</v>
      </c>
      <c r="Y36" s="63">
        <f t="shared" si="17"/>
        <v>97.543224084780618</v>
      </c>
      <c r="Z36" s="64">
        <f t="shared" si="17"/>
        <v>122.66192434145596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78.821636078398086</v>
      </c>
      <c r="F37" s="68">
        <f t="shared" si="17"/>
        <v>76.222015392687553</v>
      </c>
      <c r="G37" s="69">
        <f t="shared" si="17"/>
        <v>87.529960342172046</v>
      </c>
      <c r="H37" s="70">
        <f t="shared" si="17"/>
        <v>94.585483280669294</v>
      </c>
      <c r="I37" s="67">
        <f t="shared" si="17"/>
        <v>100.21854511395567</v>
      </c>
      <c r="J37" s="68">
        <f t="shared" si="17"/>
        <v>117.49625830647838</v>
      </c>
      <c r="K37" s="69">
        <f t="shared" si="17"/>
        <v>16.556473829201103</v>
      </c>
      <c r="L37" s="70">
        <f t="shared" si="17"/>
        <v>49.513841259096601</v>
      </c>
      <c r="M37" s="67">
        <f t="shared" si="17"/>
        <v>90.157090390217178</v>
      </c>
      <c r="N37" s="68">
        <f t="shared" si="17"/>
        <v>91.372301351637105</v>
      </c>
      <c r="O37" s="69">
        <f t="shared" si="17"/>
        <v>90.872045639771798</v>
      </c>
      <c r="P37" s="70">
        <f t="shared" si="17"/>
        <v>90.019441804487982</v>
      </c>
      <c r="Q37" s="67">
        <f t="shared" si="17"/>
        <v>94.183030931733043</v>
      </c>
      <c r="R37" s="68">
        <f t="shared" si="17"/>
        <v>96.730649566402178</v>
      </c>
      <c r="S37" s="69">
        <f t="shared" si="17"/>
        <v>92.332742710687015</v>
      </c>
      <c r="T37" s="70">
        <f t="shared" si="17"/>
        <v>89.934444406280463</v>
      </c>
      <c r="U37" s="67">
        <f t="shared" si="17"/>
        <v>109.81574254903626</v>
      </c>
      <c r="V37" s="68">
        <f t="shared" si="17"/>
        <v>147.87954253486484</v>
      </c>
      <c r="W37" s="69">
        <f t="shared" si="17"/>
        <v>83.397676271478886</v>
      </c>
      <c r="X37" s="70">
        <f t="shared" si="17"/>
        <v>54.122345434945387</v>
      </c>
      <c r="Y37" s="67">
        <f t="shared" si="17"/>
        <v>89.224917398717096</v>
      </c>
      <c r="Z37" s="68">
        <f t="shared" si="17"/>
        <v>90.730881429089052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+'(令和6年7月)'!E20</f>
        <v>964</v>
      </c>
      <c r="F39" s="143">
        <f>+'(令和6年7月)'!F20</f>
        <v>84144</v>
      </c>
      <c r="G39" s="142">
        <f>+'(令和6年7月)'!G20</f>
        <v>1064.518</v>
      </c>
      <c r="H39" s="143">
        <f>+'(令和6年7月)'!H20</f>
        <v>454171</v>
      </c>
      <c r="I39" s="142">
        <f>+'(令和6年7月)'!I20</f>
        <v>1825</v>
      </c>
      <c r="J39" s="143">
        <f>+'(令和6年7月)'!J20</f>
        <v>1552092.9363636363</v>
      </c>
      <c r="K39" s="142">
        <f>+'(令和6年7月)'!K20</f>
        <v>2293</v>
      </c>
      <c r="L39" s="143">
        <f>+'(令和6年7月)'!L20</f>
        <v>5469200</v>
      </c>
      <c r="M39" s="142">
        <f>+'(令和6年7月)'!M20</f>
        <v>5553.0640000000003</v>
      </c>
      <c r="N39" s="143">
        <f>+'(令和6年7月)'!N20</f>
        <v>1357050.1</v>
      </c>
      <c r="O39" s="142">
        <f>+'(令和6年7月)'!O20</f>
        <v>4440</v>
      </c>
      <c r="P39" s="143">
        <f>+'(令和6年7月)'!P20</f>
        <v>1485498.5999999999</v>
      </c>
      <c r="Q39" s="142">
        <f>+'(令和6年7月)'!Q20</f>
        <v>28164</v>
      </c>
      <c r="R39" s="143">
        <f>+'(令和6年7月)'!R20</f>
        <v>5796514.3000000007</v>
      </c>
      <c r="S39" s="144">
        <f>+'(令和6年7月)'!S20</f>
        <v>51319</v>
      </c>
      <c r="T39" s="145">
        <f>+'(令和6年7月)'!T20</f>
        <v>10611182.4</v>
      </c>
      <c r="U39" s="142">
        <f>+'(令和6年7月)'!U20</f>
        <v>3499</v>
      </c>
      <c r="V39" s="143">
        <f>+'(令和6年7月)'!V20</f>
        <v>1076622.7441860465</v>
      </c>
      <c r="W39" s="142">
        <f>+'(令和6年7月)'!W20</f>
        <v>3451.1869999999999</v>
      </c>
      <c r="X39" s="143">
        <f>+'(令和6年7月)'!X20</f>
        <v>491827</v>
      </c>
      <c r="Y39" s="146">
        <f>+'(令和6年7月)'!Y20</f>
        <v>102572.769</v>
      </c>
      <c r="Z39" s="147">
        <f>+'(令和6年7月)'!Z20</f>
        <v>28378303.080549683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+'(令和6年7月)'!E21</f>
        <v>930</v>
      </c>
      <c r="F40" s="149">
        <f>+'(令和6年7月)'!F21</f>
        <v>82474.600000000006</v>
      </c>
      <c r="G40" s="148">
        <f>+'(令和6年7月)'!G21</f>
        <v>1141.2719999999999</v>
      </c>
      <c r="H40" s="149">
        <f>+'(令和6年7月)'!H21</f>
        <v>486386</v>
      </c>
      <c r="I40" s="148">
        <f>+'(令和6年7月)'!I21</f>
        <v>1877</v>
      </c>
      <c r="J40" s="149">
        <f>+'(令和6年7月)'!J21</f>
        <v>1565753.0272727273</v>
      </c>
      <c r="K40" s="148">
        <f>+'(令和6年7月)'!K21</f>
        <v>2326</v>
      </c>
      <c r="L40" s="149">
        <f>+'(令和6年7月)'!L21</f>
        <v>5495649</v>
      </c>
      <c r="M40" s="148">
        <f>+'(令和6年7月)'!M21</f>
        <v>6817.1679999999997</v>
      </c>
      <c r="N40" s="149">
        <f>+'(令和6年7月)'!N21</f>
        <v>1666211.7</v>
      </c>
      <c r="O40" s="148">
        <f>+'(令和6年7月)'!O21</f>
        <v>4530</v>
      </c>
      <c r="P40" s="149">
        <f>+'(令和6年7月)'!P21</f>
        <v>1507695.9000000001</v>
      </c>
      <c r="Q40" s="148">
        <f>+'(令和6年7月)'!Q21</f>
        <v>29189</v>
      </c>
      <c r="R40" s="149">
        <f>+'(令和6年7月)'!R21</f>
        <v>5864992.2999999998</v>
      </c>
      <c r="S40" s="144">
        <f>+'(令和6年7月)'!S21</f>
        <v>49731</v>
      </c>
      <c r="T40" s="145">
        <f>+'(令和6年7月)'!T21</f>
        <v>10507981</v>
      </c>
      <c r="U40" s="148">
        <f>+'(令和6年7月)'!U21</f>
        <v>3050</v>
      </c>
      <c r="V40" s="149">
        <f>+'(令和6年7月)'!V21</f>
        <v>816935.9627906977</v>
      </c>
      <c r="W40" s="148">
        <f>+'(令和6年7月)'!W21</f>
        <v>3964.1570000000002</v>
      </c>
      <c r="X40" s="149">
        <f>+'(令和6年7月)'!X21</f>
        <v>582910</v>
      </c>
      <c r="Y40" s="150">
        <f>+'(令和6年7月)'!Y21</f>
        <v>103555.59699999999</v>
      </c>
      <c r="Z40" s="151">
        <f>+'(令和6年7月)'!Z21</f>
        <v>28576989.490063425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+'(令和6年7月)'!E22</f>
        <v>1706.9</v>
      </c>
      <c r="F41" s="149">
        <f>+'(令和6年7月)'!F22</f>
        <v>293784</v>
      </c>
      <c r="G41" s="148">
        <f>+'(令和6年7月)'!G22</f>
        <v>1424.711</v>
      </c>
      <c r="H41" s="149">
        <f>+'(令和6年7月)'!H22</f>
        <v>657619</v>
      </c>
      <c r="I41" s="148">
        <f>+'(令和6年7月)'!I22</f>
        <v>3137</v>
      </c>
      <c r="J41" s="149">
        <f>+'(令和6年7月)'!J22</f>
        <v>2987968.0636363635</v>
      </c>
      <c r="K41" s="148">
        <f>+'(令和6年7月)'!K22</f>
        <v>4091</v>
      </c>
      <c r="L41" s="149">
        <f>+'(令和6年7月)'!L22</f>
        <v>8002716</v>
      </c>
      <c r="M41" s="148">
        <f>+'(令和6年7月)'!M22</f>
        <v>13373.901999999998</v>
      </c>
      <c r="N41" s="149">
        <f>+'(令和6年7月)'!N22</f>
        <v>2894973.5530000003</v>
      </c>
      <c r="O41" s="148">
        <f>+'(令和6年7月)'!O22</f>
        <v>4560</v>
      </c>
      <c r="P41" s="149">
        <f>+'(令和6年7月)'!P22</f>
        <v>1391069.5</v>
      </c>
      <c r="Q41" s="148">
        <f>+'(令和6年7月)'!Q22</f>
        <v>57200.9</v>
      </c>
      <c r="R41" s="149">
        <f>+'(令和6年7月)'!R22</f>
        <v>10764490.637600001</v>
      </c>
      <c r="S41" s="144">
        <f>+'(令和6年7月)'!S22</f>
        <v>34555.199999999997</v>
      </c>
      <c r="T41" s="145">
        <f>+'(令和6年7月)'!T22</f>
        <v>3538022.8</v>
      </c>
      <c r="U41" s="148">
        <f>+'(令和6年7月)'!U22</f>
        <v>5713.5</v>
      </c>
      <c r="V41" s="149">
        <f>+'(令和6年7月)'!V22</f>
        <v>2543273.541860465</v>
      </c>
      <c r="W41" s="148">
        <f>+'(令和6年7月)'!W22</f>
        <v>6728.2566999999999</v>
      </c>
      <c r="X41" s="149">
        <f>+'(令和6年7月)'!X22</f>
        <v>1075189</v>
      </c>
      <c r="Y41" s="150">
        <f>+'(令和6年7月)'!Y22</f>
        <v>132491.36969999998</v>
      </c>
      <c r="Z41" s="151">
        <f>+'(令和6年7月)'!Z22</f>
        <v>34149106.096096829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+'(令和6年7月)'!E23</f>
        <v>56.038818865021597</v>
      </c>
      <c r="F42" s="193">
        <f>+'(令和5年12月)'!F23</f>
        <v>0</v>
      </c>
      <c r="G42" s="192">
        <f>+'(令和6年7月)'!G23</f>
        <v>75.381316776571197</v>
      </c>
      <c r="H42" s="193">
        <f>+'(令和5年12月)'!H23</f>
        <v>0</v>
      </c>
      <c r="I42" s="192">
        <f>+'(令和6年7月)'!I23</f>
        <v>58.520392032880174</v>
      </c>
      <c r="J42" s="193">
        <f>+'(令和5年12月)'!J23</f>
        <v>0</v>
      </c>
      <c r="K42" s="192">
        <f>+'(令和6年7月)'!K23</f>
        <v>56.226415094339622</v>
      </c>
      <c r="L42" s="193">
        <f>+'(令和5年12月)'!L23</f>
        <v>0</v>
      </c>
      <c r="M42" s="192">
        <f>+'(令和6年7月)'!M23</f>
        <v>44.160619119554447</v>
      </c>
      <c r="N42" s="193">
        <f>+'(令和5年12月)'!N23</f>
        <v>0</v>
      </c>
      <c r="O42" s="192">
        <f>+'(令和6年7月)'!O23</f>
        <v>97.394136807817588</v>
      </c>
      <c r="P42" s="193">
        <f>+'(令和5年12月)'!P23</f>
        <v>0</v>
      </c>
      <c r="Q42" s="192">
        <f>+'(令和6年7月)'!Q23</f>
        <v>49.687767485540618</v>
      </c>
      <c r="R42" s="193">
        <f>+'(令和5年12月)'!R23</f>
        <v>0</v>
      </c>
      <c r="S42" s="192">
        <f>+'(令和6年7月)'!S23</f>
        <v>149.65404073314932</v>
      </c>
      <c r="T42" s="193">
        <f>+'(令和5年12月)'!T23</f>
        <v>0</v>
      </c>
      <c r="U42" s="192">
        <f>+'(令和6年7月)'!U23</f>
        <v>59.655674986336308</v>
      </c>
      <c r="V42" s="193">
        <f>+'(令和5年12月)'!V23</f>
        <v>0</v>
      </c>
      <c r="W42" s="192">
        <f>+'(令和6年7月)'!W23</f>
        <v>53.082449706049971</v>
      </c>
      <c r="X42" s="193">
        <f>+'(令和5年12月)'!X23</f>
        <v>0</v>
      </c>
      <c r="Y42" s="192">
        <f>+'(令和6年7月)'!Y23</f>
        <v>77.501899217650376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-197</v>
      </c>
      <c r="F43" s="93">
        <f t="shared" si="18"/>
        <v>-12672</v>
      </c>
      <c r="G43" s="90">
        <f t="shared" si="18"/>
        <v>-5.1420000000000528</v>
      </c>
      <c r="H43" s="91">
        <f t="shared" si="18"/>
        <v>11524</v>
      </c>
      <c r="I43" s="92">
        <f t="shared" si="18"/>
        <v>-47</v>
      </c>
      <c r="J43" s="93">
        <f t="shared" si="18"/>
        <v>-157984.09090909082</v>
      </c>
      <c r="K43" s="90">
        <f t="shared" si="18"/>
        <v>-805</v>
      </c>
      <c r="L43" s="91">
        <f t="shared" si="18"/>
        <v>-2008981</v>
      </c>
      <c r="M43" s="92">
        <f t="shared" si="18"/>
        <v>-418.96800000000076</v>
      </c>
      <c r="N43" s="93">
        <f t="shared" si="18"/>
        <v>-303543</v>
      </c>
      <c r="O43" s="90">
        <f t="shared" si="18"/>
        <v>-510</v>
      </c>
      <c r="P43" s="91">
        <f t="shared" si="18"/>
        <v>-203596.29999999981</v>
      </c>
      <c r="Q43" s="92">
        <f t="shared" si="18"/>
        <v>-2689</v>
      </c>
      <c r="R43" s="93">
        <f t="shared" si="18"/>
        <v>-739172.60000000056</v>
      </c>
      <c r="S43" s="90">
        <f t="shared" si="18"/>
        <v>-4350</v>
      </c>
      <c r="T43" s="91">
        <f t="shared" si="18"/>
        <v>-1230527</v>
      </c>
      <c r="U43" s="92">
        <f t="shared" si="18"/>
        <v>-860</v>
      </c>
      <c r="V43" s="93">
        <f t="shared" si="18"/>
        <v>-294271.79069767438</v>
      </c>
      <c r="W43" s="90">
        <f t="shared" si="18"/>
        <v>-359.09099999999989</v>
      </c>
      <c r="X43" s="91">
        <f t="shared" si="18"/>
        <v>-37036</v>
      </c>
      <c r="Y43" s="90">
        <f t="shared" si="18"/>
        <v>-10241.201000000001</v>
      </c>
      <c r="Z43" s="91">
        <f t="shared" si="18"/>
        <v>-4976259.7816067673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-90</v>
      </c>
      <c r="F44" s="97">
        <f t="shared" si="18"/>
        <v>-6306.6000000000058</v>
      </c>
      <c r="G44" s="94">
        <f t="shared" si="18"/>
        <v>-210.34199999999987</v>
      </c>
      <c r="H44" s="95">
        <f t="shared" si="18"/>
        <v>-97044</v>
      </c>
      <c r="I44" s="96">
        <f t="shared" si="18"/>
        <v>-172</v>
      </c>
      <c r="J44" s="97">
        <f t="shared" si="18"/>
        <v>-247366.09090909106</v>
      </c>
      <c r="K44" s="94">
        <f t="shared" si="18"/>
        <v>2051</v>
      </c>
      <c r="L44" s="95">
        <f t="shared" si="18"/>
        <v>3810929</v>
      </c>
      <c r="M44" s="96">
        <f t="shared" si="18"/>
        <v>-1239.0959999999995</v>
      </c>
      <c r="N44" s="97">
        <f t="shared" si="18"/>
        <v>-484327.39999999991</v>
      </c>
      <c r="O44" s="94">
        <f t="shared" si="18"/>
        <v>-500</v>
      </c>
      <c r="P44" s="95">
        <f t="shared" si="18"/>
        <v>-182575.30000000005</v>
      </c>
      <c r="Q44" s="96">
        <f t="shared" si="18"/>
        <v>-4801</v>
      </c>
      <c r="R44" s="97">
        <f t="shared" si="18"/>
        <v>-1119956.5999999996</v>
      </c>
      <c r="S44" s="94">
        <f t="shared" si="18"/>
        <v>-2287</v>
      </c>
      <c r="T44" s="95">
        <f t="shared" si="18"/>
        <v>-940807</v>
      </c>
      <c r="U44" s="96">
        <f t="shared" si="18"/>
        <v>-1164</v>
      </c>
      <c r="V44" s="97">
        <f t="shared" si="18"/>
        <v>-507255.63720930234</v>
      </c>
      <c r="W44" s="94">
        <f t="shared" si="18"/>
        <v>-917.06100000000015</v>
      </c>
      <c r="X44" s="95">
        <f t="shared" si="18"/>
        <v>-101735</v>
      </c>
      <c r="Y44" s="94">
        <f t="shared" si="18"/>
        <v>-9329.4989999999962</v>
      </c>
      <c r="Z44" s="95">
        <f t="shared" si="18"/>
        <v>123555.37188160792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-73</v>
      </c>
      <c r="F45" s="97">
        <f t="shared" si="18"/>
        <v>-4696</v>
      </c>
      <c r="G45" s="94">
        <f t="shared" si="18"/>
        <v>128.44600000000014</v>
      </c>
      <c r="H45" s="95">
        <f t="shared" si="18"/>
        <v>76353</v>
      </c>
      <c r="I45" s="96">
        <f t="shared" si="18"/>
        <v>73</v>
      </c>
      <c r="J45" s="97">
        <f t="shared" si="18"/>
        <v>75721.909090909176</v>
      </c>
      <c r="K45" s="94">
        <f t="shared" si="18"/>
        <v>-2889</v>
      </c>
      <c r="L45" s="95">
        <f t="shared" si="18"/>
        <v>-5846359</v>
      </c>
      <c r="M45" s="96">
        <f t="shared" si="18"/>
        <v>-443.97599999999875</v>
      </c>
      <c r="N45" s="97">
        <f t="shared" si="18"/>
        <v>-128377.20000000019</v>
      </c>
      <c r="O45" s="94">
        <f t="shared" si="18"/>
        <v>-100</v>
      </c>
      <c r="P45" s="95">
        <f t="shared" si="18"/>
        <v>-43218.299999999814</v>
      </c>
      <c r="Q45" s="96">
        <f t="shared" si="18"/>
        <v>1087</v>
      </c>
      <c r="R45" s="97">
        <f t="shared" si="18"/>
        <v>312306</v>
      </c>
      <c r="S45" s="94">
        <f t="shared" si="18"/>
        <v>-475</v>
      </c>
      <c r="T45" s="95">
        <f t="shared" si="18"/>
        <v>-186518.59999999963</v>
      </c>
      <c r="U45" s="96">
        <f t="shared" si="18"/>
        <v>753</v>
      </c>
      <c r="V45" s="97">
        <f t="shared" si="18"/>
        <v>472670.62790697673</v>
      </c>
      <c r="W45" s="94">
        <f t="shared" si="18"/>
        <v>45.000000000000909</v>
      </c>
      <c r="X45" s="95">
        <f t="shared" si="18"/>
        <v>-26384</v>
      </c>
      <c r="Y45" s="94">
        <f t="shared" si="18"/>
        <v>-1894.5299999999843</v>
      </c>
      <c r="Z45" s="95">
        <f t="shared" si="18"/>
        <v>-5298501.5630021133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-7.9365679071671948</v>
      </c>
      <c r="F46" s="193"/>
      <c r="G46" s="192">
        <f>G23-G42</f>
        <v>-8.544707497718008</v>
      </c>
      <c r="H46" s="193"/>
      <c r="I46" s="192">
        <f>I23-I42</f>
        <v>-3.6440725118466162</v>
      </c>
      <c r="J46" s="193"/>
      <c r="K46" s="192">
        <f>K23-K42</f>
        <v>54.580310770009525</v>
      </c>
      <c r="L46" s="193"/>
      <c r="M46" s="192">
        <f>M23-M42</f>
        <v>-3.4358698549227</v>
      </c>
      <c r="N46" s="193"/>
      <c r="O46" s="192">
        <f t="shared" si="18"/>
        <v>-9.1457997789927532</v>
      </c>
      <c r="P46" s="193"/>
      <c r="Q46" s="192">
        <f t="shared" si="18"/>
        <v>-6.5121521877801456</v>
      </c>
      <c r="R46" s="193"/>
      <c r="S46" s="192">
        <f t="shared" si="18"/>
        <v>-12.096745226748823</v>
      </c>
      <c r="T46" s="193"/>
      <c r="U46" s="192">
        <f t="shared" si="18"/>
        <v>-22.504607662855193</v>
      </c>
      <c r="V46" s="193"/>
      <c r="W46" s="192">
        <f t="shared" si="18"/>
        <v>-7.6120508098788235</v>
      </c>
      <c r="X46" s="193"/>
      <c r="Y46" s="192">
        <f t="shared" si="18"/>
        <v>-6.5912086832991292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79.564315352697093</v>
      </c>
      <c r="F47" s="72">
        <f t="shared" si="19"/>
        <v>84.940102681118077</v>
      </c>
      <c r="G47" s="71">
        <f t="shared" si="19"/>
        <v>99.516964485335151</v>
      </c>
      <c r="H47" s="73">
        <f t="shared" si="19"/>
        <v>102.53737028564132</v>
      </c>
      <c r="I47" s="74">
        <f t="shared" si="19"/>
        <v>97.424657534246577</v>
      </c>
      <c r="J47" s="72">
        <f t="shared" si="19"/>
        <v>89.821222221445822</v>
      </c>
      <c r="K47" s="71">
        <f t="shared" si="19"/>
        <v>64.893153074574798</v>
      </c>
      <c r="L47" s="73">
        <f t="shared" si="19"/>
        <v>63.267369999268631</v>
      </c>
      <c r="M47" s="74">
        <f t="shared" si="19"/>
        <v>92.455192304644768</v>
      </c>
      <c r="N47" s="72">
        <f t="shared" si="19"/>
        <v>77.632144900177238</v>
      </c>
      <c r="O47" s="71">
        <f t="shared" si="19"/>
        <v>88.513513513513516</v>
      </c>
      <c r="P47" s="73">
        <f t="shared" si="19"/>
        <v>86.294413202408947</v>
      </c>
      <c r="Q47" s="74">
        <f t="shared" si="19"/>
        <v>90.452350518392279</v>
      </c>
      <c r="R47" s="72">
        <f t="shared" si="19"/>
        <v>87.247981084080124</v>
      </c>
      <c r="S47" s="71">
        <f t="shared" si="19"/>
        <v>91.523607240982869</v>
      </c>
      <c r="T47" s="73">
        <f t="shared" si="19"/>
        <v>88.403488380333556</v>
      </c>
      <c r="U47" s="74">
        <f t="shared" si="19"/>
        <v>75.421549014004</v>
      </c>
      <c r="V47" s="72">
        <f t="shared" si="19"/>
        <v>72.667139693379681</v>
      </c>
      <c r="W47" s="71">
        <f t="shared" si="19"/>
        <v>89.595145090660111</v>
      </c>
      <c r="X47" s="73">
        <f t="shared" si="19"/>
        <v>92.469709877660236</v>
      </c>
      <c r="Y47" s="71">
        <f t="shared" si="19"/>
        <v>90.015672678193965</v>
      </c>
      <c r="Z47" s="73">
        <f t="shared" si="19"/>
        <v>82.464561860932889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90.322580645161281</v>
      </c>
      <c r="F48" s="66">
        <f t="shared" si="19"/>
        <v>92.353282101398477</v>
      </c>
      <c r="G48" s="63">
        <f t="shared" si="19"/>
        <v>81.569511913023376</v>
      </c>
      <c r="H48" s="64">
        <f t="shared" si="19"/>
        <v>80.047945458956477</v>
      </c>
      <c r="I48" s="65">
        <f t="shared" si="19"/>
        <v>90.836441129461903</v>
      </c>
      <c r="J48" s="66">
        <f t="shared" si="19"/>
        <v>84.20146175032724</v>
      </c>
      <c r="K48" s="63">
        <f t="shared" si="19"/>
        <v>188.17712811693895</v>
      </c>
      <c r="L48" s="64">
        <f t="shared" si="19"/>
        <v>169.34447596635081</v>
      </c>
      <c r="M48" s="65">
        <f t="shared" si="19"/>
        <v>81.823889333517968</v>
      </c>
      <c r="N48" s="66">
        <f t="shared" si="19"/>
        <v>70.932421132320712</v>
      </c>
      <c r="O48" s="63">
        <f t="shared" si="19"/>
        <v>88.962472406181021</v>
      </c>
      <c r="P48" s="64">
        <f t="shared" si="19"/>
        <v>87.89044262838415</v>
      </c>
      <c r="Q48" s="65">
        <f t="shared" si="19"/>
        <v>83.552023022371444</v>
      </c>
      <c r="R48" s="66">
        <f t="shared" si="19"/>
        <v>80.904380726978957</v>
      </c>
      <c r="S48" s="63">
        <f t="shared" si="19"/>
        <v>95.40125877219441</v>
      </c>
      <c r="T48" s="64">
        <f t="shared" si="19"/>
        <v>91.046738664639761</v>
      </c>
      <c r="U48" s="65">
        <f t="shared" si="19"/>
        <v>61.83606557377049</v>
      </c>
      <c r="V48" s="66">
        <f t="shared" si="19"/>
        <v>37.907539842353188</v>
      </c>
      <c r="W48" s="63">
        <f t="shared" si="19"/>
        <v>76.866178609979372</v>
      </c>
      <c r="X48" s="64">
        <f t="shared" si="19"/>
        <v>82.547048429431641</v>
      </c>
      <c r="Y48" s="63">
        <f t="shared" si="19"/>
        <v>90.990830751523745</v>
      </c>
      <c r="Z48" s="64">
        <f t="shared" si="19"/>
        <v>100.43235965049632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95.723240963149564</v>
      </c>
      <c r="F49" s="70">
        <f t="shared" si="19"/>
        <v>98.401546714593039</v>
      </c>
      <c r="G49" s="67">
        <f t="shared" si="19"/>
        <v>109.01558280942592</v>
      </c>
      <c r="H49" s="68">
        <f t="shared" si="19"/>
        <v>111.61052220206533</v>
      </c>
      <c r="I49" s="69">
        <f t="shared" si="19"/>
        <v>102.32706407395602</v>
      </c>
      <c r="J49" s="70">
        <f t="shared" si="19"/>
        <v>102.53422752446542</v>
      </c>
      <c r="K49" s="67">
        <f t="shared" si="19"/>
        <v>29.381569298460036</v>
      </c>
      <c r="L49" s="68">
        <f t="shared" si="19"/>
        <v>26.94531456570494</v>
      </c>
      <c r="M49" s="69">
        <f t="shared" si="19"/>
        <v>96.680280743794896</v>
      </c>
      <c r="N49" s="70">
        <f t="shared" si="19"/>
        <v>95.565513893314659</v>
      </c>
      <c r="O49" s="67">
        <f t="shared" si="19"/>
        <v>97.807017543859658</v>
      </c>
      <c r="P49" s="68">
        <f t="shared" si="19"/>
        <v>96.893160262661226</v>
      </c>
      <c r="Q49" s="69">
        <f t="shared" si="19"/>
        <v>101.90031975021373</v>
      </c>
      <c r="R49" s="70">
        <f t="shared" si="19"/>
        <v>102.90126129060975</v>
      </c>
      <c r="S49" s="67">
        <f t="shared" si="19"/>
        <v>98.625387785340564</v>
      </c>
      <c r="T49" s="68">
        <f t="shared" si="19"/>
        <v>94.72816851265064</v>
      </c>
      <c r="U49" s="69">
        <f t="shared" si="19"/>
        <v>113.17931215542136</v>
      </c>
      <c r="V49" s="70">
        <f t="shared" si="19"/>
        <v>118.58512740085389</v>
      </c>
      <c r="W49" s="67">
        <f t="shared" si="19"/>
        <v>100.66882109298834</v>
      </c>
      <c r="X49" s="68">
        <f t="shared" si="19"/>
        <v>97.546105847437062</v>
      </c>
      <c r="Y49" s="67">
        <f t="shared" si="19"/>
        <v>98.57007290037852</v>
      </c>
      <c r="Z49" s="68">
        <f t="shared" si="19"/>
        <v>84.48421593206001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F4AF-48DF-4D6C-8660-B0E9E39DA1E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89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834</v>
      </c>
      <c r="F5" s="14">
        <v>65144</v>
      </c>
      <c r="G5" s="15">
        <v>30</v>
      </c>
      <c r="H5" s="16">
        <v>5440</v>
      </c>
      <c r="I5" s="13">
        <v>1240</v>
      </c>
      <c r="J5" s="14">
        <v>1151941</v>
      </c>
      <c r="K5" s="17">
        <v>2244</v>
      </c>
      <c r="L5" s="18">
        <v>5437495</v>
      </c>
      <c r="M5" s="13">
        <v>640</v>
      </c>
      <c r="N5" s="75">
        <v>216006</v>
      </c>
      <c r="O5" s="19">
        <v>993</v>
      </c>
      <c r="P5" s="18">
        <v>109008</v>
      </c>
      <c r="Q5" s="13">
        <v>12770</v>
      </c>
      <c r="R5" s="14">
        <v>2144943</v>
      </c>
      <c r="S5" s="19">
        <v>21142</v>
      </c>
      <c r="T5" s="18">
        <v>6275132</v>
      </c>
      <c r="U5" s="13">
        <v>3274</v>
      </c>
      <c r="V5" s="14">
        <v>1038518</v>
      </c>
      <c r="W5" s="13">
        <v>334</v>
      </c>
      <c r="X5" s="18">
        <v>89379</v>
      </c>
      <c r="Y5" s="20">
        <f t="shared" ref="Y5:Z19" si="0">+W5+U5+S5+Q5+O5+M5+K5+I5+G5+E5</f>
        <v>43501</v>
      </c>
      <c r="Z5" s="21">
        <f t="shared" si="0"/>
        <v>16533006</v>
      </c>
    </row>
    <row r="6" spans="1:26" ht="18.95" customHeight="1" x14ac:dyDescent="0.15">
      <c r="A6" s="7"/>
      <c r="B6" s="22"/>
      <c r="C6" s="83"/>
      <c r="D6" s="81" t="s">
        <v>22</v>
      </c>
      <c r="E6" s="23">
        <v>794</v>
      </c>
      <c r="F6" s="24">
        <v>62643</v>
      </c>
      <c r="G6" s="25">
        <v>30</v>
      </c>
      <c r="H6" s="26">
        <v>5440</v>
      </c>
      <c r="I6" s="27">
        <v>1262</v>
      </c>
      <c r="J6" s="21">
        <v>1180652</v>
      </c>
      <c r="K6" s="25">
        <v>2264</v>
      </c>
      <c r="L6" s="26">
        <v>5454459</v>
      </c>
      <c r="M6" s="27">
        <v>810</v>
      </c>
      <c r="N6" s="76">
        <v>232098</v>
      </c>
      <c r="O6" s="25">
        <v>1027</v>
      </c>
      <c r="P6" s="26">
        <v>109824</v>
      </c>
      <c r="Q6" s="27">
        <v>13801</v>
      </c>
      <c r="R6" s="21">
        <v>2231877</v>
      </c>
      <c r="S6" s="25">
        <v>20570</v>
      </c>
      <c r="T6" s="26">
        <v>6118709</v>
      </c>
      <c r="U6" s="27">
        <v>2858</v>
      </c>
      <c r="V6" s="21">
        <v>784771</v>
      </c>
      <c r="W6" s="27">
        <v>434</v>
      </c>
      <c r="X6" s="26">
        <v>112762</v>
      </c>
      <c r="Y6" s="20">
        <f t="shared" si="0"/>
        <v>43850</v>
      </c>
      <c r="Z6" s="21">
        <f t="shared" si="0"/>
        <v>16293235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1589.9</v>
      </c>
      <c r="F7" s="36">
        <v>277284</v>
      </c>
      <c r="G7" s="29">
        <v>151</v>
      </c>
      <c r="H7" s="30">
        <v>74178</v>
      </c>
      <c r="I7" s="31">
        <v>1719</v>
      </c>
      <c r="J7" s="32">
        <v>2197051</v>
      </c>
      <c r="K7" s="77">
        <v>3965</v>
      </c>
      <c r="L7" s="30">
        <v>7911576</v>
      </c>
      <c r="M7" s="23">
        <v>1144.3</v>
      </c>
      <c r="N7" s="24">
        <v>243260.25</v>
      </c>
      <c r="O7" s="33">
        <v>2872</v>
      </c>
      <c r="P7" s="34">
        <v>711068</v>
      </c>
      <c r="Q7" s="23">
        <v>30145.4</v>
      </c>
      <c r="R7" s="24">
        <v>4817988</v>
      </c>
      <c r="S7" s="33">
        <v>29407.200000000001</v>
      </c>
      <c r="T7" s="34">
        <v>2661944</v>
      </c>
      <c r="U7" s="23">
        <v>4181.5</v>
      </c>
      <c r="V7" s="24">
        <v>2321041.5</v>
      </c>
      <c r="W7" s="23">
        <v>1515.2</v>
      </c>
      <c r="X7" s="34">
        <v>380845</v>
      </c>
      <c r="Y7" s="31">
        <f t="shared" si="0"/>
        <v>76690.5</v>
      </c>
      <c r="Z7" s="24">
        <f t="shared" si="0"/>
        <v>21596235.75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176.518</v>
      </c>
      <c r="H8" s="16">
        <v>109200</v>
      </c>
      <c r="I8" s="13">
        <v>381</v>
      </c>
      <c r="J8" s="14">
        <v>245202.63636363635</v>
      </c>
      <c r="K8" s="17">
        <v>0</v>
      </c>
      <c r="L8" s="18">
        <v>0</v>
      </c>
      <c r="M8" s="13">
        <v>4452</v>
      </c>
      <c r="N8" s="75">
        <v>986756.1</v>
      </c>
      <c r="O8" s="19">
        <v>29</v>
      </c>
      <c r="P8" s="18">
        <v>3636.9</v>
      </c>
      <c r="Q8" s="13">
        <v>7485</v>
      </c>
      <c r="R8" s="14">
        <v>1610327</v>
      </c>
      <c r="S8" s="19">
        <v>29888</v>
      </c>
      <c r="T8" s="18">
        <v>4268254.4000000004</v>
      </c>
      <c r="U8" s="13">
        <v>47</v>
      </c>
      <c r="V8" s="14">
        <v>3997.7441860465115</v>
      </c>
      <c r="W8" s="13">
        <v>43</v>
      </c>
      <c r="X8" s="18">
        <v>1400</v>
      </c>
      <c r="Y8" s="13">
        <f t="shared" si="0"/>
        <v>42631.517999999996</v>
      </c>
      <c r="Z8" s="14">
        <f t="shared" si="0"/>
        <v>7247774.7805496836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136</v>
      </c>
      <c r="F9" s="24">
        <v>19831.599999999999</v>
      </c>
      <c r="G9" s="25">
        <v>180.27199999999999</v>
      </c>
      <c r="H9" s="26">
        <v>112000</v>
      </c>
      <c r="I9" s="27">
        <v>390</v>
      </c>
      <c r="J9" s="21">
        <v>230002.72727272729</v>
      </c>
      <c r="K9" s="25">
        <v>0</v>
      </c>
      <c r="L9" s="26">
        <v>0</v>
      </c>
      <c r="M9" s="27">
        <v>4994</v>
      </c>
      <c r="N9" s="76">
        <v>1158062.7</v>
      </c>
      <c r="O9" s="25">
        <v>51</v>
      </c>
      <c r="P9" s="26">
        <v>6382.8</v>
      </c>
      <c r="Q9" s="27">
        <v>7471</v>
      </c>
      <c r="R9" s="21">
        <v>1652853.7</v>
      </c>
      <c r="S9" s="25">
        <v>28861</v>
      </c>
      <c r="T9" s="26">
        <v>4318362</v>
      </c>
      <c r="U9" s="27">
        <v>49</v>
      </c>
      <c r="V9" s="21">
        <v>4921.9627906976748</v>
      </c>
      <c r="W9" s="27">
        <v>43</v>
      </c>
      <c r="X9" s="26">
        <v>1400</v>
      </c>
      <c r="Y9" s="20">
        <f t="shared" si="0"/>
        <v>42175.271999999997</v>
      </c>
      <c r="Z9" s="21">
        <f t="shared" si="0"/>
        <v>7503817.4900634252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117</v>
      </c>
      <c r="F10" s="36">
        <v>16500</v>
      </c>
      <c r="G10" s="29">
        <v>164.71100000000001</v>
      </c>
      <c r="H10" s="30">
        <v>97400</v>
      </c>
      <c r="I10" s="37">
        <v>997</v>
      </c>
      <c r="J10" s="38">
        <v>516906.0636363636</v>
      </c>
      <c r="K10" s="77">
        <v>0</v>
      </c>
      <c r="L10" s="30">
        <v>0</v>
      </c>
      <c r="M10" s="35">
        <v>8382.5499999999993</v>
      </c>
      <c r="N10" s="36">
        <v>1846559.3030000001</v>
      </c>
      <c r="O10" s="29">
        <v>16</v>
      </c>
      <c r="P10" s="30">
        <v>1984.4999999999991</v>
      </c>
      <c r="Q10" s="35">
        <v>12534</v>
      </c>
      <c r="R10" s="36">
        <v>1593339.6756000004</v>
      </c>
      <c r="S10" s="29">
        <v>5048</v>
      </c>
      <c r="T10" s="30">
        <v>852861.8</v>
      </c>
      <c r="U10" s="35">
        <v>759</v>
      </c>
      <c r="V10" s="36">
        <v>62946.041860465113</v>
      </c>
      <c r="W10" s="35">
        <v>65</v>
      </c>
      <c r="X10" s="30">
        <v>1100</v>
      </c>
      <c r="Y10" s="37">
        <f t="shared" si="0"/>
        <v>28083.260999999999</v>
      </c>
      <c r="Z10" s="36">
        <f t="shared" si="0"/>
        <v>4989597.3840968292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2391</v>
      </c>
      <c r="R11" s="14">
        <v>592981.4</v>
      </c>
      <c r="S11" s="19">
        <v>0</v>
      </c>
      <c r="T11" s="18">
        <v>0</v>
      </c>
      <c r="U11" s="13">
        <v>178</v>
      </c>
      <c r="V11" s="14">
        <v>34107</v>
      </c>
      <c r="W11" s="13">
        <v>0</v>
      </c>
      <c r="X11" s="18">
        <v>30</v>
      </c>
      <c r="Y11" s="13">
        <f>+W11+U11+S11+Q11+O11+M11+K11+I11+G11+E11</f>
        <v>2660</v>
      </c>
      <c r="Z11" s="14">
        <f t="shared" si="0"/>
        <v>718469.70000000007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2271</v>
      </c>
      <c r="R12" s="21">
        <v>519392.8</v>
      </c>
      <c r="S12" s="25">
        <v>0</v>
      </c>
      <c r="T12" s="26">
        <v>0</v>
      </c>
      <c r="U12" s="27">
        <v>138</v>
      </c>
      <c r="V12" s="21">
        <v>26143</v>
      </c>
      <c r="W12" s="27">
        <v>0</v>
      </c>
      <c r="X12" s="26">
        <v>0</v>
      </c>
      <c r="Y12" s="20">
        <f t="shared" ref="Y12:Y19" si="1">+W12+U12+S12+Q12+O12+M12+K12+I12+G12+E12</f>
        <v>2500</v>
      </c>
      <c r="Z12" s="21">
        <f t="shared" si="0"/>
        <v>636887.10000000009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6958.5</v>
      </c>
      <c r="R13" s="36">
        <v>1951465.0999999999</v>
      </c>
      <c r="S13" s="29">
        <v>2</v>
      </c>
      <c r="T13" s="30">
        <v>1835</v>
      </c>
      <c r="U13" s="35">
        <v>736</v>
      </c>
      <c r="V13" s="36">
        <v>151146</v>
      </c>
      <c r="W13" s="35">
        <v>15</v>
      </c>
      <c r="X13" s="30">
        <v>33752</v>
      </c>
      <c r="Y13" s="37">
        <f t="shared" si="1"/>
        <v>7942.5</v>
      </c>
      <c r="Z13" s="36">
        <f t="shared" si="0"/>
        <v>2365611.0999999996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517</v>
      </c>
      <c r="N15" s="76">
        <v>40508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517</v>
      </c>
      <c r="Z15" s="24">
        <f t="shared" si="0"/>
        <v>40508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2725</v>
      </c>
      <c r="N16" s="36">
        <v>473431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2725</v>
      </c>
      <c r="Z16" s="36">
        <f t="shared" si="0"/>
        <v>473431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783</v>
      </c>
      <c r="H17" s="18">
        <v>264531</v>
      </c>
      <c r="I17" s="13">
        <v>203</v>
      </c>
      <c r="J17" s="14">
        <v>153598</v>
      </c>
      <c r="K17" s="19">
        <v>49</v>
      </c>
      <c r="L17" s="18">
        <v>31705</v>
      </c>
      <c r="M17" s="13">
        <v>446.06399999999996</v>
      </c>
      <c r="N17" s="75">
        <v>139288</v>
      </c>
      <c r="O17" s="19">
        <v>3418</v>
      </c>
      <c r="P17" s="18">
        <v>1372853.7</v>
      </c>
      <c r="Q17" s="13">
        <v>5518</v>
      </c>
      <c r="R17" s="14">
        <v>1448262.9000000001</v>
      </c>
      <c r="S17" s="19">
        <v>289</v>
      </c>
      <c r="T17" s="18">
        <v>67796</v>
      </c>
      <c r="U17" s="13">
        <v>0</v>
      </c>
      <c r="V17" s="14">
        <v>0</v>
      </c>
      <c r="W17" s="13">
        <v>3074.1869999999999</v>
      </c>
      <c r="X17" s="18">
        <v>401018</v>
      </c>
      <c r="Y17" s="41">
        <f t="shared" si="1"/>
        <v>13780.251</v>
      </c>
      <c r="Z17" s="42">
        <f t="shared" si="0"/>
        <v>3879052.6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856</v>
      </c>
      <c r="H18" s="26">
        <v>293946</v>
      </c>
      <c r="I18" s="27">
        <v>224</v>
      </c>
      <c r="J18" s="21">
        <v>153747</v>
      </c>
      <c r="K18" s="25">
        <v>62</v>
      </c>
      <c r="L18" s="26">
        <v>41190</v>
      </c>
      <c r="M18" s="27">
        <v>481.16800000000001</v>
      </c>
      <c r="N18" s="21">
        <v>220543</v>
      </c>
      <c r="O18" s="25">
        <v>3452</v>
      </c>
      <c r="P18" s="26">
        <v>1391489.1</v>
      </c>
      <c r="Q18" s="27">
        <v>5646</v>
      </c>
      <c r="R18" s="21">
        <v>1460868.8</v>
      </c>
      <c r="S18" s="25">
        <v>300</v>
      </c>
      <c r="T18" s="26">
        <v>70910</v>
      </c>
      <c r="U18" s="27">
        <v>5</v>
      </c>
      <c r="V18" s="21">
        <v>1100</v>
      </c>
      <c r="W18" s="27">
        <v>3487.1570000000002</v>
      </c>
      <c r="X18" s="26">
        <v>468748</v>
      </c>
      <c r="Y18" s="23">
        <f t="shared" si="1"/>
        <v>14513.324999999999</v>
      </c>
      <c r="Z18" s="24">
        <f t="shared" si="0"/>
        <v>4102541.9000000004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914</v>
      </c>
      <c r="H19" s="34">
        <v>291041</v>
      </c>
      <c r="I19" s="23">
        <v>404</v>
      </c>
      <c r="J19" s="24">
        <v>260598</v>
      </c>
      <c r="K19" s="78">
        <v>126</v>
      </c>
      <c r="L19" s="34">
        <v>91140</v>
      </c>
      <c r="M19" s="23">
        <v>1103.0520000000001</v>
      </c>
      <c r="N19" s="24">
        <v>312723</v>
      </c>
      <c r="O19" s="33">
        <v>1672</v>
      </c>
      <c r="P19" s="34">
        <v>678017</v>
      </c>
      <c r="Q19" s="23">
        <v>7563</v>
      </c>
      <c r="R19" s="24">
        <v>2401697.8620000002</v>
      </c>
      <c r="S19" s="33">
        <v>98</v>
      </c>
      <c r="T19" s="34">
        <v>21382</v>
      </c>
      <c r="U19" s="23">
        <v>37</v>
      </c>
      <c r="V19" s="24">
        <v>8140</v>
      </c>
      <c r="W19" s="23">
        <v>5133.0567000000001</v>
      </c>
      <c r="X19" s="34">
        <v>659492</v>
      </c>
      <c r="Y19" s="35">
        <f t="shared" si="1"/>
        <v>17050.108700000001</v>
      </c>
      <c r="Z19" s="36">
        <f t="shared" si="0"/>
        <v>4724230.8619999997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964</v>
      </c>
      <c r="F20" s="14">
        <f t="shared" ref="F20:X22" si="2">F5+F8+F11+F14+F17</f>
        <v>84144</v>
      </c>
      <c r="G20" s="19">
        <f>G5+G8+G11+G14+G17</f>
        <v>1064.518</v>
      </c>
      <c r="H20" s="18">
        <f t="shared" si="2"/>
        <v>454171</v>
      </c>
      <c r="I20" s="13">
        <f t="shared" si="2"/>
        <v>1825</v>
      </c>
      <c r="J20" s="14">
        <f t="shared" si="2"/>
        <v>1552092.9363636363</v>
      </c>
      <c r="K20" s="19">
        <f t="shared" si="2"/>
        <v>2293</v>
      </c>
      <c r="L20" s="18">
        <f t="shared" si="2"/>
        <v>5469200</v>
      </c>
      <c r="M20" s="13">
        <f t="shared" si="2"/>
        <v>5553.0640000000003</v>
      </c>
      <c r="N20" s="14">
        <f t="shared" si="2"/>
        <v>1357050.1</v>
      </c>
      <c r="O20" s="19">
        <f t="shared" si="2"/>
        <v>4440</v>
      </c>
      <c r="P20" s="18">
        <f t="shared" si="2"/>
        <v>1485498.5999999999</v>
      </c>
      <c r="Q20" s="13">
        <f t="shared" si="2"/>
        <v>28164</v>
      </c>
      <c r="R20" s="14">
        <f t="shared" si="2"/>
        <v>5796514.3000000007</v>
      </c>
      <c r="S20" s="19">
        <f t="shared" si="2"/>
        <v>51319</v>
      </c>
      <c r="T20" s="18">
        <f t="shared" si="2"/>
        <v>10611182.4</v>
      </c>
      <c r="U20" s="13">
        <f t="shared" si="2"/>
        <v>3499</v>
      </c>
      <c r="V20" s="14">
        <f t="shared" si="2"/>
        <v>1076622.7441860465</v>
      </c>
      <c r="W20" s="13">
        <f t="shared" si="2"/>
        <v>3451.1869999999999</v>
      </c>
      <c r="X20" s="18">
        <f t="shared" si="2"/>
        <v>491827</v>
      </c>
      <c r="Y20" s="31">
        <f t="shared" ref="Y20:Z22" si="3">+Y17+Y14+Y11+Y8+Y5</f>
        <v>102572.769</v>
      </c>
      <c r="Z20" s="32">
        <f t="shared" si="3"/>
        <v>28378303.080549683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930</v>
      </c>
      <c r="F21" s="21">
        <f t="shared" si="4"/>
        <v>82474.600000000006</v>
      </c>
      <c r="G21" s="25">
        <f t="shared" si="4"/>
        <v>1141.2719999999999</v>
      </c>
      <c r="H21" s="26">
        <f t="shared" si="4"/>
        <v>486386</v>
      </c>
      <c r="I21" s="27">
        <f t="shared" si="4"/>
        <v>1877</v>
      </c>
      <c r="J21" s="21">
        <f t="shared" si="4"/>
        <v>1565753.0272727273</v>
      </c>
      <c r="K21" s="25">
        <f t="shared" si="4"/>
        <v>2326</v>
      </c>
      <c r="L21" s="26">
        <f t="shared" si="4"/>
        <v>5495649</v>
      </c>
      <c r="M21" s="27">
        <f t="shared" si="4"/>
        <v>6817.1679999999997</v>
      </c>
      <c r="N21" s="21">
        <f t="shared" si="4"/>
        <v>1666211.7</v>
      </c>
      <c r="O21" s="25">
        <f t="shared" si="4"/>
        <v>4530</v>
      </c>
      <c r="P21" s="26">
        <f t="shared" si="4"/>
        <v>1507695.9000000001</v>
      </c>
      <c r="Q21" s="27">
        <f t="shared" si="4"/>
        <v>29189</v>
      </c>
      <c r="R21" s="21">
        <f t="shared" si="4"/>
        <v>5864992.2999999998</v>
      </c>
      <c r="S21" s="25">
        <f t="shared" si="4"/>
        <v>49731</v>
      </c>
      <c r="T21" s="26">
        <f t="shared" si="4"/>
        <v>10507981</v>
      </c>
      <c r="U21" s="27">
        <f t="shared" si="2"/>
        <v>3050</v>
      </c>
      <c r="V21" s="21">
        <f t="shared" si="2"/>
        <v>816935.9627906977</v>
      </c>
      <c r="W21" s="27">
        <f t="shared" si="2"/>
        <v>3964.1570000000002</v>
      </c>
      <c r="X21" s="26">
        <f t="shared" si="2"/>
        <v>582910</v>
      </c>
      <c r="Y21" s="23">
        <f t="shared" si="3"/>
        <v>103555.59699999999</v>
      </c>
      <c r="Z21" s="24">
        <f t="shared" si="3"/>
        <v>28576989.490063425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1706.9</v>
      </c>
      <c r="F22" s="24">
        <f t="shared" si="2"/>
        <v>293784</v>
      </c>
      <c r="G22" s="33">
        <f t="shared" si="2"/>
        <v>1424.711</v>
      </c>
      <c r="H22" s="34">
        <f t="shared" si="2"/>
        <v>657619</v>
      </c>
      <c r="I22" s="23">
        <f t="shared" si="2"/>
        <v>3137</v>
      </c>
      <c r="J22" s="24">
        <f t="shared" si="2"/>
        <v>2987968.0636363635</v>
      </c>
      <c r="K22" s="33">
        <f t="shared" si="2"/>
        <v>4091</v>
      </c>
      <c r="L22" s="34">
        <f t="shared" si="2"/>
        <v>8002716</v>
      </c>
      <c r="M22" s="23">
        <f t="shared" si="2"/>
        <v>13373.901999999998</v>
      </c>
      <c r="N22" s="24">
        <f t="shared" si="2"/>
        <v>2894973.5530000003</v>
      </c>
      <c r="O22" s="33">
        <f t="shared" si="2"/>
        <v>4560</v>
      </c>
      <c r="P22" s="34">
        <f t="shared" si="2"/>
        <v>1391069.5</v>
      </c>
      <c r="Q22" s="23">
        <f t="shared" si="2"/>
        <v>57200.9</v>
      </c>
      <c r="R22" s="24">
        <f t="shared" si="2"/>
        <v>10764490.637600001</v>
      </c>
      <c r="S22" s="33">
        <f t="shared" si="2"/>
        <v>34555.199999999997</v>
      </c>
      <c r="T22" s="34">
        <f t="shared" si="2"/>
        <v>3538022.8</v>
      </c>
      <c r="U22" s="23">
        <f t="shared" si="2"/>
        <v>5713.5</v>
      </c>
      <c r="V22" s="24">
        <f t="shared" si="2"/>
        <v>2543273.541860465</v>
      </c>
      <c r="W22" s="23">
        <f t="shared" si="2"/>
        <v>6728.2566999999999</v>
      </c>
      <c r="X22" s="34">
        <f t="shared" si="2"/>
        <v>1075189</v>
      </c>
      <c r="Y22" s="23">
        <f t="shared" si="3"/>
        <v>132491.36969999998</v>
      </c>
      <c r="Z22" s="24">
        <f t="shared" si="3"/>
        <v>34149106.096096829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56.038818865021597</v>
      </c>
      <c r="F23" s="178"/>
      <c r="G23" s="177">
        <f>(G20+G21)/(G22+G41)*100</f>
        <v>75.381316776571197</v>
      </c>
      <c r="H23" s="178"/>
      <c r="I23" s="177">
        <f>(I20+I21)/(I22+I41)*100</f>
        <v>58.520392032880174</v>
      </c>
      <c r="J23" s="178"/>
      <c r="K23" s="177">
        <f>(K20+K21)/(K22+K41)*100</f>
        <v>56.226415094339622</v>
      </c>
      <c r="L23" s="178"/>
      <c r="M23" s="177">
        <f>(M20+M21)/(M22+M41)*100</f>
        <v>44.160619119554447</v>
      </c>
      <c r="N23" s="178"/>
      <c r="O23" s="177">
        <f>(O20+O21)/(O22+O41)*100</f>
        <v>97.394136807817588</v>
      </c>
      <c r="P23" s="178"/>
      <c r="Q23" s="177">
        <f>(Q20+Q21)/(Q22+Q41)*100</f>
        <v>49.687767485540618</v>
      </c>
      <c r="R23" s="178"/>
      <c r="S23" s="177">
        <f>(S20+S21)/(S22+S41)*100</f>
        <v>149.65404073314932</v>
      </c>
      <c r="T23" s="178"/>
      <c r="U23" s="177">
        <f>(U20+U21)/(U22+U41)*100</f>
        <v>59.655674986336308</v>
      </c>
      <c r="V23" s="178"/>
      <c r="W23" s="177">
        <f>(W20+W21)/(W22+W41)*100</f>
        <v>53.082449706049971</v>
      </c>
      <c r="X23" s="178"/>
      <c r="Y23" s="177">
        <f>(Y20+Y21)/(Y22+Y41)*100</f>
        <v>77.501899217650376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172115.53107973517</v>
      </c>
      <c r="F24" s="180"/>
      <c r="G24" s="181">
        <f>H22/G22*1000</f>
        <v>461580.62933465099</v>
      </c>
      <c r="H24" s="182"/>
      <c r="I24" s="183">
        <f>J22/I22*1000</f>
        <v>952492.21027617576</v>
      </c>
      <c r="J24" s="184"/>
      <c r="K24" s="181">
        <f>L22/K22*1000</f>
        <v>1956175.9960889758</v>
      </c>
      <c r="L24" s="182"/>
      <c r="M24" s="183">
        <f>N22/M22*1000</f>
        <v>216464.39109543353</v>
      </c>
      <c r="N24" s="184"/>
      <c r="O24" s="181">
        <f>P22/O22*1000</f>
        <v>305059.10087719298</v>
      </c>
      <c r="P24" s="182"/>
      <c r="Q24" s="183">
        <f>R22/Q22*1000</f>
        <v>188187.43477113123</v>
      </c>
      <c r="R24" s="184"/>
      <c r="S24" s="181">
        <f>T22/S22*1000</f>
        <v>102387.56540260222</v>
      </c>
      <c r="T24" s="182"/>
      <c r="U24" s="183">
        <f>V22/U22*1000</f>
        <v>445134.07576099847</v>
      </c>
      <c r="V24" s="184"/>
      <c r="W24" s="181">
        <f>X22/W22*1000</f>
        <v>159802.01825533796</v>
      </c>
      <c r="X24" s="182"/>
      <c r="Y24" s="183">
        <f>Z22/Y22*1000</f>
        <v>257745.89072043408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1.2883103283368051</v>
      </c>
      <c r="F25" s="49"/>
      <c r="G25" s="50">
        <f>G22/Y22*100</f>
        <v>1.0753236253998817</v>
      </c>
      <c r="H25" s="51"/>
      <c r="I25" s="48">
        <f>I22/Y22*100</f>
        <v>2.3677013884776832</v>
      </c>
      <c r="J25" s="49"/>
      <c r="K25" s="50">
        <f>K22/Y22*100</f>
        <v>3.0877482882569978</v>
      </c>
      <c r="L25" s="51"/>
      <c r="M25" s="48">
        <f>M22/Y22*100</f>
        <v>10.094168420390329</v>
      </c>
      <c r="N25" s="49"/>
      <c r="O25" s="50">
        <f>O22/Y22*100</f>
        <v>3.4417336090080441</v>
      </c>
      <c r="P25" s="51"/>
      <c r="Q25" s="48">
        <f>Q22/Y22*100</f>
        <v>43.173302630593909</v>
      </c>
      <c r="R25" s="49"/>
      <c r="S25" s="50">
        <f>S22/Y22*100</f>
        <v>26.08109500131464</v>
      </c>
      <c r="T25" s="51"/>
      <c r="U25" s="48">
        <f>U22/Y22*100</f>
        <v>4.3123563541814613</v>
      </c>
      <c r="V25" s="49"/>
      <c r="W25" s="50">
        <f>W22/Y22*100</f>
        <v>5.0782603540402533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+'(令和5年7月)'!E20</f>
        <v>1038</v>
      </c>
      <c r="F27" s="128">
        <f>+'(令和5年7月)'!F20</f>
        <v>102589</v>
      </c>
      <c r="G27" s="129">
        <f>+'(令和5年7月)'!G20</f>
        <v>1207.174</v>
      </c>
      <c r="H27" s="130">
        <f>+'(令和5年7月)'!H20</f>
        <v>451478</v>
      </c>
      <c r="I27" s="131">
        <f>+'(令和5年7月)'!I20</f>
        <v>1716</v>
      </c>
      <c r="J27" s="128">
        <f>+'(令和5年7月)'!J20</f>
        <v>1154187.7272727273</v>
      </c>
      <c r="K27" s="129">
        <f>+'(令和5年7月)'!K20</f>
        <v>1892</v>
      </c>
      <c r="L27" s="130">
        <f>+'(令和5年7月)'!L20</f>
        <v>3670509</v>
      </c>
      <c r="M27" s="131">
        <f>+'(令和5年7月)'!M20</f>
        <v>6370.16</v>
      </c>
      <c r="N27" s="128">
        <f>+'(令和5年7月)'!N20</f>
        <v>1442578</v>
      </c>
      <c r="O27" s="129">
        <f>+'(令和5年7月)'!O20</f>
        <v>4227</v>
      </c>
      <c r="P27" s="130">
        <f>+'(令和5年7月)'!P20</f>
        <v>1457056</v>
      </c>
      <c r="Q27" s="131">
        <f>+'(令和5年7月)'!Q20</f>
        <v>27796</v>
      </c>
      <c r="R27" s="128">
        <f>+'(令和5年7月)'!R20</f>
        <v>5167340.8</v>
      </c>
      <c r="S27" s="129">
        <f>+'(令和5年7月)'!S20</f>
        <v>64919</v>
      </c>
      <c r="T27" s="130">
        <f>+'(令和5年7月)'!T20</f>
        <v>11696826</v>
      </c>
      <c r="U27" s="131">
        <f>+'(令和5年7月)'!U20</f>
        <v>3342</v>
      </c>
      <c r="V27" s="128">
        <f>+'(令和5年7月)'!V20</f>
        <v>1134115.6511627906</v>
      </c>
      <c r="W27" s="131">
        <f>+'(令和5年7月)'!W20</f>
        <v>6585.2070000000003</v>
      </c>
      <c r="X27" s="130">
        <f>+'(令和5年7月)'!X20</f>
        <v>1512485</v>
      </c>
      <c r="Y27" s="131">
        <f>+'(令和5年7月)'!Y20</f>
        <v>119092.541</v>
      </c>
      <c r="Z27" s="128">
        <f>+'(令和5年7月)'!Z20</f>
        <v>27789165.178435519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+'(令和5年7月)'!E21</f>
        <v>1022</v>
      </c>
      <c r="F28" s="135">
        <f>+'(令和5年7月)'!F21</f>
        <v>106019</v>
      </c>
      <c r="G28" s="136">
        <f>+'(令和5年7月)'!G21</f>
        <v>1214.498</v>
      </c>
      <c r="H28" s="137">
        <f>+'(令和5年7月)'!H21</f>
        <v>452108</v>
      </c>
      <c r="I28" s="134">
        <f>+'(令和5年7月)'!I21</f>
        <v>1716</v>
      </c>
      <c r="J28" s="135">
        <f>+'(令和5年7月)'!J21</f>
        <v>1172737.3636363638</v>
      </c>
      <c r="K28" s="136">
        <f>+'(令和5年7月)'!K21</f>
        <v>2235</v>
      </c>
      <c r="L28" s="137">
        <f>+'(令和5年7月)'!L21</f>
        <v>4058527</v>
      </c>
      <c r="M28" s="134">
        <f>+'(令和5年7月)'!M21</f>
        <v>8169.12</v>
      </c>
      <c r="N28" s="135">
        <f>+'(令和5年7月)'!N21</f>
        <v>1624905</v>
      </c>
      <c r="O28" s="136">
        <f>+'(令和5年7月)'!O21</f>
        <v>4185</v>
      </c>
      <c r="P28" s="137">
        <f>+'(令和5年7月)'!P21</f>
        <v>1396136</v>
      </c>
      <c r="Q28" s="134">
        <f>+'(令和5年7月)'!Q21</f>
        <v>27074</v>
      </c>
      <c r="R28" s="135">
        <f>+'(令和5年7月)'!R21</f>
        <v>5065509.5999999996</v>
      </c>
      <c r="S28" s="136">
        <f>+'(令和5年7月)'!S21</f>
        <v>61740</v>
      </c>
      <c r="T28" s="137">
        <f>+'(令和5年7月)'!T21</f>
        <v>11030625</v>
      </c>
      <c r="U28" s="134">
        <f>+'(令和5年7月)'!U21</f>
        <v>3127</v>
      </c>
      <c r="V28" s="135">
        <f>+'(令和5年7月)'!V21</f>
        <v>819416.86046511633</v>
      </c>
      <c r="W28" s="134">
        <f>+'(令和5年7月)'!W21</f>
        <v>6547.6170000000002</v>
      </c>
      <c r="X28" s="137">
        <f>+'(令和5年7月)'!X21</f>
        <v>1477178</v>
      </c>
      <c r="Y28" s="138">
        <f>+'(令和5年7月)'!Y21</f>
        <v>117030.235</v>
      </c>
      <c r="Z28" s="139">
        <f>+'(令和5年7月)'!Z21</f>
        <v>27203161.824101478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+'(令和5年7月)'!E22</f>
        <v>1851.4080000000001</v>
      </c>
      <c r="F29" s="139">
        <f>+'(令和5年7月)'!F22</f>
        <v>334788</v>
      </c>
      <c r="G29" s="140">
        <f>+'(令和5年7月)'!G22</f>
        <v>1775.252</v>
      </c>
      <c r="H29" s="141">
        <f>+'(令和5年7月)'!H22</f>
        <v>777518</v>
      </c>
      <c r="I29" s="138">
        <f>+'(令和5年7月)'!I22</f>
        <v>3033</v>
      </c>
      <c r="J29" s="139">
        <f>+'(令和5年7月)'!J22</f>
        <v>2486814.6636363636</v>
      </c>
      <c r="K29" s="140">
        <f>+'(令和5年7月)'!K22</f>
        <v>6786.2999999999993</v>
      </c>
      <c r="L29" s="141">
        <f>+'(令和5年7月)'!L22</f>
        <v>3433410</v>
      </c>
      <c r="M29" s="138">
        <f>+'(令和5年7月)'!M22</f>
        <v>15284.952000000001</v>
      </c>
      <c r="N29" s="139">
        <f>+'(令和5年7月)'!N22</f>
        <v>3286792.25</v>
      </c>
      <c r="O29" s="140">
        <f>+'(令和5年7月)'!O22</f>
        <v>4759</v>
      </c>
      <c r="P29" s="141">
        <f>+'(令和5年7月)'!P22</f>
        <v>1390478</v>
      </c>
      <c r="Q29" s="138">
        <f>+'(令和5年7月)'!Q22</f>
        <v>61085.5</v>
      </c>
      <c r="R29" s="139">
        <f>+'(令和5年7月)'!R22</f>
        <v>11185788.300000001</v>
      </c>
      <c r="S29" s="140">
        <f>+'(令和5年7月)'!S22</f>
        <v>37976</v>
      </c>
      <c r="T29" s="141">
        <f>+'(令和5年7月)'!T22</f>
        <v>4129605</v>
      </c>
      <c r="U29" s="138">
        <f>+'(令和5年7月)'!U22</f>
        <v>5618.2</v>
      </c>
      <c r="V29" s="139">
        <f>+'(令和5年7月)'!V22</f>
        <v>1941521.2906976745</v>
      </c>
      <c r="W29" s="138">
        <f>+'(令和5年7月)'!W22</f>
        <v>8173.5072000000009</v>
      </c>
      <c r="X29" s="141">
        <f>+'(令和5年7月)'!X22</f>
        <v>1959062.5</v>
      </c>
      <c r="Y29" s="138">
        <f>+'(令和5年7月)'!Y22</f>
        <v>146343.11919999999</v>
      </c>
      <c r="Z29" s="139">
        <f>+'(令和5年7月)'!Z22</f>
        <v>30925778.004334036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+'(令和5年7月)'!E23</f>
        <v>55.874771076180643</v>
      </c>
      <c r="F30" s="186">
        <f>+'(令和5年1月)'!F23</f>
        <v>0</v>
      </c>
      <c r="G30" s="185">
        <f>+'(令和5年7月)'!G23</f>
        <v>68.066022303495274</v>
      </c>
      <c r="H30" s="186">
        <f>+'(令和5年1月)'!H23</f>
        <v>0</v>
      </c>
      <c r="I30" s="185">
        <f>+'(令和5年7月)'!I23</f>
        <v>56.577645895153317</v>
      </c>
      <c r="J30" s="186">
        <f>+'(令和5年1月)'!J23</f>
        <v>0</v>
      </c>
      <c r="K30" s="185">
        <f>+'(令和5年7月)'!K23</f>
        <v>29.657362959556181</v>
      </c>
      <c r="L30" s="186">
        <f>+'(令和5年1月)'!L23</f>
        <v>0</v>
      </c>
      <c r="M30" s="185">
        <f>+'(令和5年7月)'!M23</f>
        <v>44.917486137295391</v>
      </c>
      <c r="N30" s="186">
        <f>+'(令和5年1月)'!N23</f>
        <v>0</v>
      </c>
      <c r="O30" s="185">
        <f>+'(令和5年7月)'!O23</f>
        <v>88.771633600675386</v>
      </c>
      <c r="P30" s="186">
        <f>+'(令和5年1月)'!P23</f>
        <v>0</v>
      </c>
      <c r="Q30" s="185">
        <f>+'(令和5年7月)'!Q23</f>
        <v>45.179458044117283</v>
      </c>
      <c r="R30" s="186">
        <f>+'(令和5年1月)'!R23</f>
        <v>0</v>
      </c>
      <c r="S30" s="185">
        <f>+'(令和5年7月)'!S23</f>
        <v>174.04669314168717</v>
      </c>
      <c r="T30" s="186">
        <f>+'(令和5年1月)'!T23</f>
        <v>0</v>
      </c>
      <c r="U30" s="185">
        <f>+'(令和5年7月)'!U23</f>
        <v>58.694902643947231</v>
      </c>
      <c r="V30" s="186">
        <f>+'(令和5年1月)'!V23</f>
        <v>0</v>
      </c>
      <c r="W30" s="185">
        <f>+'(令和5年7月)'!W23</f>
        <v>80.522915327410331</v>
      </c>
      <c r="X30" s="186">
        <f>+'(令和5年1月)'!X23</f>
        <v>0</v>
      </c>
      <c r="Y30" s="185">
        <f>+'(令和5年7月)'!Y23</f>
        <v>81.246845037872745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-74</v>
      </c>
      <c r="F31" s="91">
        <f t="shared" ref="F31:Z33" si="5">F20-F27</f>
        <v>-18445</v>
      </c>
      <c r="G31" s="92">
        <f t="shared" si="5"/>
        <v>-142.65599999999995</v>
      </c>
      <c r="H31" s="93">
        <f t="shared" si="5"/>
        <v>2693</v>
      </c>
      <c r="I31" s="90">
        <f t="shared" si="5"/>
        <v>109</v>
      </c>
      <c r="J31" s="91">
        <f t="shared" si="5"/>
        <v>397905.20909090899</v>
      </c>
      <c r="K31" s="92">
        <f t="shared" si="5"/>
        <v>401</v>
      </c>
      <c r="L31" s="93">
        <f t="shared" si="5"/>
        <v>1798691</v>
      </c>
      <c r="M31" s="90">
        <f t="shared" si="5"/>
        <v>-817.09599999999955</v>
      </c>
      <c r="N31" s="91">
        <f t="shared" si="5"/>
        <v>-85527.899999999907</v>
      </c>
      <c r="O31" s="92">
        <f t="shared" si="5"/>
        <v>213</v>
      </c>
      <c r="P31" s="93">
        <f t="shared" si="5"/>
        <v>28442.59999999986</v>
      </c>
      <c r="Q31" s="90">
        <f t="shared" si="5"/>
        <v>368</v>
      </c>
      <c r="R31" s="91">
        <f t="shared" si="5"/>
        <v>629173.50000000093</v>
      </c>
      <c r="S31" s="92">
        <f t="shared" si="5"/>
        <v>-13600</v>
      </c>
      <c r="T31" s="93">
        <f t="shared" si="5"/>
        <v>-1085643.5999999996</v>
      </c>
      <c r="U31" s="90">
        <f t="shared" si="5"/>
        <v>157</v>
      </c>
      <c r="V31" s="91">
        <f t="shared" si="5"/>
        <v>-57492.906976744067</v>
      </c>
      <c r="W31" s="92">
        <f t="shared" si="5"/>
        <v>-3134.0200000000004</v>
      </c>
      <c r="X31" s="93">
        <f t="shared" si="5"/>
        <v>-1020658</v>
      </c>
      <c r="Y31" s="90">
        <f t="shared" si="5"/>
        <v>-16519.771999999997</v>
      </c>
      <c r="Z31" s="91">
        <f t="shared" si="5"/>
        <v>589137.90211416408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-92</v>
      </c>
      <c r="F32" s="95">
        <f t="shared" si="6"/>
        <v>-23544.399999999994</v>
      </c>
      <c r="G32" s="96">
        <f t="shared" si="6"/>
        <v>-73.226000000000113</v>
      </c>
      <c r="H32" s="97">
        <f t="shared" si="6"/>
        <v>34278</v>
      </c>
      <c r="I32" s="94">
        <f t="shared" si="6"/>
        <v>161</v>
      </c>
      <c r="J32" s="95">
        <f t="shared" si="6"/>
        <v>393015.66363636358</v>
      </c>
      <c r="K32" s="96">
        <f t="shared" si="6"/>
        <v>91</v>
      </c>
      <c r="L32" s="97">
        <f t="shared" si="6"/>
        <v>1437122</v>
      </c>
      <c r="M32" s="94">
        <f t="shared" si="6"/>
        <v>-1351.9520000000002</v>
      </c>
      <c r="N32" s="95">
        <f t="shared" si="6"/>
        <v>41306.699999999953</v>
      </c>
      <c r="O32" s="96">
        <f t="shared" si="6"/>
        <v>345</v>
      </c>
      <c r="P32" s="97">
        <f t="shared" si="6"/>
        <v>111559.90000000014</v>
      </c>
      <c r="Q32" s="94">
        <f t="shared" si="6"/>
        <v>2115</v>
      </c>
      <c r="R32" s="95">
        <f t="shared" si="6"/>
        <v>799482.70000000019</v>
      </c>
      <c r="S32" s="96">
        <f t="shared" si="6"/>
        <v>-12009</v>
      </c>
      <c r="T32" s="97">
        <f t="shared" si="6"/>
        <v>-522644</v>
      </c>
      <c r="U32" s="94">
        <f t="shared" si="5"/>
        <v>-77</v>
      </c>
      <c r="V32" s="95">
        <f t="shared" si="5"/>
        <v>-2480.8976744186366</v>
      </c>
      <c r="W32" s="96">
        <f t="shared" si="5"/>
        <v>-2583.46</v>
      </c>
      <c r="X32" s="97">
        <f t="shared" si="5"/>
        <v>-894268</v>
      </c>
      <c r="Y32" s="94">
        <f t="shared" si="5"/>
        <v>-13474.638000000006</v>
      </c>
      <c r="Z32" s="95">
        <f t="shared" si="5"/>
        <v>1373827.6659619473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-144.50800000000004</v>
      </c>
      <c r="F33" s="95">
        <f t="shared" si="5"/>
        <v>-41004</v>
      </c>
      <c r="G33" s="96">
        <f t="shared" si="5"/>
        <v>-350.54099999999994</v>
      </c>
      <c r="H33" s="97">
        <f t="shared" si="5"/>
        <v>-119899</v>
      </c>
      <c r="I33" s="94">
        <f t="shared" si="5"/>
        <v>104</v>
      </c>
      <c r="J33" s="95">
        <f t="shared" si="5"/>
        <v>501153.39999999991</v>
      </c>
      <c r="K33" s="96">
        <f t="shared" si="5"/>
        <v>-2695.2999999999993</v>
      </c>
      <c r="L33" s="97">
        <f t="shared" si="5"/>
        <v>4569306</v>
      </c>
      <c r="M33" s="94">
        <f t="shared" si="5"/>
        <v>-1911.0500000000029</v>
      </c>
      <c r="N33" s="95">
        <f t="shared" si="5"/>
        <v>-391818.69699999969</v>
      </c>
      <c r="O33" s="96">
        <f t="shared" si="5"/>
        <v>-199</v>
      </c>
      <c r="P33" s="97">
        <f t="shared" si="5"/>
        <v>591.5</v>
      </c>
      <c r="Q33" s="94">
        <f t="shared" si="5"/>
        <v>-3884.5999999999985</v>
      </c>
      <c r="R33" s="95">
        <f t="shared" si="5"/>
        <v>-421297.6623999998</v>
      </c>
      <c r="S33" s="96">
        <f t="shared" si="5"/>
        <v>-3420.8000000000029</v>
      </c>
      <c r="T33" s="97">
        <f t="shared" si="5"/>
        <v>-591582.20000000019</v>
      </c>
      <c r="U33" s="94">
        <f t="shared" si="5"/>
        <v>95.300000000000182</v>
      </c>
      <c r="V33" s="95">
        <f t="shared" si="5"/>
        <v>601752.25116279046</v>
      </c>
      <c r="W33" s="96">
        <f t="shared" si="5"/>
        <v>-1445.250500000001</v>
      </c>
      <c r="X33" s="97">
        <f t="shared" si="5"/>
        <v>-883873.5</v>
      </c>
      <c r="Y33" s="94">
        <f t="shared" si="5"/>
        <v>-13851.749500000005</v>
      </c>
      <c r="Z33" s="95">
        <f t="shared" si="5"/>
        <v>3223328.0917627923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0.1640477888409535</v>
      </c>
      <c r="F34" s="188"/>
      <c r="G34" s="187">
        <f t="shared" ref="G34" si="7">+G23-G30</f>
        <v>7.3152944730759231</v>
      </c>
      <c r="H34" s="188"/>
      <c r="I34" s="187">
        <f t="shared" ref="I34" si="8">+I23-I30</f>
        <v>1.9427461377268571</v>
      </c>
      <c r="J34" s="188"/>
      <c r="K34" s="187">
        <f t="shared" ref="K34" si="9">+K23-K30</f>
        <v>26.569052134783441</v>
      </c>
      <c r="L34" s="188"/>
      <c r="M34" s="187">
        <f t="shared" ref="M34" si="10">+M23-M30</f>
        <v>-0.75686701774094445</v>
      </c>
      <c r="N34" s="188"/>
      <c r="O34" s="187">
        <f t="shared" ref="O34" si="11">+O23-O30</f>
        <v>8.6225032071422021</v>
      </c>
      <c r="P34" s="188"/>
      <c r="Q34" s="187">
        <f t="shared" ref="Q34" si="12">+Q23-Q30</f>
        <v>4.5083094414233358</v>
      </c>
      <c r="R34" s="188"/>
      <c r="S34" s="187">
        <f t="shared" ref="S34" si="13">+S23-S30</f>
        <v>-24.392652408537856</v>
      </c>
      <c r="T34" s="188"/>
      <c r="U34" s="187">
        <f t="shared" ref="U34" si="14">+U23-U30</f>
        <v>0.96077234238907749</v>
      </c>
      <c r="V34" s="188"/>
      <c r="W34" s="187">
        <f t="shared" ref="W34" si="15">+W23-W30</f>
        <v>-27.44046562136036</v>
      </c>
      <c r="X34" s="188"/>
      <c r="Y34" s="187">
        <f t="shared" ref="Y34" si="16">+Y23-Y30</f>
        <v>-3.7449458202223695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92.870905587668602</v>
      </c>
      <c r="F35" s="60">
        <f t="shared" si="17"/>
        <v>82.020489526167523</v>
      </c>
      <c r="G35" s="61">
        <f t="shared" si="17"/>
        <v>88.182648068961072</v>
      </c>
      <c r="H35" s="62">
        <f t="shared" si="17"/>
        <v>100.59648532154391</v>
      </c>
      <c r="I35" s="59">
        <f t="shared" si="17"/>
        <v>106.35198135198137</v>
      </c>
      <c r="J35" s="60">
        <f t="shared" si="17"/>
        <v>134.47491250241708</v>
      </c>
      <c r="K35" s="61">
        <f t="shared" si="17"/>
        <v>121.19450317124736</v>
      </c>
      <c r="L35" s="62">
        <f t="shared" si="17"/>
        <v>149.00385750314194</v>
      </c>
      <c r="M35" s="59">
        <f t="shared" si="17"/>
        <v>87.173069436246507</v>
      </c>
      <c r="N35" s="60">
        <f t="shared" si="17"/>
        <v>94.071176740529808</v>
      </c>
      <c r="O35" s="61">
        <f t="shared" si="17"/>
        <v>105.03903477643719</v>
      </c>
      <c r="P35" s="62">
        <f t="shared" si="17"/>
        <v>101.95205949531108</v>
      </c>
      <c r="Q35" s="59">
        <f t="shared" si="17"/>
        <v>101.32393150093539</v>
      </c>
      <c r="R35" s="60">
        <f t="shared" si="17"/>
        <v>112.17596292468268</v>
      </c>
      <c r="S35" s="61">
        <f t="shared" si="17"/>
        <v>79.050817172168394</v>
      </c>
      <c r="T35" s="62">
        <f t="shared" si="17"/>
        <v>90.718476961185885</v>
      </c>
      <c r="U35" s="59">
        <f t="shared" si="17"/>
        <v>104.69778575703172</v>
      </c>
      <c r="V35" s="60">
        <f t="shared" si="17"/>
        <v>94.930595753810692</v>
      </c>
      <c r="W35" s="61">
        <f t="shared" si="17"/>
        <v>52.408177905417396</v>
      </c>
      <c r="X35" s="62">
        <f t="shared" si="17"/>
        <v>32.517810093984401</v>
      </c>
      <c r="Y35" s="59">
        <f t="shared" si="17"/>
        <v>86.12862580537265</v>
      </c>
      <c r="Z35" s="60">
        <f t="shared" si="17"/>
        <v>102.12002734998076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90.998043052837573</v>
      </c>
      <c r="F36" s="64">
        <f t="shared" si="17"/>
        <v>77.792282515398199</v>
      </c>
      <c r="G36" s="65">
        <f t="shared" si="17"/>
        <v>93.970677596834236</v>
      </c>
      <c r="H36" s="66">
        <f t="shared" si="17"/>
        <v>107.5818167340547</v>
      </c>
      <c r="I36" s="63">
        <f t="shared" si="17"/>
        <v>109.38228438228438</v>
      </c>
      <c r="J36" s="64">
        <f t="shared" si="17"/>
        <v>133.51267520101183</v>
      </c>
      <c r="K36" s="65">
        <f t="shared" si="17"/>
        <v>104.07158836689038</v>
      </c>
      <c r="L36" s="66">
        <f t="shared" si="17"/>
        <v>135.4099406016025</v>
      </c>
      <c r="M36" s="63">
        <f t="shared" si="17"/>
        <v>83.450457332001477</v>
      </c>
      <c r="N36" s="64">
        <f t="shared" si="17"/>
        <v>102.54209938427169</v>
      </c>
      <c r="O36" s="65">
        <f t="shared" si="17"/>
        <v>108.24372759856631</v>
      </c>
      <c r="P36" s="66">
        <f t="shared" si="17"/>
        <v>107.99061839247754</v>
      </c>
      <c r="Q36" s="63">
        <f t="shared" si="17"/>
        <v>107.81192287803798</v>
      </c>
      <c r="R36" s="64">
        <f t="shared" si="17"/>
        <v>115.78286812446275</v>
      </c>
      <c r="S36" s="65">
        <f t="shared" si="17"/>
        <v>80.549076773566568</v>
      </c>
      <c r="T36" s="66">
        <f t="shared" si="17"/>
        <v>95.261882259618119</v>
      </c>
      <c r="U36" s="63">
        <f t="shared" si="17"/>
        <v>97.537575951391105</v>
      </c>
      <c r="V36" s="64">
        <f t="shared" si="17"/>
        <v>99.6972361939184</v>
      </c>
      <c r="W36" s="65">
        <f t="shared" si="17"/>
        <v>60.54350766087876</v>
      </c>
      <c r="X36" s="66">
        <f t="shared" si="17"/>
        <v>39.461053441088346</v>
      </c>
      <c r="Y36" s="63">
        <f t="shared" si="17"/>
        <v>88.486190769419537</v>
      </c>
      <c r="Z36" s="64">
        <f t="shared" si="17"/>
        <v>105.05024994831579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92.194697225030893</v>
      </c>
      <c r="F37" s="68">
        <f t="shared" si="17"/>
        <v>87.752249184558579</v>
      </c>
      <c r="G37" s="69">
        <f t="shared" si="17"/>
        <v>80.254014641301623</v>
      </c>
      <c r="H37" s="70">
        <f t="shared" si="17"/>
        <v>84.579263759810061</v>
      </c>
      <c r="I37" s="67">
        <f t="shared" si="17"/>
        <v>103.4289482360699</v>
      </c>
      <c r="J37" s="68">
        <f t="shared" si="17"/>
        <v>120.15242258814673</v>
      </c>
      <c r="K37" s="69">
        <f t="shared" si="17"/>
        <v>60.283217659107322</v>
      </c>
      <c r="L37" s="70">
        <f t="shared" si="17"/>
        <v>233.08361075432296</v>
      </c>
      <c r="M37" s="67">
        <f t="shared" si="17"/>
        <v>87.497180233212362</v>
      </c>
      <c r="N37" s="68">
        <f t="shared" si="17"/>
        <v>88.078994131740458</v>
      </c>
      <c r="O37" s="69">
        <f t="shared" si="17"/>
        <v>95.818449254044964</v>
      </c>
      <c r="P37" s="70">
        <f t="shared" si="17"/>
        <v>100.04253932820224</v>
      </c>
      <c r="Q37" s="67">
        <f t="shared" si="17"/>
        <v>93.640716700362617</v>
      </c>
      <c r="R37" s="68">
        <f t="shared" si="17"/>
        <v>96.233634580765312</v>
      </c>
      <c r="S37" s="69">
        <f t="shared" si="17"/>
        <v>90.992205603539063</v>
      </c>
      <c r="T37" s="70">
        <f t="shared" si="17"/>
        <v>85.67460568262581</v>
      </c>
      <c r="U37" s="67">
        <f t="shared" si="17"/>
        <v>101.69627282759603</v>
      </c>
      <c r="V37" s="68">
        <f t="shared" si="17"/>
        <v>130.99385281253106</v>
      </c>
      <c r="W37" s="69">
        <f t="shared" si="17"/>
        <v>82.317865946212166</v>
      </c>
      <c r="X37" s="70">
        <f t="shared" si="17"/>
        <v>54.882832987717336</v>
      </c>
      <c r="Y37" s="67">
        <f t="shared" si="17"/>
        <v>90.534744936610593</v>
      </c>
      <c r="Z37" s="68">
        <f t="shared" si="17"/>
        <v>110.42278739539249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+'(令和6年6月)'!E20</f>
        <v>950</v>
      </c>
      <c r="F39" s="143">
        <f>+'(令和6年6月)'!F20</f>
        <v>83842</v>
      </c>
      <c r="G39" s="142">
        <f>+'(令和6年6月)'!G20</f>
        <v>1030.2049999999999</v>
      </c>
      <c r="H39" s="143">
        <f>+'(令和6年6月)'!H20</f>
        <v>440847</v>
      </c>
      <c r="I39" s="142">
        <f>+'(令和6年6月)'!I20</f>
        <v>1444</v>
      </c>
      <c r="J39" s="143">
        <f>+'(令和6年6月)'!J20</f>
        <v>1219241.6000000001</v>
      </c>
      <c r="K39" s="142">
        <f>+'(令和6年6月)'!K20</f>
        <v>2424</v>
      </c>
      <c r="L39" s="143">
        <f>+'(令和6年6月)'!L20</f>
        <v>5638534</v>
      </c>
      <c r="M39" s="142">
        <f>+'(令和6年6月)'!M20</f>
        <v>6096</v>
      </c>
      <c r="N39" s="143">
        <f>+'(令和6年6月)'!N20</f>
        <v>1457041.7</v>
      </c>
      <c r="O39" s="142">
        <f>+'(令和6年6月)'!O20</f>
        <v>3670</v>
      </c>
      <c r="P39" s="143">
        <f>+'(令和6年6月)'!P20</f>
        <v>1241032.7</v>
      </c>
      <c r="Q39" s="142">
        <f>+'(令和6年6月)'!Q20</f>
        <v>26780</v>
      </c>
      <c r="R39" s="143">
        <f>+'(令和6年6月)'!R20</f>
        <v>5366728</v>
      </c>
      <c r="S39" s="144">
        <f>+'(令和6年6月)'!S20</f>
        <v>43710</v>
      </c>
      <c r="T39" s="145">
        <f>+'(令和6年6月)'!T20</f>
        <v>8853138.4000000004</v>
      </c>
      <c r="U39" s="142">
        <f>+'(令和6年6月)'!U20</f>
        <v>3222</v>
      </c>
      <c r="V39" s="143">
        <f>+'(令和6年6月)'!V20</f>
        <v>1449874.3255813953</v>
      </c>
      <c r="W39" s="142">
        <f>+'(令和6年6月)'!W20</f>
        <v>3447.4859999999999</v>
      </c>
      <c r="X39" s="143">
        <f>+'(令和6年6月)'!X20</f>
        <v>556684</v>
      </c>
      <c r="Y39" s="146">
        <f>+'(令和6年6月)'!Y20</f>
        <v>92773.691000000006</v>
      </c>
      <c r="Z39" s="147">
        <f>+'(令和6年6月)'!Z20</f>
        <v>26306963.725581396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+'(令和6年6月)'!E21</f>
        <v>887</v>
      </c>
      <c r="F40" s="149">
        <f>+'(令和6年6月)'!F21</f>
        <v>80451</v>
      </c>
      <c r="G40" s="148">
        <f>+'(令和6年6月)'!G21</f>
        <v>1113.5149999999999</v>
      </c>
      <c r="H40" s="149">
        <f>+'(令和6年6月)'!H21</f>
        <v>468380</v>
      </c>
      <c r="I40" s="148">
        <f>+'(令和6年6月)'!I21</f>
        <v>1743</v>
      </c>
      <c r="J40" s="149">
        <f>+'(令和6年6月)'!J21</f>
        <v>1364319.2090909092</v>
      </c>
      <c r="K40" s="148">
        <f>+'(令和6年6月)'!K21</f>
        <v>2319</v>
      </c>
      <c r="L40" s="149">
        <f>+'(令和6年6月)'!L21</f>
        <v>5428346</v>
      </c>
      <c r="M40" s="148">
        <f>+'(令和6年6月)'!M21</f>
        <v>6384.3</v>
      </c>
      <c r="N40" s="149">
        <f>+'(令和6年6月)'!N21</f>
        <v>1366894.9</v>
      </c>
      <c r="O40" s="148">
        <f>+'(令和6年6月)'!O21</f>
        <v>3966</v>
      </c>
      <c r="P40" s="149">
        <f>+'(令和6年6月)'!P21</f>
        <v>1345891.0999999999</v>
      </c>
      <c r="Q40" s="148">
        <f>+'(令和6年6月)'!Q21</f>
        <v>26365</v>
      </c>
      <c r="R40" s="149">
        <f>+'(令和6年6月)'!R21</f>
        <v>5364990.0999999996</v>
      </c>
      <c r="S40" s="144">
        <f>+'(令和6年6月)'!S21</f>
        <v>43043</v>
      </c>
      <c r="T40" s="145">
        <f>+'(令和6年6月)'!T21</f>
        <v>8574866</v>
      </c>
      <c r="U40" s="148">
        <f>+'(令和6年6月)'!U21</f>
        <v>3035</v>
      </c>
      <c r="V40" s="149">
        <f>+'(令和6年6月)'!V21</f>
        <v>813162.74418604653</v>
      </c>
      <c r="W40" s="148">
        <f>+'(令和6年6月)'!W21</f>
        <v>3893.366</v>
      </c>
      <c r="X40" s="149">
        <f>+'(令和6年6月)'!X21</f>
        <v>587586</v>
      </c>
      <c r="Y40" s="150">
        <f>+'(令和6年6月)'!Y21</f>
        <v>92749.181000000011</v>
      </c>
      <c r="Z40" s="151">
        <f>+'(令和6年6月)'!Z21</f>
        <v>25394887.053276956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+'(令和6年6月)'!E22</f>
        <v>1672.9</v>
      </c>
      <c r="F41" s="149">
        <f>+'(令和6年6月)'!F22</f>
        <v>292114.59999999998</v>
      </c>
      <c r="G41" s="148">
        <f>+'(令和6年6月)'!G22</f>
        <v>1501.4649999999999</v>
      </c>
      <c r="H41" s="149">
        <f>+'(令和6年6月)'!H22</f>
        <v>689834</v>
      </c>
      <c r="I41" s="148">
        <f>+'(令和6年6月)'!I22</f>
        <v>3189</v>
      </c>
      <c r="J41" s="149">
        <f>+'(令和6年6月)'!J22</f>
        <v>3001628.1545454543</v>
      </c>
      <c r="K41" s="148">
        <f>+'(令和6年6月)'!K22</f>
        <v>4124</v>
      </c>
      <c r="L41" s="149">
        <f>+'(令和6年6月)'!L22</f>
        <v>8029165</v>
      </c>
      <c r="M41" s="148">
        <f>+'(令和6年6月)'!M22</f>
        <v>14638.005999999998</v>
      </c>
      <c r="N41" s="149">
        <f>+'(令和6年6月)'!N22</f>
        <v>3204135.1529999999</v>
      </c>
      <c r="O41" s="148">
        <f>+'(令和6年6月)'!O22</f>
        <v>4650</v>
      </c>
      <c r="P41" s="149">
        <f>+'(令和6年6月)'!P22</f>
        <v>1413266.8</v>
      </c>
      <c r="Q41" s="148">
        <f>+'(令和6年6月)'!Q22</f>
        <v>58225.9</v>
      </c>
      <c r="R41" s="149">
        <f>+'(令和6年6月)'!R22</f>
        <v>10832968.637600001</v>
      </c>
      <c r="S41" s="144">
        <f>+'(令和6年6月)'!S22</f>
        <v>32967.199999999997</v>
      </c>
      <c r="T41" s="145">
        <f>+'(令和6年6月)'!T22</f>
        <v>3434821.4</v>
      </c>
      <c r="U41" s="148">
        <f>+'(令和6年6月)'!U22</f>
        <v>5264.5</v>
      </c>
      <c r="V41" s="149">
        <f>+'(令和6年6月)'!V22</f>
        <v>2283586.7604651162</v>
      </c>
      <c r="W41" s="148">
        <f>+'(令和6年6月)'!W22</f>
        <v>7241.2267000000002</v>
      </c>
      <c r="X41" s="149">
        <f>+'(令和6年6月)'!X22</f>
        <v>1166272</v>
      </c>
      <c r="Y41" s="150">
        <f>+'(令和6年6月)'!Y22</f>
        <v>133474.19770000002</v>
      </c>
      <c r="Z41" s="151">
        <f>+'(令和6年6月)'!Z22</f>
        <v>34347792.50561057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+'(令和6年6月)'!E23</f>
        <v>55.958328256366521</v>
      </c>
      <c r="F42" s="193">
        <f>+'(令和5年12月)'!F23</f>
        <v>0</v>
      </c>
      <c r="G42" s="192">
        <f>+'(令和6年6月)'!G23</f>
        <v>69.460573383793871</v>
      </c>
      <c r="H42" s="193">
        <f>+'(令和5年12月)'!H23</f>
        <v>0</v>
      </c>
      <c r="I42" s="192">
        <f>+'(令和6年6月)'!I23</f>
        <v>47.731016923768159</v>
      </c>
      <c r="J42" s="193">
        <f>+'(令和5年12月)'!J23</f>
        <v>0</v>
      </c>
      <c r="K42" s="192">
        <f>+'(令和6年6月)'!K23</f>
        <v>58.246346555323591</v>
      </c>
      <c r="L42" s="193">
        <f>+'(令和5年12月)'!L23</f>
        <v>0</v>
      </c>
      <c r="M42" s="192">
        <f>+'(令和6年6月)'!M23</f>
        <v>42.214072155644956</v>
      </c>
      <c r="N42" s="193">
        <f>+'(令和5年12月)'!N23</f>
        <v>0</v>
      </c>
      <c r="O42" s="192">
        <f>+'(令和6年6月)'!O23</f>
        <v>79.574822842851191</v>
      </c>
      <c r="P42" s="193">
        <f>+'(令和5年12月)'!P23</f>
        <v>0</v>
      </c>
      <c r="Q42" s="192">
        <f>+'(令和6年6月)'!Q23</f>
        <v>45.800125477434747</v>
      </c>
      <c r="R42" s="193">
        <f>+'(令和5年12月)'!R23</f>
        <v>0</v>
      </c>
      <c r="S42" s="192">
        <f>+'(令和6年6月)'!S23</f>
        <v>132.91934411360037</v>
      </c>
      <c r="T42" s="193">
        <f>+'(令和5年12月)'!T23</f>
        <v>0</v>
      </c>
      <c r="U42" s="192">
        <f>+'(令和6年6月)'!U23</f>
        <v>60.500870237865016</v>
      </c>
      <c r="V42" s="193">
        <f>+'(令和5年12月)'!V23</f>
        <v>0</v>
      </c>
      <c r="W42" s="192">
        <f>+'(令和6年6月)'!W23</f>
        <v>49.173955345879399</v>
      </c>
      <c r="X42" s="193">
        <f>+'(令和5年12月)'!X23</f>
        <v>0</v>
      </c>
      <c r="Y42" s="192">
        <f>+'(令和6年6月)'!Y23</f>
        <v>69.504035475125761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14</v>
      </c>
      <c r="F43" s="93">
        <f t="shared" si="18"/>
        <v>302</v>
      </c>
      <c r="G43" s="90">
        <f t="shared" si="18"/>
        <v>34.313000000000102</v>
      </c>
      <c r="H43" s="91">
        <f t="shared" si="18"/>
        <v>13324</v>
      </c>
      <c r="I43" s="92">
        <f t="shared" si="18"/>
        <v>381</v>
      </c>
      <c r="J43" s="93">
        <f t="shared" si="18"/>
        <v>332851.33636363619</v>
      </c>
      <c r="K43" s="90">
        <f t="shared" si="18"/>
        <v>-131</v>
      </c>
      <c r="L43" s="91">
        <f t="shared" si="18"/>
        <v>-169334</v>
      </c>
      <c r="M43" s="92">
        <f t="shared" si="18"/>
        <v>-542.93599999999969</v>
      </c>
      <c r="N43" s="93">
        <f t="shared" si="18"/>
        <v>-99991.59999999986</v>
      </c>
      <c r="O43" s="90">
        <f t="shared" si="18"/>
        <v>770</v>
      </c>
      <c r="P43" s="91">
        <f t="shared" si="18"/>
        <v>244465.89999999991</v>
      </c>
      <c r="Q43" s="92">
        <f t="shared" si="18"/>
        <v>1384</v>
      </c>
      <c r="R43" s="93">
        <f t="shared" si="18"/>
        <v>429786.30000000075</v>
      </c>
      <c r="S43" s="90">
        <f t="shared" si="18"/>
        <v>7609</v>
      </c>
      <c r="T43" s="91">
        <f t="shared" si="18"/>
        <v>1758044</v>
      </c>
      <c r="U43" s="92">
        <f t="shared" si="18"/>
        <v>277</v>
      </c>
      <c r="V43" s="93">
        <f t="shared" si="18"/>
        <v>-373251.58139534877</v>
      </c>
      <c r="W43" s="90">
        <f t="shared" si="18"/>
        <v>3.7010000000000218</v>
      </c>
      <c r="X43" s="91">
        <f t="shared" si="18"/>
        <v>-64857</v>
      </c>
      <c r="Y43" s="90">
        <f t="shared" si="18"/>
        <v>9799.0779999999941</v>
      </c>
      <c r="Z43" s="91">
        <f t="shared" si="18"/>
        <v>2071339.3549682871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43</v>
      </c>
      <c r="F44" s="97">
        <f t="shared" si="18"/>
        <v>2023.6000000000058</v>
      </c>
      <c r="G44" s="94">
        <f t="shared" si="18"/>
        <v>27.757000000000062</v>
      </c>
      <c r="H44" s="95">
        <f t="shared" si="18"/>
        <v>18006</v>
      </c>
      <c r="I44" s="96">
        <f t="shared" si="18"/>
        <v>134</v>
      </c>
      <c r="J44" s="97">
        <f t="shared" si="18"/>
        <v>201433.81818181812</v>
      </c>
      <c r="K44" s="94">
        <f t="shared" si="18"/>
        <v>7</v>
      </c>
      <c r="L44" s="95">
        <f t="shared" si="18"/>
        <v>67303</v>
      </c>
      <c r="M44" s="96">
        <f t="shared" si="18"/>
        <v>432.86799999999948</v>
      </c>
      <c r="N44" s="97">
        <f t="shared" si="18"/>
        <v>299316.80000000005</v>
      </c>
      <c r="O44" s="94">
        <f t="shared" si="18"/>
        <v>564</v>
      </c>
      <c r="P44" s="95">
        <f t="shared" si="18"/>
        <v>161804.80000000028</v>
      </c>
      <c r="Q44" s="96">
        <f t="shared" si="18"/>
        <v>2824</v>
      </c>
      <c r="R44" s="97">
        <f t="shared" si="18"/>
        <v>500002.20000000019</v>
      </c>
      <c r="S44" s="94">
        <f t="shared" si="18"/>
        <v>6688</v>
      </c>
      <c r="T44" s="95">
        <f t="shared" si="18"/>
        <v>1933115</v>
      </c>
      <c r="U44" s="96">
        <f t="shared" si="18"/>
        <v>15</v>
      </c>
      <c r="V44" s="97">
        <f t="shared" si="18"/>
        <v>3773.2186046511633</v>
      </c>
      <c r="W44" s="94">
        <f t="shared" si="18"/>
        <v>70.791000000000167</v>
      </c>
      <c r="X44" s="95">
        <f t="shared" si="18"/>
        <v>-4676</v>
      </c>
      <c r="Y44" s="94">
        <f t="shared" si="18"/>
        <v>10806.415999999983</v>
      </c>
      <c r="Z44" s="95">
        <f t="shared" si="18"/>
        <v>3182102.4367864691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34</v>
      </c>
      <c r="F45" s="97">
        <f t="shared" si="18"/>
        <v>1669.4000000000233</v>
      </c>
      <c r="G45" s="94">
        <f t="shared" si="18"/>
        <v>-76.753999999999905</v>
      </c>
      <c r="H45" s="95">
        <f t="shared" si="18"/>
        <v>-32215</v>
      </c>
      <c r="I45" s="96">
        <f t="shared" si="18"/>
        <v>-52</v>
      </c>
      <c r="J45" s="97">
        <f t="shared" si="18"/>
        <v>-13660.090909090824</v>
      </c>
      <c r="K45" s="94">
        <f t="shared" si="18"/>
        <v>-33</v>
      </c>
      <c r="L45" s="95">
        <f t="shared" si="18"/>
        <v>-26449</v>
      </c>
      <c r="M45" s="96">
        <f t="shared" si="18"/>
        <v>-1264.1039999999994</v>
      </c>
      <c r="N45" s="97">
        <f t="shared" si="18"/>
        <v>-309161.59999999963</v>
      </c>
      <c r="O45" s="94">
        <f t="shared" si="18"/>
        <v>-90</v>
      </c>
      <c r="P45" s="95">
        <f t="shared" si="18"/>
        <v>-22197.300000000047</v>
      </c>
      <c r="Q45" s="96">
        <f t="shared" si="18"/>
        <v>-1025</v>
      </c>
      <c r="R45" s="97">
        <f t="shared" si="18"/>
        <v>-68478</v>
      </c>
      <c r="S45" s="94">
        <f t="shared" si="18"/>
        <v>1588</v>
      </c>
      <c r="T45" s="95">
        <f t="shared" si="18"/>
        <v>103201.39999999991</v>
      </c>
      <c r="U45" s="96">
        <f t="shared" si="18"/>
        <v>449</v>
      </c>
      <c r="V45" s="97">
        <f t="shared" si="18"/>
        <v>259686.78139534872</v>
      </c>
      <c r="W45" s="94">
        <f t="shared" si="18"/>
        <v>-512.97000000000025</v>
      </c>
      <c r="X45" s="95">
        <f t="shared" si="18"/>
        <v>-91083</v>
      </c>
      <c r="Y45" s="94">
        <f t="shared" si="18"/>
        <v>-982.82800000003772</v>
      </c>
      <c r="Z45" s="95">
        <f t="shared" si="18"/>
        <v>-198686.40951374173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8.0490608655075846E-2</v>
      </c>
      <c r="F46" s="193"/>
      <c r="G46" s="192">
        <f>G23-G42</f>
        <v>5.9207433927773252</v>
      </c>
      <c r="H46" s="193"/>
      <c r="I46" s="192">
        <f>I23-I42</f>
        <v>10.789375109112015</v>
      </c>
      <c r="J46" s="193"/>
      <c r="K46" s="192">
        <f>K23-K42</f>
        <v>-2.0199314609839689</v>
      </c>
      <c r="L46" s="193"/>
      <c r="M46" s="192">
        <f>M23-M42</f>
        <v>1.9465469639094906</v>
      </c>
      <c r="N46" s="193"/>
      <c r="O46" s="192">
        <f t="shared" si="18"/>
        <v>17.819313964966398</v>
      </c>
      <c r="P46" s="193"/>
      <c r="Q46" s="192">
        <f t="shared" si="18"/>
        <v>3.8876420081058711</v>
      </c>
      <c r="R46" s="193"/>
      <c r="S46" s="192">
        <f t="shared" si="18"/>
        <v>16.734696619548941</v>
      </c>
      <c r="T46" s="193"/>
      <c r="U46" s="192">
        <f t="shared" si="18"/>
        <v>-0.84519525152870756</v>
      </c>
      <c r="V46" s="193"/>
      <c r="W46" s="192">
        <f t="shared" si="18"/>
        <v>3.9084943601705717</v>
      </c>
      <c r="X46" s="193"/>
      <c r="Y46" s="192">
        <f t="shared" si="18"/>
        <v>7.9978637425246148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101.47368421052632</v>
      </c>
      <c r="F47" s="72">
        <f t="shared" si="19"/>
        <v>100.36020133107513</v>
      </c>
      <c r="G47" s="71">
        <f t="shared" si="19"/>
        <v>103.33069631772318</v>
      </c>
      <c r="H47" s="73">
        <f t="shared" si="19"/>
        <v>103.02236376792855</v>
      </c>
      <c r="I47" s="74">
        <f t="shared" si="19"/>
        <v>126.38504155124654</v>
      </c>
      <c r="J47" s="72">
        <f t="shared" si="19"/>
        <v>127.29986709472807</v>
      </c>
      <c r="K47" s="71">
        <f t="shared" si="19"/>
        <v>94.595709570957098</v>
      </c>
      <c r="L47" s="73">
        <f t="shared" si="19"/>
        <v>96.996843505776496</v>
      </c>
      <c r="M47" s="74">
        <f t="shared" si="19"/>
        <v>91.093569553805779</v>
      </c>
      <c r="N47" s="72">
        <f t="shared" si="19"/>
        <v>93.137354956965211</v>
      </c>
      <c r="O47" s="71">
        <f t="shared" si="19"/>
        <v>120.98092643051773</v>
      </c>
      <c r="P47" s="73">
        <f t="shared" si="19"/>
        <v>119.69858650783334</v>
      </c>
      <c r="Q47" s="74">
        <f t="shared" si="19"/>
        <v>105.16803584764749</v>
      </c>
      <c r="R47" s="72">
        <f t="shared" si="19"/>
        <v>108.00834884868398</v>
      </c>
      <c r="S47" s="71">
        <f t="shared" si="19"/>
        <v>117.40791580873942</v>
      </c>
      <c r="T47" s="73">
        <f t="shared" si="19"/>
        <v>119.85786193063468</v>
      </c>
      <c r="U47" s="74">
        <f t="shared" si="19"/>
        <v>108.59714463066419</v>
      </c>
      <c r="V47" s="72">
        <f t="shared" si="19"/>
        <v>74.256280367908715</v>
      </c>
      <c r="W47" s="71">
        <f t="shared" si="19"/>
        <v>100.10735359041342</v>
      </c>
      <c r="X47" s="73">
        <f t="shared" si="19"/>
        <v>88.34940468919531</v>
      </c>
      <c r="Y47" s="71">
        <f t="shared" si="19"/>
        <v>110.56234574088467</v>
      </c>
      <c r="Z47" s="73">
        <f t="shared" si="19"/>
        <v>107.87373022814518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104.84780157835401</v>
      </c>
      <c r="F48" s="66">
        <f t="shared" si="19"/>
        <v>102.5153198841531</v>
      </c>
      <c r="G48" s="63">
        <f t="shared" si="19"/>
        <v>102.4927369635793</v>
      </c>
      <c r="H48" s="64">
        <f t="shared" si="19"/>
        <v>103.84431444553567</v>
      </c>
      <c r="I48" s="65">
        <f t="shared" si="19"/>
        <v>107.68789443488238</v>
      </c>
      <c r="J48" s="66">
        <f t="shared" si="19"/>
        <v>114.7644200008032</v>
      </c>
      <c r="K48" s="63">
        <f t="shared" si="19"/>
        <v>100.30185424752047</v>
      </c>
      <c r="L48" s="64">
        <f t="shared" si="19"/>
        <v>101.23984359139966</v>
      </c>
      <c r="M48" s="65">
        <f t="shared" si="19"/>
        <v>106.78019516626725</v>
      </c>
      <c r="N48" s="66">
        <f t="shared" si="19"/>
        <v>121.89757237370628</v>
      </c>
      <c r="O48" s="63">
        <f t="shared" si="19"/>
        <v>114.22087745839637</v>
      </c>
      <c r="P48" s="64">
        <f t="shared" si="19"/>
        <v>112.0221316568629</v>
      </c>
      <c r="Q48" s="65">
        <f t="shared" si="19"/>
        <v>110.71117011189075</v>
      </c>
      <c r="R48" s="66">
        <f t="shared" si="19"/>
        <v>109.31972269622641</v>
      </c>
      <c r="S48" s="63">
        <f t="shared" si="19"/>
        <v>115.53795042167134</v>
      </c>
      <c r="T48" s="64">
        <f t="shared" si="19"/>
        <v>122.54396745091994</v>
      </c>
      <c r="U48" s="65">
        <f t="shared" si="19"/>
        <v>100.49423393739703</v>
      </c>
      <c r="V48" s="66">
        <f t="shared" si="19"/>
        <v>100.46401764365484</v>
      </c>
      <c r="W48" s="63">
        <f t="shared" si="19"/>
        <v>101.8182467304641</v>
      </c>
      <c r="X48" s="64">
        <f t="shared" si="19"/>
        <v>99.204201597723568</v>
      </c>
      <c r="Y48" s="63">
        <f t="shared" si="19"/>
        <v>111.65122525448498</v>
      </c>
      <c r="Z48" s="64">
        <f t="shared" si="19"/>
        <v>112.53048469997368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102.03239882838184</v>
      </c>
      <c r="F49" s="70">
        <f t="shared" si="19"/>
        <v>100.57148803928322</v>
      </c>
      <c r="G49" s="67">
        <f t="shared" si="19"/>
        <v>94.888059328722278</v>
      </c>
      <c r="H49" s="68">
        <f t="shared" si="19"/>
        <v>95.330035921685507</v>
      </c>
      <c r="I49" s="69">
        <f t="shared" si="19"/>
        <v>98.369394794606464</v>
      </c>
      <c r="J49" s="70">
        <f t="shared" si="19"/>
        <v>99.544910621643623</v>
      </c>
      <c r="K49" s="67">
        <f t="shared" si="19"/>
        <v>99.19980601357905</v>
      </c>
      <c r="L49" s="68">
        <f t="shared" si="19"/>
        <v>99.670588411123688</v>
      </c>
      <c r="M49" s="69">
        <f t="shared" si="19"/>
        <v>91.364233625809419</v>
      </c>
      <c r="N49" s="70">
        <f t="shared" si="19"/>
        <v>90.351168560710221</v>
      </c>
      <c r="O49" s="67">
        <f t="shared" si="19"/>
        <v>98.064516129032256</v>
      </c>
      <c r="P49" s="68">
        <f t="shared" si="19"/>
        <v>98.429362382247987</v>
      </c>
      <c r="Q49" s="69">
        <f t="shared" si="19"/>
        <v>98.239615016685008</v>
      </c>
      <c r="R49" s="70">
        <f t="shared" si="19"/>
        <v>99.367874104589205</v>
      </c>
      <c r="S49" s="67">
        <f t="shared" si="19"/>
        <v>104.81690892766142</v>
      </c>
      <c r="T49" s="68">
        <f t="shared" si="19"/>
        <v>103.00456378896439</v>
      </c>
      <c r="U49" s="69">
        <f t="shared" si="19"/>
        <v>108.52882514958686</v>
      </c>
      <c r="V49" s="70">
        <f t="shared" si="19"/>
        <v>111.37188154578617</v>
      </c>
      <c r="W49" s="67">
        <f t="shared" si="19"/>
        <v>92.915979277378511</v>
      </c>
      <c r="X49" s="68">
        <f t="shared" si="19"/>
        <v>92.190243785326231</v>
      </c>
      <c r="Y49" s="67">
        <f t="shared" si="19"/>
        <v>99.263656933747541</v>
      </c>
      <c r="Z49" s="68">
        <f t="shared" si="19"/>
        <v>99.421545330806083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2265-68FB-4112-99C3-604D1F0B7C85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88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820</v>
      </c>
      <c r="F5" s="14">
        <v>64842</v>
      </c>
      <c r="G5" s="15">
        <v>30</v>
      </c>
      <c r="H5" s="16">
        <v>5440</v>
      </c>
      <c r="I5" s="13">
        <v>982</v>
      </c>
      <c r="J5" s="14">
        <v>930312</v>
      </c>
      <c r="K5" s="17">
        <v>2327</v>
      </c>
      <c r="L5" s="18">
        <v>5564374</v>
      </c>
      <c r="M5" s="13">
        <v>818</v>
      </c>
      <c r="N5" s="75">
        <v>246529</v>
      </c>
      <c r="O5" s="19">
        <v>816</v>
      </c>
      <c r="P5" s="18">
        <v>99311</v>
      </c>
      <c r="Q5" s="13">
        <v>12716</v>
      </c>
      <c r="R5" s="14">
        <v>2036094</v>
      </c>
      <c r="S5" s="19">
        <v>18560</v>
      </c>
      <c r="T5" s="18">
        <v>5422705</v>
      </c>
      <c r="U5" s="13">
        <v>3025</v>
      </c>
      <c r="V5" s="14">
        <v>1423823</v>
      </c>
      <c r="W5" s="13">
        <v>919</v>
      </c>
      <c r="X5" s="18">
        <v>186850</v>
      </c>
      <c r="Y5" s="20">
        <f t="shared" ref="Y5:Z19" si="0">+W5+U5+S5+Q5+O5+M5+K5+I5+G5+E5</f>
        <v>41013</v>
      </c>
      <c r="Z5" s="21">
        <f t="shared" si="0"/>
        <v>15980280</v>
      </c>
    </row>
    <row r="6" spans="1:26" ht="18.95" customHeight="1" x14ac:dyDescent="0.15">
      <c r="A6" s="7"/>
      <c r="B6" s="22"/>
      <c r="C6" s="83"/>
      <c r="D6" s="81" t="s">
        <v>22</v>
      </c>
      <c r="E6" s="23">
        <v>757</v>
      </c>
      <c r="F6" s="24">
        <v>61451</v>
      </c>
      <c r="G6" s="25">
        <v>30</v>
      </c>
      <c r="H6" s="26">
        <v>5440</v>
      </c>
      <c r="I6" s="27">
        <v>1264</v>
      </c>
      <c r="J6" s="21">
        <v>1117888</v>
      </c>
      <c r="K6" s="25">
        <v>2265</v>
      </c>
      <c r="L6" s="26">
        <v>5390741</v>
      </c>
      <c r="M6" s="27">
        <v>784</v>
      </c>
      <c r="N6" s="76">
        <v>218438</v>
      </c>
      <c r="O6" s="25">
        <v>877</v>
      </c>
      <c r="P6" s="26">
        <v>102704</v>
      </c>
      <c r="Q6" s="27">
        <v>11937</v>
      </c>
      <c r="R6" s="21">
        <v>1920197</v>
      </c>
      <c r="S6" s="25">
        <v>17848</v>
      </c>
      <c r="T6" s="26">
        <v>5274672</v>
      </c>
      <c r="U6" s="27">
        <v>2802</v>
      </c>
      <c r="V6" s="21">
        <v>781011</v>
      </c>
      <c r="W6" s="27">
        <v>722</v>
      </c>
      <c r="X6" s="26">
        <v>149899</v>
      </c>
      <c r="Y6" s="20">
        <f t="shared" si="0"/>
        <v>39286</v>
      </c>
      <c r="Z6" s="21">
        <f t="shared" si="0"/>
        <v>15022441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1549.9</v>
      </c>
      <c r="F7" s="36">
        <v>274783</v>
      </c>
      <c r="G7" s="29">
        <v>151</v>
      </c>
      <c r="H7" s="30">
        <v>74178</v>
      </c>
      <c r="I7" s="31">
        <v>1741</v>
      </c>
      <c r="J7" s="32">
        <v>2225762</v>
      </c>
      <c r="K7" s="77">
        <v>3985</v>
      </c>
      <c r="L7" s="30">
        <v>7928540</v>
      </c>
      <c r="M7" s="23">
        <v>1314.3</v>
      </c>
      <c r="N7" s="24">
        <v>259352.25</v>
      </c>
      <c r="O7" s="33">
        <v>2906</v>
      </c>
      <c r="P7" s="34">
        <v>711884</v>
      </c>
      <c r="Q7" s="23">
        <v>31176.400000000001</v>
      </c>
      <c r="R7" s="24">
        <v>4904922</v>
      </c>
      <c r="S7" s="33">
        <v>28835.200000000001</v>
      </c>
      <c r="T7" s="34">
        <v>2505521</v>
      </c>
      <c r="U7" s="23">
        <v>3765.5</v>
      </c>
      <c r="V7" s="24">
        <v>2067294.5</v>
      </c>
      <c r="W7" s="23">
        <v>1615.1999999999998</v>
      </c>
      <c r="X7" s="34">
        <v>404228</v>
      </c>
      <c r="Y7" s="31">
        <f t="shared" si="0"/>
        <v>77039.5</v>
      </c>
      <c r="Z7" s="24">
        <f t="shared" si="0"/>
        <v>21356464.75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172.20500000000001</v>
      </c>
      <c r="H8" s="16">
        <v>105400</v>
      </c>
      <c r="I8" s="13">
        <v>266</v>
      </c>
      <c r="J8" s="14">
        <v>161713</v>
      </c>
      <c r="K8" s="17">
        <v>0</v>
      </c>
      <c r="L8" s="18">
        <v>0</v>
      </c>
      <c r="M8" s="13">
        <v>4794</v>
      </c>
      <c r="N8" s="75">
        <v>936866.7</v>
      </c>
      <c r="O8" s="19">
        <v>28</v>
      </c>
      <c r="P8" s="18">
        <v>3524.4</v>
      </c>
      <c r="Q8" s="13">
        <v>6695</v>
      </c>
      <c r="R8" s="14">
        <v>1462566.9</v>
      </c>
      <c r="S8" s="19">
        <v>24883</v>
      </c>
      <c r="T8" s="18">
        <v>3367468.4</v>
      </c>
      <c r="U8" s="13">
        <v>26</v>
      </c>
      <c r="V8" s="14">
        <v>2060.3255813953488</v>
      </c>
      <c r="W8" s="13">
        <v>43</v>
      </c>
      <c r="X8" s="18">
        <v>1400</v>
      </c>
      <c r="Y8" s="13">
        <f t="shared" si="0"/>
        <v>37037.205000000002</v>
      </c>
      <c r="Z8" s="14">
        <f t="shared" si="0"/>
        <v>6059999.7255813954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130</v>
      </c>
      <c r="F9" s="24">
        <v>19000</v>
      </c>
      <c r="G9" s="25">
        <v>181.51500000000001</v>
      </c>
      <c r="H9" s="26">
        <v>109200</v>
      </c>
      <c r="I9" s="27">
        <v>292</v>
      </c>
      <c r="J9" s="21">
        <v>143902.90909090909</v>
      </c>
      <c r="K9" s="25">
        <v>0</v>
      </c>
      <c r="L9" s="26">
        <v>0</v>
      </c>
      <c r="M9" s="27">
        <v>4136.3</v>
      </c>
      <c r="N9" s="76">
        <v>704545.9</v>
      </c>
      <c r="O9" s="25">
        <v>52</v>
      </c>
      <c r="P9" s="26">
        <v>6635.7</v>
      </c>
      <c r="Q9" s="27">
        <v>6776</v>
      </c>
      <c r="R9" s="21">
        <v>1525769.6</v>
      </c>
      <c r="S9" s="25">
        <v>24912</v>
      </c>
      <c r="T9" s="26">
        <v>3237116</v>
      </c>
      <c r="U9" s="27">
        <v>28</v>
      </c>
      <c r="V9" s="21">
        <v>2382.7441860465115</v>
      </c>
      <c r="W9" s="27">
        <v>43</v>
      </c>
      <c r="X9" s="26">
        <v>1400</v>
      </c>
      <c r="Y9" s="20">
        <f t="shared" si="0"/>
        <v>36550.815000000002</v>
      </c>
      <c r="Z9" s="21">
        <f t="shared" si="0"/>
        <v>5749952.8532769568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123</v>
      </c>
      <c r="F10" s="36">
        <v>17331.599999999999</v>
      </c>
      <c r="G10" s="29">
        <v>168.46499999999997</v>
      </c>
      <c r="H10" s="30">
        <v>100200</v>
      </c>
      <c r="I10" s="37">
        <v>1006</v>
      </c>
      <c r="J10" s="38">
        <v>501706.15454545448</v>
      </c>
      <c r="K10" s="77">
        <v>0</v>
      </c>
      <c r="L10" s="30">
        <v>0</v>
      </c>
      <c r="M10" s="35">
        <v>8924.5499999999993</v>
      </c>
      <c r="N10" s="36">
        <v>2017865.9029999999</v>
      </c>
      <c r="O10" s="29">
        <v>38</v>
      </c>
      <c r="P10" s="30">
        <v>4730.3999999999987</v>
      </c>
      <c r="Q10" s="35">
        <v>12520</v>
      </c>
      <c r="R10" s="36">
        <v>1635866.3756000004</v>
      </c>
      <c r="S10" s="29">
        <v>4021</v>
      </c>
      <c r="T10" s="30">
        <v>902969.39999999991</v>
      </c>
      <c r="U10" s="35">
        <v>761</v>
      </c>
      <c r="V10" s="36">
        <v>63870.260465116284</v>
      </c>
      <c r="W10" s="35">
        <v>65</v>
      </c>
      <c r="X10" s="30">
        <v>1100</v>
      </c>
      <c r="Y10" s="37">
        <f t="shared" si="0"/>
        <v>27627.014999999999</v>
      </c>
      <c r="Z10" s="36">
        <f t="shared" si="0"/>
        <v>5245640.0936105698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</v>
      </c>
      <c r="J11" s="14">
        <v>2702.6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2167</v>
      </c>
      <c r="R11" s="14">
        <v>531310.4</v>
      </c>
      <c r="S11" s="19">
        <v>0</v>
      </c>
      <c r="T11" s="18">
        <v>0</v>
      </c>
      <c r="U11" s="13">
        <v>171</v>
      </c>
      <c r="V11" s="14">
        <v>23991</v>
      </c>
      <c r="W11" s="13">
        <v>0</v>
      </c>
      <c r="X11" s="18">
        <v>0</v>
      </c>
      <c r="Y11" s="13">
        <f>+W11+U11+S11+Q11+O11+M11+K11+I11+G11+E11</f>
        <v>2430</v>
      </c>
      <c r="Z11" s="14">
        <f t="shared" si="0"/>
        <v>648004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2132</v>
      </c>
      <c r="R12" s="21">
        <v>542344.4</v>
      </c>
      <c r="S12" s="25">
        <v>0</v>
      </c>
      <c r="T12" s="26">
        <v>0</v>
      </c>
      <c r="U12" s="27">
        <v>204</v>
      </c>
      <c r="V12" s="21">
        <v>29549</v>
      </c>
      <c r="W12" s="27">
        <v>0</v>
      </c>
      <c r="X12" s="26">
        <v>0</v>
      </c>
      <c r="Y12" s="20">
        <f t="shared" ref="Y12:Y19" si="1">+W12+U12+S12+Q12+O12+M12+K12+I12+G12+E12</f>
        <v>2427</v>
      </c>
      <c r="Z12" s="21">
        <f t="shared" si="0"/>
        <v>663244.70000000007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</v>
      </c>
      <c r="J13" s="38">
        <v>13413.000000000004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6838.5</v>
      </c>
      <c r="R13" s="36">
        <v>1877876.5</v>
      </c>
      <c r="S13" s="29">
        <v>2</v>
      </c>
      <c r="T13" s="30">
        <v>1835</v>
      </c>
      <c r="U13" s="35">
        <v>696</v>
      </c>
      <c r="V13" s="36">
        <v>143182</v>
      </c>
      <c r="W13" s="35">
        <v>15</v>
      </c>
      <c r="X13" s="30">
        <v>33722</v>
      </c>
      <c r="Y13" s="37">
        <f t="shared" si="1"/>
        <v>7782.5</v>
      </c>
      <c r="Z13" s="36">
        <f t="shared" si="0"/>
        <v>2284028.5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734</v>
      </c>
      <c r="N15" s="76">
        <v>56048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734</v>
      </c>
      <c r="Z15" s="24">
        <f t="shared" si="0"/>
        <v>56048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3242</v>
      </c>
      <c r="N16" s="36">
        <v>513939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3242</v>
      </c>
      <c r="Z16" s="36">
        <f t="shared" si="0"/>
        <v>513939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753</v>
      </c>
      <c r="H17" s="18">
        <v>255007</v>
      </c>
      <c r="I17" s="13">
        <v>194</v>
      </c>
      <c r="J17" s="14">
        <v>124514</v>
      </c>
      <c r="K17" s="19">
        <v>97</v>
      </c>
      <c r="L17" s="18">
        <v>74160</v>
      </c>
      <c r="M17" s="13">
        <v>469</v>
      </c>
      <c r="N17" s="75">
        <v>258646</v>
      </c>
      <c r="O17" s="19">
        <v>2826</v>
      </c>
      <c r="P17" s="18">
        <v>1138197.3</v>
      </c>
      <c r="Q17" s="13">
        <v>5202</v>
      </c>
      <c r="R17" s="14">
        <v>1336756.7</v>
      </c>
      <c r="S17" s="19">
        <v>267</v>
      </c>
      <c r="T17" s="18">
        <v>62965</v>
      </c>
      <c r="U17" s="13">
        <v>0</v>
      </c>
      <c r="V17" s="14">
        <v>0</v>
      </c>
      <c r="W17" s="13">
        <v>2485.4859999999999</v>
      </c>
      <c r="X17" s="18">
        <v>368434</v>
      </c>
      <c r="Y17" s="41">
        <f t="shared" si="1"/>
        <v>12293.486000000001</v>
      </c>
      <c r="Z17" s="42">
        <f t="shared" si="0"/>
        <v>3618680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827</v>
      </c>
      <c r="H18" s="26">
        <v>278740</v>
      </c>
      <c r="I18" s="27">
        <v>186</v>
      </c>
      <c r="J18" s="21">
        <v>101177</v>
      </c>
      <c r="K18" s="25">
        <v>54</v>
      </c>
      <c r="L18" s="26">
        <v>37605</v>
      </c>
      <c r="M18" s="27">
        <v>715</v>
      </c>
      <c r="N18" s="21">
        <v>372863</v>
      </c>
      <c r="O18" s="25">
        <v>3037</v>
      </c>
      <c r="P18" s="26">
        <v>1236551.3999999999</v>
      </c>
      <c r="Q18" s="27">
        <v>5520</v>
      </c>
      <c r="R18" s="21">
        <v>1376679.1</v>
      </c>
      <c r="S18" s="25">
        <v>283</v>
      </c>
      <c r="T18" s="26">
        <v>63078</v>
      </c>
      <c r="U18" s="27">
        <v>1</v>
      </c>
      <c r="V18" s="21">
        <v>220</v>
      </c>
      <c r="W18" s="27">
        <v>3128.366</v>
      </c>
      <c r="X18" s="26">
        <v>436287</v>
      </c>
      <c r="Y18" s="23">
        <f t="shared" si="1"/>
        <v>13751.366</v>
      </c>
      <c r="Z18" s="24">
        <f t="shared" si="0"/>
        <v>3903200.5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987</v>
      </c>
      <c r="H19" s="34">
        <v>320456</v>
      </c>
      <c r="I19" s="23">
        <v>425</v>
      </c>
      <c r="J19" s="24">
        <v>260747</v>
      </c>
      <c r="K19" s="78">
        <v>139</v>
      </c>
      <c r="L19" s="34">
        <v>100625</v>
      </c>
      <c r="M19" s="23">
        <v>1138.1559999999999</v>
      </c>
      <c r="N19" s="24">
        <v>393978</v>
      </c>
      <c r="O19" s="33">
        <v>1706</v>
      </c>
      <c r="P19" s="34">
        <v>696652.4</v>
      </c>
      <c r="Q19" s="23">
        <v>7691</v>
      </c>
      <c r="R19" s="24">
        <v>2414303.7620000001</v>
      </c>
      <c r="S19" s="33">
        <v>109</v>
      </c>
      <c r="T19" s="34">
        <v>24496</v>
      </c>
      <c r="U19" s="23">
        <v>42</v>
      </c>
      <c r="V19" s="24">
        <v>9240</v>
      </c>
      <c r="W19" s="23">
        <v>5546.0267000000003</v>
      </c>
      <c r="X19" s="34">
        <v>727222</v>
      </c>
      <c r="Y19" s="35">
        <f t="shared" si="1"/>
        <v>17783.182700000001</v>
      </c>
      <c r="Z19" s="36">
        <f t="shared" si="0"/>
        <v>4947720.1620000005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950</v>
      </c>
      <c r="F20" s="14">
        <f t="shared" ref="F20:X22" si="2">F5+F8+F11+F14+F17</f>
        <v>83842</v>
      </c>
      <c r="G20" s="19">
        <f>G5+G8+G11+G14+G17</f>
        <v>1030.2049999999999</v>
      </c>
      <c r="H20" s="18">
        <f t="shared" si="2"/>
        <v>440847</v>
      </c>
      <c r="I20" s="13">
        <f t="shared" si="2"/>
        <v>1444</v>
      </c>
      <c r="J20" s="14">
        <f t="shared" si="2"/>
        <v>1219241.6000000001</v>
      </c>
      <c r="K20" s="19">
        <f t="shared" si="2"/>
        <v>2424</v>
      </c>
      <c r="L20" s="18">
        <f t="shared" si="2"/>
        <v>5638534</v>
      </c>
      <c r="M20" s="13">
        <f t="shared" si="2"/>
        <v>6096</v>
      </c>
      <c r="N20" s="14">
        <f t="shared" si="2"/>
        <v>1457041.7</v>
      </c>
      <c r="O20" s="19">
        <f t="shared" si="2"/>
        <v>3670</v>
      </c>
      <c r="P20" s="18">
        <f t="shared" si="2"/>
        <v>1241032.7</v>
      </c>
      <c r="Q20" s="13">
        <f t="shared" si="2"/>
        <v>26780</v>
      </c>
      <c r="R20" s="14">
        <f t="shared" si="2"/>
        <v>5366728</v>
      </c>
      <c r="S20" s="19">
        <f t="shared" si="2"/>
        <v>43710</v>
      </c>
      <c r="T20" s="18">
        <f t="shared" si="2"/>
        <v>8853138.4000000004</v>
      </c>
      <c r="U20" s="13">
        <f t="shared" si="2"/>
        <v>3222</v>
      </c>
      <c r="V20" s="14">
        <f t="shared" si="2"/>
        <v>1449874.3255813953</v>
      </c>
      <c r="W20" s="13">
        <f t="shared" si="2"/>
        <v>3447.4859999999999</v>
      </c>
      <c r="X20" s="18">
        <f t="shared" si="2"/>
        <v>556684</v>
      </c>
      <c r="Y20" s="31">
        <f t="shared" ref="Y20:Z22" si="3">+Y17+Y14+Y11+Y8+Y5</f>
        <v>92773.691000000006</v>
      </c>
      <c r="Z20" s="32">
        <f t="shared" si="3"/>
        <v>26306963.725581396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887</v>
      </c>
      <c r="F21" s="21">
        <f t="shared" si="4"/>
        <v>80451</v>
      </c>
      <c r="G21" s="25">
        <f t="shared" si="4"/>
        <v>1113.5149999999999</v>
      </c>
      <c r="H21" s="26">
        <f t="shared" si="4"/>
        <v>468380</v>
      </c>
      <c r="I21" s="27">
        <f t="shared" si="4"/>
        <v>1743</v>
      </c>
      <c r="J21" s="21">
        <f t="shared" si="4"/>
        <v>1364319.2090909092</v>
      </c>
      <c r="K21" s="25">
        <f t="shared" si="4"/>
        <v>2319</v>
      </c>
      <c r="L21" s="26">
        <f t="shared" si="4"/>
        <v>5428346</v>
      </c>
      <c r="M21" s="27">
        <f t="shared" si="4"/>
        <v>6384.3</v>
      </c>
      <c r="N21" s="21">
        <f t="shared" si="4"/>
        <v>1366894.9</v>
      </c>
      <c r="O21" s="25">
        <f t="shared" si="4"/>
        <v>3966</v>
      </c>
      <c r="P21" s="26">
        <f t="shared" si="4"/>
        <v>1345891.0999999999</v>
      </c>
      <c r="Q21" s="27">
        <f t="shared" si="4"/>
        <v>26365</v>
      </c>
      <c r="R21" s="21">
        <f t="shared" si="4"/>
        <v>5364990.0999999996</v>
      </c>
      <c r="S21" s="25">
        <f t="shared" si="4"/>
        <v>43043</v>
      </c>
      <c r="T21" s="26">
        <f t="shared" si="4"/>
        <v>8574866</v>
      </c>
      <c r="U21" s="27">
        <f t="shared" si="2"/>
        <v>3035</v>
      </c>
      <c r="V21" s="21">
        <f t="shared" si="2"/>
        <v>813162.74418604653</v>
      </c>
      <c r="W21" s="27">
        <f t="shared" si="2"/>
        <v>3893.366</v>
      </c>
      <c r="X21" s="26">
        <f t="shared" si="2"/>
        <v>587586</v>
      </c>
      <c r="Y21" s="23">
        <f t="shared" si="3"/>
        <v>92749.181000000011</v>
      </c>
      <c r="Z21" s="24">
        <f t="shared" si="3"/>
        <v>25394887.053276956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1672.9</v>
      </c>
      <c r="F22" s="24">
        <f t="shared" si="2"/>
        <v>292114.59999999998</v>
      </c>
      <c r="G22" s="33">
        <f t="shared" si="2"/>
        <v>1501.4649999999999</v>
      </c>
      <c r="H22" s="34">
        <f t="shared" si="2"/>
        <v>689834</v>
      </c>
      <c r="I22" s="23">
        <f t="shared" si="2"/>
        <v>3189</v>
      </c>
      <c r="J22" s="24">
        <f t="shared" si="2"/>
        <v>3001628.1545454543</v>
      </c>
      <c r="K22" s="33">
        <f t="shared" si="2"/>
        <v>4124</v>
      </c>
      <c r="L22" s="34">
        <f t="shared" si="2"/>
        <v>8029165</v>
      </c>
      <c r="M22" s="23">
        <f t="shared" si="2"/>
        <v>14638.005999999998</v>
      </c>
      <c r="N22" s="24">
        <f t="shared" si="2"/>
        <v>3204135.1529999999</v>
      </c>
      <c r="O22" s="33">
        <f t="shared" si="2"/>
        <v>4650</v>
      </c>
      <c r="P22" s="34">
        <f t="shared" si="2"/>
        <v>1413266.8</v>
      </c>
      <c r="Q22" s="23">
        <f t="shared" si="2"/>
        <v>58225.9</v>
      </c>
      <c r="R22" s="24">
        <f t="shared" si="2"/>
        <v>10832968.637600001</v>
      </c>
      <c r="S22" s="33">
        <f t="shared" si="2"/>
        <v>32967.199999999997</v>
      </c>
      <c r="T22" s="34">
        <f t="shared" si="2"/>
        <v>3434821.4</v>
      </c>
      <c r="U22" s="23">
        <f t="shared" si="2"/>
        <v>5264.5</v>
      </c>
      <c r="V22" s="24">
        <f t="shared" si="2"/>
        <v>2283586.7604651162</v>
      </c>
      <c r="W22" s="23">
        <f t="shared" si="2"/>
        <v>7241.2267000000002</v>
      </c>
      <c r="X22" s="34">
        <f t="shared" si="2"/>
        <v>1166272</v>
      </c>
      <c r="Y22" s="23">
        <f t="shared" si="3"/>
        <v>133474.19770000002</v>
      </c>
      <c r="Z22" s="24">
        <f t="shared" si="3"/>
        <v>34347792.50561057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55.958328256366521</v>
      </c>
      <c r="F23" s="178"/>
      <c r="G23" s="177">
        <f>(G20+G21)/(G22+G41)*100</f>
        <v>69.460573383793871</v>
      </c>
      <c r="H23" s="178"/>
      <c r="I23" s="177">
        <f>(I20+I21)/(I22+I41)*100</f>
        <v>47.731016923768159</v>
      </c>
      <c r="J23" s="178"/>
      <c r="K23" s="177">
        <f>(K20+K21)/(K22+K41)*100</f>
        <v>58.246346555323591</v>
      </c>
      <c r="L23" s="178"/>
      <c r="M23" s="177">
        <f>(M20+M21)/(M22+M41)*100</f>
        <v>42.214072155644956</v>
      </c>
      <c r="N23" s="178"/>
      <c r="O23" s="177">
        <f>(O20+O21)/(O22+O41)*100</f>
        <v>79.574822842851191</v>
      </c>
      <c r="P23" s="178"/>
      <c r="Q23" s="177">
        <f>(Q20+Q21)/(Q22+Q41)*100</f>
        <v>45.800125477434747</v>
      </c>
      <c r="R23" s="178"/>
      <c r="S23" s="177">
        <f>(S20+S21)/(S22+S41)*100</f>
        <v>132.91934411360037</v>
      </c>
      <c r="T23" s="178"/>
      <c r="U23" s="177">
        <f>(U20+U21)/(U22+U41)*100</f>
        <v>60.500870237865016</v>
      </c>
      <c r="V23" s="178"/>
      <c r="W23" s="177">
        <f>(W20+W21)/(W22+W41)*100</f>
        <v>49.173955345879399</v>
      </c>
      <c r="X23" s="178"/>
      <c r="Y23" s="177">
        <f>(Y20+Y21)/(Y22+Y41)*100</f>
        <v>69.504035475125761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174615.69729212741</v>
      </c>
      <c r="F24" s="180"/>
      <c r="G24" s="181">
        <f>H22/G22*1000</f>
        <v>459440.61300130212</v>
      </c>
      <c r="H24" s="182"/>
      <c r="I24" s="183">
        <f>J22/I22*1000</f>
        <v>941244.32566492772</v>
      </c>
      <c r="J24" s="184"/>
      <c r="K24" s="181">
        <f>L22/K22*1000</f>
        <v>1946936.2269641126</v>
      </c>
      <c r="L24" s="182"/>
      <c r="M24" s="183">
        <f>N22/M22*1000</f>
        <v>218891.50428002287</v>
      </c>
      <c r="N24" s="184"/>
      <c r="O24" s="181">
        <f>P22/O22*1000</f>
        <v>303928.34408602153</v>
      </c>
      <c r="P24" s="182"/>
      <c r="Q24" s="183">
        <f>R22/Q22*1000</f>
        <v>186050.6859936901</v>
      </c>
      <c r="R24" s="184"/>
      <c r="S24" s="181">
        <f>T22/S22*1000</f>
        <v>104189.05457545682</v>
      </c>
      <c r="T24" s="182"/>
      <c r="U24" s="183">
        <f>V22/U22*1000</f>
        <v>433770.87291577854</v>
      </c>
      <c r="V24" s="184"/>
      <c r="W24" s="181">
        <f>X22/W22*1000</f>
        <v>161060.00382504251</v>
      </c>
      <c r="X24" s="182"/>
      <c r="Y24" s="183">
        <f>Z22/Y22*1000</f>
        <v>257336.57214266641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1.2533508564404727</v>
      </c>
      <c r="F25" s="49"/>
      <c r="G25" s="50">
        <f>G22/Y22*100</f>
        <v>1.1249103016709872</v>
      </c>
      <c r="H25" s="51"/>
      <c r="I25" s="48">
        <f>I22/Y22*100</f>
        <v>2.3892258241309507</v>
      </c>
      <c r="J25" s="49"/>
      <c r="K25" s="50">
        <f>K22/Y22*100</f>
        <v>3.0897357474807277</v>
      </c>
      <c r="L25" s="51"/>
      <c r="M25" s="48">
        <f>M22/Y22*100</f>
        <v>10.966918140164251</v>
      </c>
      <c r="N25" s="49"/>
      <c r="O25" s="50">
        <f>O22/Y22*100</f>
        <v>3.4838194048946129</v>
      </c>
      <c r="P25" s="51"/>
      <c r="Q25" s="48">
        <f>Q22/Y22*100</f>
        <v>43.623337696226507</v>
      </c>
      <c r="R25" s="49"/>
      <c r="S25" s="50">
        <f>S22/Y22*100</f>
        <v>24.69930560968638</v>
      </c>
      <c r="T25" s="51"/>
      <c r="U25" s="48">
        <f>U22/Y22*100</f>
        <v>3.9442080122726217</v>
      </c>
      <c r="V25" s="49"/>
      <c r="W25" s="50">
        <f>W22/Y22*100</f>
        <v>5.4251884070324694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+'(令和5年6月)'!E20</f>
        <v>1270</v>
      </c>
      <c r="F27" s="128">
        <f>+'(令和5年6月)'!F20</f>
        <v>137538</v>
      </c>
      <c r="G27" s="129">
        <f>+'(令和5年6月)'!G20</f>
        <v>1241.8989999999999</v>
      </c>
      <c r="H27" s="130">
        <f>+'(令和5年6月)'!H20</f>
        <v>484842</v>
      </c>
      <c r="I27" s="131">
        <f>+'(令和5年6月)'!I20</f>
        <v>1386</v>
      </c>
      <c r="J27" s="128">
        <f>+'(令和5年6月)'!J20</f>
        <v>924383.6268656716</v>
      </c>
      <c r="K27" s="129">
        <f>+'(令和5年6月)'!K20</f>
        <v>2143</v>
      </c>
      <c r="L27" s="130">
        <f>+'(令和5年6月)'!L20</f>
        <v>4125173</v>
      </c>
      <c r="M27" s="131">
        <f>+'(令和5年6月)'!M20</f>
        <v>6068.1279999999997</v>
      </c>
      <c r="N27" s="128">
        <f>+'(令和5年6月)'!N20</f>
        <v>1434234</v>
      </c>
      <c r="O27" s="129">
        <f>+'(令和5年6月)'!O20</f>
        <v>3950</v>
      </c>
      <c r="P27" s="130">
        <f>+'(令和5年6月)'!P20</f>
        <v>1289985</v>
      </c>
      <c r="Q27" s="131">
        <f>+'(令和5年6月)'!Q20</f>
        <v>28720</v>
      </c>
      <c r="R27" s="128">
        <f>+'(令和5年6月)'!R20</f>
        <v>5204780</v>
      </c>
      <c r="S27" s="129">
        <f>+'(令和5年6月)'!S20</f>
        <v>52678</v>
      </c>
      <c r="T27" s="130">
        <f>+'(令和5年6月)'!T20</f>
        <v>10093046</v>
      </c>
      <c r="U27" s="131">
        <f>+'(令和5年6月)'!U20</f>
        <v>4497</v>
      </c>
      <c r="V27" s="128">
        <f>+'(令和5年6月)'!V20</f>
        <v>1194596.9090909092</v>
      </c>
      <c r="W27" s="131">
        <f>+'(令和5年6月)'!W20</f>
        <v>6575.3059999999996</v>
      </c>
      <c r="X27" s="130">
        <f>+'(令和5年6月)'!X20</f>
        <v>1300583</v>
      </c>
      <c r="Y27" s="131">
        <f>+'(令和5年6月)'!Y20</f>
        <v>108529.333</v>
      </c>
      <c r="Z27" s="128">
        <f>+'(令和5年6月)'!Z20</f>
        <v>26189161.53595658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+'(令和5年6月)'!E21</f>
        <v>1204</v>
      </c>
      <c r="F28" s="135">
        <f>+'(令和5年6月)'!F21</f>
        <v>140993</v>
      </c>
      <c r="G28" s="136">
        <f>+'(令和5年6月)'!G21</f>
        <v>1138.3869999999999</v>
      </c>
      <c r="H28" s="137">
        <f>+'(令和5年6月)'!H21</f>
        <v>441814</v>
      </c>
      <c r="I28" s="134">
        <f>+'(令和5年6月)'!I21</f>
        <v>1786</v>
      </c>
      <c r="J28" s="135">
        <f>+'(令和5年6月)'!J21</f>
        <v>1205609.6268656717</v>
      </c>
      <c r="K28" s="136">
        <f>+'(令和5年6月)'!K21</f>
        <v>2751</v>
      </c>
      <c r="L28" s="137">
        <f>+'(令和5年6月)'!L21</f>
        <v>5140897</v>
      </c>
      <c r="M28" s="134">
        <f>+'(令和5年6月)'!M21</f>
        <v>7108.0959999999995</v>
      </c>
      <c r="N28" s="135">
        <f>+'(令和5年6月)'!N21</f>
        <v>1691347</v>
      </c>
      <c r="O28" s="136">
        <f>+'(令和5年6月)'!O21</f>
        <v>4049</v>
      </c>
      <c r="P28" s="137">
        <f>+'(令和5年6月)'!P21</f>
        <v>1330952</v>
      </c>
      <c r="Q28" s="134">
        <f>+'(令和5年6月)'!Q21</f>
        <v>29697</v>
      </c>
      <c r="R28" s="135">
        <f>+'(令和5年6月)'!R21</f>
        <v>5299896</v>
      </c>
      <c r="S28" s="136">
        <f>+'(令和5年6月)'!S21</f>
        <v>51987</v>
      </c>
      <c r="T28" s="137">
        <f>+'(令和5年6月)'!T21</f>
        <v>10088796</v>
      </c>
      <c r="U28" s="134">
        <f>+'(令和5年6月)'!U21</f>
        <v>4635</v>
      </c>
      <c r="V28" s="135">
        <f>+'(令和5年6月)'!V21</f>
        <v>1289353.9090909092</v>
      </c>
      <c r="W28" s="134">
        <f>+'(令和5年6月)'!W21</f>
        <v>6375.1260000000002</v>
      </c>
      <c r="X28" s="137">
        <f>+'(令和5年6月)'!X21</f>
        <v>1348947</v>
      </c>
      <c r="Y28" s="138">
        <f>+'(令和5年6月)'!Y21</f>
        <v>110730.609</v>
      </c>
      <c r="Z28" s="139">
        <f>+'(令和5年6月)'!Z21</f>
        <v>27978605.53595658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+'(令和5年6月)'!E22</f>
        <v>1835.4080000000001</v>
      </c>
      <c r="F29" s="139">
        <f>+'(令和5年6月)'!F22</f>
        <v>338218</v>
      </c>
      <c r="G29" s="140">
        <f>+'(令和5年6月)'!G22</f>
        <v>1782.576</v>
      </c>
      <c r="H29" s="141">
        <f>+'(令和5年6月)'!H22</f>
        <v>778148</v>
      </c>
      <c r="I29" s="138">
        <f>+'(令和5年6月)'!I22</f>
        <v>3033</v>
      </c>
      <c r="J29" s="139">
        <f>+'(令和5年6月)'!J22</f>
        <v>2505364.2999999998</v>
      </c>
      <c r="K29" s="140">
        <f>+'(令和5年6月)'!K22</f>
        <v>7129.2999999999993</v>
      </c>
      <c r="L29" s="141">
        <f>+'(令和5年6月)'!L22</f>
        <v>3821428</v>
      </c>
      <c r="M29" s="138">
        <f>+'(令和5年6月)'!M22</f>
        <v>17083.912</v>
      </c>
      <c r="N29" s="139">
        <f>+'(令和5年6月)'!N22</f>
        <v>3469119.25</v>
      </c>
      <c r="O29" s="140">
        <f>+'(令和5年6月)'!O22</f>
        <v>4717</v>
      </c>
      <c r="P29" s="141">
        <f>+'(令和5年6月)'!P22</f>
        <v>1329558</v>
      </c>
      <c r="Q29" s="138">
        <f>+'(令和5年6月)'!Q22</f>
        <v>60363.5</v>
      </c>
      <c r="R29" s="139">
        <f>+'(令和5年6月)'!R22</f>
        <v>11083957.1</v>
      </c>
      <c r="S29" s="140">
        <f>+'(令和5年6月)'!S22</f>
        <v>34797</v>
      </c>
      <c r="T29" s="141">
        <f>+'(令和5年6月)'!T22</f>
        <v>3463404</v>
      </c>
      <c r="U29" s="138">
        <f>+'(令和5年6月)'!U22</f>
        <v>5403.2</v>
      </c>
      <c r="V29" s="139">
        <f>+'(令和5年6月)'!V22</f>
        <v>1626822.5</v>
      </c>
      <c r="W29" s="138">
        <f>+'(令和5年6月)'!W22</f>
        <v>8135.917199999999</v>
      </c>
      <c r="X29" s="141">
        <f>+'(令和5年6月)'!X22</f>
        <v>1923755.5</v>
      </c>
      <c r="Y29" s="138">
        <f>+'(令和5年6月)'!Y22</f>
        <v>144280.81319999998</v>
      </c>
      <c r="Z29" s="139">
        <f>+'(令和5年6月)'!Z22</f>
        <v>30339774.649999999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+'(令和5年6月)'!E23</f>
        <v>68.630409984864684</v>
      </c>
      <c r="F30" s="186">
        <f>+'(令和5年1月)'!F23</f>
        <v>0</v>
      </c>
      <c r="G30" s="185">
        <f>+'(令和5年6月)'!G23</f>
        <v>68.761800764955339</v>
      </c>
      <c r="H30" s="186">
        <f>+'(令和5年1月)'!H23</f>
        <v>0</v>
      </c>
      <c r="I30" s="185">
        <f>+'(令和5年6月)'!I23</f>
        <v>49.056603773584904</v>
      </c>
      <c r="J30" s="186">
        <f>+'(令和5年1月)'!J23</f>
        <v>0</v>
      </c>
      <c r="K30" s="185">
        <f>+'(令和5年6月)'!K23</f>
        <v>32.919430131973684</v>
      </c>
      <c r="L30" s="186">
        <f>+'(令和5年1月)'!L23</f>
        <v>0</v>
      </c>
      <c r="M30" s="185">
        <f>+'(令和5年6月)'!M23</f>
        <v>37.42417019505227</v>
      </c>
      <c r="N30" s="186">
        <f>+'(令和5年1月)'!N23</f>
        <v>0</v>
      </c>
      <c r="O30" s="185">
        <f>+'(令和5年6月)'!O23</f>
        <v>83.908528270219236</v>
      </c>
      <c r="P30" s="186">
        <f>+'(令和5年1月)'!P23</f>
        <v>0</v>
      </c>
      <c r="Q30" s="185">
        <f>+'(令和5年6月)'!Q23</f>
        <v>47.999244067573784</v>
      </c>
      <c r="R30" s="186">
        <f>+'(令和5年1月)'!R23</f>
        <v>0</v>
      </c>
      <c r="S30" s="185">
        <f>+'(令和5年6月)'!S23</f>
        <v>151.90194911687445</v>
      </c>
      <c r="T30" s="186">
        <f>+'(令和5年1月)'!T23</f>
        <v>0</v>
      </c>
      <c r="U30" s="185">
        <f>+'(令和5年6月)'!U23</f>
        <v>83.439932750995951</v>
      </c>
      <c r="V30" s="186">
        <f>+'(令和5年1月)'!V23</f>
        <v>0</v>
      </c>
      <c r="W30" s="185">
        <f>+'(令和5年6月)'!W23</f>
        <v>80.579333512796296</v>
      </c>
      <c r="X30" s="186">
        <f>+'(令和5年1月)'!X23</f>
        <v>0</v>
      </c>
      <c r="Y30" s="185">
        <f>+'(令和5年6月)'!Y23</f>
        <v>75.408499567928374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-320</v>
      </c>
      <c r="F31" s="91">
        <f t="shared" ref="F31:Z33" si="5">F20-F27</f>
        <v>-53696</v>
      </c>
      <c r="G31" s="92">
        <f t="shared" si="5"/>
        <v>-211.69399999999996</v>
      </c>
      <c r="H31" s="93">
        <f t="shared" si="5"/>
        <v>-43995</v>
      </c>
      <c r="I31" s="90">
        <f t="shared" si="5"/>
        <v>58</v>
      </c>
      <c r="J31" s="91">
        <f t="shared" si="5"/>
        <v>294857.97313432849</v>
      </c>
      <c r="K31" s="92">
        <f t="shared" si="5"/>
        <v>281</v>
      </c>
      <c r="L31" s="93">
        <f t="shared" si="5"/>
        <v>1513361</v>
      </c>
      <c r="M31" s="90">
        <f t="shared" si="5"/>
        <v>27.872000000000298</v>
      </c>
      <c r="N31" s="91">
        <f t="shared" si="5"/>
        <v>22807.699999999953</v>
      </c>
      <c r="O31" s="92">
        <f t="shared" si="5"/>
        <v>-280</v>
      </c>
      <c r="P31" s="93">
        <f t="shared" si="5"/>
        <v>-48952.300000000047</v>
      </c>
      <c r="Q31" s="90">
        <f t="shared" si="5"/>
        <v>-1940</v>
      </c>
      <c r="R31" s="91">
        <f t="shared" si="5"/>
        <v>161948</v>
      </c>
      <c r="S31" s="92">
        <f t="shared" si="5"/>
        <v>-8968</v>
      </c>
      <c r="T31" s="93">
        <f t="shared" si="5"/>
        <v>-1239907.5999999996</v>
      </c>
      <c r="U31" s="90">
        <f t="shared" si="5"/>
        <v>-1275</v>
      </c>
      <c r="V31" s="91">
        <f t="shared" si="5"/>
        <v>255277.41649048612</v>
      </c>
      <c r="W31" s="92">
        <f t="shared" si="5"/>
        <v>-3127.8199999999997</v>
      </c>
      <c r="X31" s="93">
        <f t="shared" si="5"/>
        <v>-743899</v>
      </c>
      <c r="Y31" s="90">
        <f t="shared" si="5"/>
        <v>-15755.641999999993</v>
      </c>
      <c r="Z31" s="91">
        <f t="shared" si="5"/>
        <v>117802.18962481618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-317</v>
      </c>
      <c r="F32" s="95">
        <f t="shared" si="6"/>
        <v>-60542</v>
      </c>
      <c r="G32" s="96">
        <f t="shared" si="6"/>
        <v>-24.872000000000071</v>
      </c>
      <c r="H32" s="97">
        <f t="shared" si="6"/>
        <v>26566</v>
      </c>
      <c r="I32" s="94">
        <f t="shared" si="6"/>
        <v>-43</v>
      </c>
      <c r="J32" s="95">
        <f t="shared" si="6"/>
        <v>158709.58222523751</v>
      </c>
      <c r="K32" s="96">
        <f t="shared" si="6"/>
        <v>-432</v>
      </c>
      <c r="L32" s="97">
        <f t="shared" si="6"/>
        <v>287449</v>
      </c>
      <c r="M32" s="94">
        <f t="shared" si="6"/>
        <v>-723.79599999999937</v>
      </c>
      <c r="N32" s="95">
        <f t="shared" si="6"/>
        <v>-324452.10000000009</v>
      </c>
      <c r="O32" s="96">
        <f t="shared" si="6"/>
        <v>-83</v>
      </c>
      <c r="P32" s="97">
        <f t="shared" si="6"/>
        <v>14939.09999999986</v>
      </c>
      <c r="Q32" s="94">
        <f t="shared" si="6"/>
        <v>-3332</v>
      </c>
      <c r="R32" s="95">
        <f t="shared" si="6"/>
        <v>65094.099999999627</v>
      </c>
      <c r="S32" s="96">
        <f t="shared" si="6"/>
        <v>-8944</v>
      </c>
      <c r="T32" s="97">
        <f t="shared" si="6"/>
        <v>-1513930</v>
      </c>
      <c r="U32" s="94">
        <f t="shared" si="5"/>
        <v>-1600</v>
      </c>
      <c r="V32" s="95">
        <f t="shared" si="5"/>
        <v>-476191.16490486264</v>
      </c>
      <c r="W32" s="96">
        <f t="shared" si="5"/>
        <v>-2481.7600000000002</v>
      </c>
      <c r="X32" s="97">
        <f t="shared" si="5"/>
        <v>-761361</v>
      </c>
      <c r="Y32" s="94">
        <f t="shared" si="5"/>
        <v>-17981.427999999985</v>
      </c>
      <c r="Z32" s="95">
        <f t="shared" si="5"/>
        <v>-2583718.4826796241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-162.50800000000004</v>
      </c>
      <c r="F33" s="95">
        <f t="shared" si="5"/>
        <v>-46103.400000000023</v>
      </c>
      <c r="G33" s="96">
        <f t="shared" si="5"/>
        <v>-281.1110000000001</v>
      </c>
      <c r="H33" s="97">
        <f t="shared" si="5"/>
        <v>-88314</v>
      </c>
      <c r="I33" s="94">
        <f t="shared" si="5"/>
        <v>156</v>
      </c>
      <c r="J33" s="95">
        <f t="shared" si="5"/>
        <v>496263.85454545449</v>
      </c>
      <c r="K33" s="96">
        <f t="shared" si="5"/>
        <v>-3005.2999999999993</v>
      </c>
      <c r="L33" s="97">
        <f t="shared" si="5"/>
        <v>4207737</v>
      </c>
      <c r="M33" s="94">
        <f t="shared" si="5"/>
        <v>-2445.9060000000027</v>
      </c>
      <c r="N33" s="95">
        <f t="shared" si="5"/>
        <v>-264984.09700000007</v>
      </c>
      <c r="O33" s="96">
        <f t="shared" si="5"/>
        <v>-67</v>
      </c>
      <c r="P33" s="97">
        <f t="shared" si="5"/>
        <v>83708.800000000047</v>
      </c>
      <c r="Q33" s="94">
        <f t="shared" si="5"/>
        <v>-2137.5999999999985</v>
      </c>
      <c r="R33" s="95">
        <f t="shared" si="5"/>
        <v>-250988.46239999868</v>
      </c>
      <c r="S33" s="96">
        <f t="shared" si="5"/>
        <v>-1829.8000000000029</v>
      </c>
      <c r="T33" s="97">
        <f t="shared" si="5"/>
        <v>-28582.600000000093</v>
      </c>
      <c r="U33" s="94">
        <f t="shared" si="5"/>
        <v>-138.69999999999982</v>
      </c>
      <c r="V33" s="95">
        <f t="shared" si="5"/>
        <v>656764.26046511624</v>
      </c>
      <c r="W33" s="96">
        <f t="shared" si="5"/>
        <v>-894.69049999999879</v>
      </c>
      <c r="X33" s="97">
        <f t="shared" si="5"/>
        <v>-757483.5</v>
      </c>
      <c r="Y33" s="94">
        <f t="shared" si="5"/>
        <v>-10806.615499999956</v>
      </c>
      <c r="Z33" s="95">
        <f t="shared" si="5"/>
        <v>4008017.8556105718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-12.672081728498163</v>
      </c>
      <c r="F34" s="188"/>
      <c r="G34" s="187">
        <f t="shared" ref="G34" si="7">+G23-G30</f>
        <v>0.69877261883853237</v>
      </c>
      <c r="H34" s="188"/>
      <c r="I34" s="187">
        <f t="shared" ref="I34" si="8">+I23-I30</f>
        <v>-1.3255868498167445</v>
      </c>
      <c r="J34" s="188"/>
      <c r="K34" s="187">
        <f t="shared" ref="K34" si="9">+K23-K30</f>
        <v>25.326916423349907</v>
      </c>
      <c r="L34" s="188"/>
      <c r="M34" s="187">
        <f t="shared" ref="M34" si="10">+M23-M30</f>
        <v>4.7899019605926867</v>
      </c>
      <c r="N34" s="188"/>
      <c r="O34" s="187">
        <f t="shared" ref="O34" si="11">+O23-O30</f>
        <v>-4.3337054273680451</v>
      </c>
      <c r="P34" s="188"/>
      <c r="Q34" s="187">
        <f t="shared" ref="Q34" si="12">+Q23-Q30</f>
        <v>-2.1991185901390367</v>
      </c>
      <c r="R34" s="188"/>
      <c r="S34" s="187">
        <f t="shared" ref="S34" si="13">+S23-S30</f>
        <v>-18.982605003274074</v>
      </c>
      <c r="T34" s="188"/>
      <c r="U34" s="187">
        <f t="shared" ref="U34" si="14">+U23-U30</f>
        <v>-22.939062513130935</v>
      </c>
      <c r="V34" s="188"/>
      <c r="W34" s="187">
        <f t="shared" ref="W34" si="15">+W23-W30</f>
        <v>-31.405378166916897</v>
      </c>
      <c r="X34" s="188"/>
      <c r="Y34" s="187">
        <f t="shared" ref="Y34" si="16">+Y23-Y30</f>
        <v>-5.9044640928026126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74.803149606299215</v>
      </c>
      <c r="F35" s="60">
        <f t="shared" si="17"/>
        <v>60.959153106777762</v>
      </c>
      <c r="G35" s="61">
        <f t="shared" si="17"/>
        <v>82.954008337231926</v>
      </c>
      <c r="H35" s="62">
        <f t="shared" si="17"/>
        <v>90.9259098840447</v>
      </c>
      <c r="I35" s="59">
        <f t="shared" si="17"/>
        <v>104.18470418470417</v>
      </c>
      <c r="J35" s="60">
        <f t="shared" si="17"/>
        <v>131.89779270908443</v>
      </c>
      <c r="K35" s="61">
        <f t="shared" si="17"/>
        <v>113.1124591693887</v>
      </c>
      <c r="L35" s="62">
        <f t="shared" si="17"/>
        <v>136.68600080529956</v>
      </c>
      <c r="M35" s="59">
        <f t="shared" si="17"/>
        <v>100.45931793132907</v>
      </c>
      <c r="N35" s="60">
        <f t="shared" si="17"/>
        <v>101.59023562403344</v>
      </c>
      <c r="O35" s="61">
        <f t="shared" si="17"/>
        <v>92.911392405063282</v>
      </c>
      <c r="P35" s="62">
        <f t="shared" si="17"/>
        <v>96.205203936479876</v>
      </c>
      <c r="Q35" s="59">
        <f t="shared" si="17"/>
        <v>93.245125348189418</v>
      </c>
      <c r="R35" s="60">
        <f t="shared" si="17"/>
        <v>103.11152440641102</v>
      </c>
      <c r="S35" s="61">
        <f t="shared" si="17"/>
        <v>82.975815330878163</v>
      </c>
      <c r="T35" s="62">
        <f t="shared" si="17"/>
        <v>87.715228881350598</v>
      </c>
      <c r="U35" s="59">
        <f t="shared" si="17"/>
        <v>71.647765176784532</v>
      </c>
      <c r="V35" s="60">
        <f t="shared" si="17"/>
        <v>121.36933509101013</v>
      </c>
      <c r="W35" s="61">
        <f t="shared" si="17"/>
        <v>52.430807022517278</v>
      </c>
      <c r="X35" s="62">
        <f t="shared" si="17"/>
        <v>42.802650811213127</v>
      </c>
      <c r="Y35" s="59">
        <f t="shared" si="17"/>
        <v>85.48259575132559</v>
      </c>
      <c r="Z35" s="60">
        <f t="shared" si="17"/>
        <v>100.44981275732358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73.671096345514954</v>
      </c>
      <c r="F36" s="64">
        <f t="shared" si="17"/>
        <v>57.060279588348365</v>
      </c>
      <c r="G36" s="65">
        <f t="shared" si="17"/>
        <v>97.815154248950492</v>
      </c>
      <c r="H36" s="66">
        <f t="shared" si="17"/>
        <v>106.01293757101405</v>
      </c>
      <c r="I36" s="63">
        <f t="shared" si="17"/>
        <v>97.592385218365067</v>
      </c>
      <c r="J36" s="64">
        <f t="shared" si="17"/>
        <v>113.16425969804575</v>
      </c>
      <c r="K36" s="65">
        <f t="shared" si="17"/>
        <v>84.296619411123231</v>
      </c>
      <c r="L36" s="66">
        <f t="shared" si="17"/>
        <v>105.59141721765677</v>
      </c>
      <c r="M36" s="63">
        <f t="shared" si="17"/>
        <v>89.81730128574516</v>
      </c>
      <c r="N36" s="64">
        <f t="shared" si="17"/>
        <v>80.816940580495896</v>
      </c>
      <c r="O36" s="65">
        <f t="shared" si="17"/>
        <v>97.950111138552728</v>
      </c>
      <c r="P36" s="66">
        <f t="shared" si="17"/>
        <v>101.1224371727906</v>
      </c>
      <c r="Q36" s="63">
        <f t="shared" si="17"/>
        <v>88.780011448967912</v>
      </c>
      <c r="R36" s="64">
        <f t="shared" si="17"/>
        <v>101.22821466685383</v>
      </c>
      <c r="S36" s="65">
        <f t="shared" si="17"/>
        <v>82.795698924731184</v>
      </c>
      <c r="T36" s="66">
        <f t="shared" si="17"/>
        <v>84.993947741633392</v>
      </c>
      <c r="U36" s="63">
        <f t="shared" si="17"/>
        <v>65.48004314994607</v>
      </c>
      <c r="V36" s="64">
        <f t="shared" si="17"/>
        <v>63.067458705685162</v>
      </c>
      <c r="W36" s="65">
        <f t="shared" si="17"/>
        <v>61.07120078881578</v>
      </c>
      <c r="X36" s="66">
        <f t="shared" si="17"/>
        <v>43.558864803435569</v>
      </c>
      <c r="Y36" s="63">
        <f t="shared" si="17"/>
        <v>83.761104393456392</v>
      </c>
      <c r="Z36" s="64">
        <f t="shared" si="17"/>
        <v>90.765377926504698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91.14594684124728</v>
      </c>
      <c r="F37" s="68">
        <f t="shared" si="17"/>
        <v>86.368732592588202</v>
      </c>
      <c r="G37" s="69">
        <f t="shared" si="17"/>
        <v>84.230069292978243</v>
      </c>
      <c r="H37" s="70">
        <f t="shared" si="17"/>
        <v>88.650745102474076</v>
      </c>
      <c r="I37" s="67">
        <f t="shared" si="17"/>
        <v>105.14342235410486</v>
      </c>
      <c r="J37" s="68">
        <f t="shared" si="17"/>
        <v>119.80805164923338</v>
      </c>
      <c r="K37" s="69">
        <f t="shared" si="17"/>
        <v>57.845791311910013</v>
      </c>
      <c r="L37" s="70">
        <f t="shared" si="17"/>
        <v>210.10902207237714</v>
      </c>
      <c r="M37" s="67">
        <f t="shared" si="17"/>
        <v>85.682986426059784</v>
      </c>
      <c r="N37" s="68">
        <f t="shared" si="17"/>
        <v>92.361631932946665</v>
      </c>
      <c r="O37" s="69">
        <f t="shared" si="17"/>
        <v>98.579605681577277</v>
      </c>
      <c r="P37" s="70">
        <f t="shared" si="17"/>
        <v>106.29598708743808</v>
      </c>
      <c r="Q37" s="67">
        <f t="shared" si="17"/>
        <v>96.458787180995145</v>
      </c>
      <c r="R37" s="68">
        <f t="shared" si="17"/>
        <v>97.735569885957077</v>
      </c>
      <c r="S37" s="69">
        <f t="shared" si="17"/>
        <v>94.741500704083677</v>
      </c>
      <c r="T37" s="70">
        <f t="shared" si="17"/>
        <v>99.174725212536558</v>
      </c>
      <c r="U37" s="67">
        <f t="shared" si="17"/>
        <v>97.433002665087358</v>
      </c>
      <c r="V37" s="68">
        <f t="shared" si="17"/>
        <v>140.37098457054265</v>
      </c>
      <c r="W37" s="69">
        <f t="shared" si="17"/>
        <v>89.003200524213796</v>
      </c>
      <c r="X37" s="70">
        <f t="shared" si="17"/>
        <v>60.624751950026912</v>
      </c>
      <c r="Y37" s="67">
        <f t="shared" si="17"/>
        <v>92.51001206583166</v>
      </c>
      <c r="Z37" s="68">
        <f t="shared" si="17"/>
        <v>113.21044042629555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+'(令和6年5月)'!E20</f>
        <v>864</v>
      </c>
      <c r="F39" s="143">
        <f>+'(令和6年5月)'!F20</f>
        <v>78143</v>
      </c>
      <c r="G39" s="142">
        <f>+'(令和6年5月)'!G20</f>
        <v>1139.971</v>
      </c>
      <c r="H39" s="143">
        <f>+'(令和6年5月)'!H20</f>
        <v>476012</v>
      </c>
      <c r="I39" s="142">
        <f>+'(令和6年5月)'!I20</f>
        <v>1559</v>
      </c>
      <c r="J39" s="143">
        <f>+'(令和6年5月)'!J20</f>
        <v>1479080.6272727272</v>
      </c>
      <c r="K39" s="142">
        <f>+'(令和6年5月)'!K20</f>
        <v>1593</v>
      </c>
      <c r="L39" s="143">
        <f>+'(令和6年5月)'!L20</f>
        <v>3101835</v>
      </c>
      <c r="M39" s="142">
        <f>+'(令和6年5月)'!M20</f>
        <v>7492.1120000000001</v>
      </c>
      <c r="N39" s="143">
        <f>+'(令和6年5月)'!N20</f>
        <v>1656810.9</v>
      </c>
      <c r="O39" s="142">
        <f>+'(令和6年5月)'!O20</f>
        <v>3943</v>
      </c>
      <c r="P39" s="143">
        <f>+'(令和6年5月)'!P20</f>
        <v>1310654.6000000001</v>
      </c>
      <c r="Q39" s="142">
        <f>+'(令和6年5月)'!Q20</f>
        <v>26584</v>
      </c>
      <c r="R39" s="143">
        <f>+'(令和6年5月)'!R20</f>
        <v>5447835.4000000004</v>
      </c>
      <c r="S39" s="144">
        <f>+'(令和6年5月)'!S20</f>
        <v>41522</v>
      </c>
      <c r="T39" s="145">
        <f>+'(令和6年5月)'!T20</f>
        <v>8235214.4000000004</v>
      </c>
      <c r="U39" s="142">
        <f>+'(令和6年5月)'!U20</f>
        <v>2654</v>
      </c>
      <c r="V39" s="143">
        <f>+'(令和6年5月)'!V20</f>
        <v>855004.74418604653</v>
      </c>
      <c r="W39" s="142">
        <f>+'(令和6年5月)'!W20</f>
        <v>3770.4760000000001</v>
      </c>
      <c r="X39" s="143">
        <f>+'(令和6年5月)'!X20</f>
        <v>488524</v>
      </c>
      <c r="Y39" s="146">
        <f>+'(令和6年5月)'!Y20</f>
        <v>91121.558999999994</v>
      </c>
      <c r="Z39" s="147">
        <f>+'(令和6年5月)'!Z20</f>
        <v>23129114.671458773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+'(令和6年5月)'!E21</f>
        <v>934</v>
      </c>
      <c r="F40" s="149">
        <f>+'(令和6年5月)'!F21</f>
        <v>86761</v>
      </c>
      <c r="G40" s="148">
        <f>+'(令和6年5月)'!G21</f>
        <v>1146.739</v>
      </c>
      <c r="H40" s="149">
        <f>+'(令和6年5月)'!H21</f>
        <v>472368</v>
      </c>
      <c r="I40" s="148">
        <f>+'(令和6年5月)'!I21</f>
        <v>1504</v>
      </c>
      <c r="J40" s="149">
        <f>+'(令和6年5月)'!J21</f>
        <v>1322515.0272727273</v>
      </c>
      <c r="K40" s="148">
        <f>+'(令和6年5月)'!K21</f>
        <v>1935</v>
      </c>
      <c r="L40" s="149">
        <f>+'(令和6年5月)'!L21</f>
        <v>3784842</v>
      </c>
      <c r="M40" s="148">
        <f>+'(令和6年5月)'!M21</f>
        <v>6975.1560000000009</v>
      </c>
      <c r="N40" s="149">
        <f>+'(令和6年5月)'!N21</f>
        <v>1691442.8</v>
      </c>
      <c r="O40" s="148">
        <f>+'(令和6年5月)'!O21</f>
        <v>4043</v>
      </c>
      <c r="P40" s="149">
        <f>+'(令和6年5月)'!P21</f>
        <v>1365141</v>
      </c>
      <c r="Q40" s="148">
        <f>+'(令和6年5月)'!Q21</f>
        <v>26777</v>
      </c>
      <c r="R40" s="149">
        <f>+'(令和6年5月)'!R21</f>
        <v>5485199.6000000006</v>
      </c>
      <c r="S40" s="144">
        <f>+'(令和6年5月)'!S21</f>
        <v>43220</v>
      </c>
      <c r="T40" s="145">
        <f>+'(令和6年5月)'!T21</f>
        <v>8478910.3000000007</v>
      </c>
      <c r="U40" s="148">
        <f>+'(令和6年5月)'!U21</f>
        <v>2639</v>
      </c>
      <c r="V40" s="149">
        <f>+'(令和6年5月)'!V21</f>
        <v>936528.3255813953</v>
      </c>
      <c r="W40" s="148">
        <f>+'(令和6年5月)'!W21</f>
        <v>3154.1260000000002</v>
      </c>
      <c r="X40" s="149">
        <f>+'(令和6年5月)'!X21</f>
        <v>946819</v>
      </c>
      <c r="Y40" s="150">
        <f>+'(令和6年5月)'!Y21</f>
        <v>92328.021000000008</v>
      </c>
      <c r="Z40" s="151">
        <f>+'(令和6年5月)'!Z21</f>
        <v>24570527.052854121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+'(令和6年5月)'!E22</f>
        <v>1609.9</v>
      </c>
      <c r="F41" s="149">
        <f>+'(令和6年5月)'!F22</f>
        <v>288723.59999999998</v>
      </c>
      <c r="G41" s="148">
        <f>+'(令和6年5月)'!G22</f>
        <v>1584.7750000000001</v>
      </c>
      <c r="H41" s="149">
        <f>+'(令和6年5月)'!H22</f>
        <v>717367</v>
      </c>
      <c r="I41" s="148">
        <f>+'(令和6年5月)'!I22</f>
        <v>3488</v>
      </c>
      <c r="J41" s="149">
        <f>+'(令和6年5月)'!J22</f>
        <v>3146705.7636363637</v>
      </c>
      <c r="K41" s="148">
        <f>+'(令和6年5月)'!K22</f>
        <v>4019</v>
      </c>
      <c r="L41" s="149">
        <f>+'(令和6年5月)'!L22</f>
        <v>7818977</v>
      </c>
      <c r="M41" s="148">
        <f>+'(令和6年5月)'!M22</f>
        <v>14926.306</v>
      </c>
      <c r="N41" s="149">
        <f>+'(令和6年5月)'!N22</f>
        <v>3113988.3530000001</v>
      </c>
      <c r="O41" s="148">
        <f>+'(令和6年5月)'!O22</f>
        <v>4946</v>
      </c>
      <c r="P41" s="149">
        <f>+'(令和6年5月)'!P22</f>
        <v>1518125.2</v>
      </c>
      <c r="Q41" s="148">
        <f>+'(令和6年5月)'!Q22</f>
        <v>57810.9</v>
      </c>
      <c r="R41" s="149">
        <f>+'(令和6年5月)'!R22</f>
        <v>10831230.737600001</v>
      </c>
      <c r="S41" s="144">
        <f>+'(令和6年5月)'!S22</f>
        <v>32300.2</v>
      </c>
      <c r="T41" s="145">
        <f>+'(令和6年5月)'!T22</f>
        <v>3156549</v>
      </c>
      <c r="U41" s="148">
        <f>+'(令和6年5月)'!U22</f>
        <v>5077.5</v>
      </c>
      <c r="V41" s="149">
        <f>+'(令和6年5月)'!V22</f>
        <v>1646875.1790697675</v>
      </c>
      <c r="W41" s="148">
        <f>+'(令和6年5月)'!W22</f>
        <v>7687.1066999999994</v>
      </c>
      <c r="X41" s="149">
        <f>+'(令和6年5月)'!X22</f>
        <v>1197174</v>
      </c>
      <c r="Y41" s="150">
        <f>+'(令和6年5月)'!Y22</f>
        <v>133449.68770000001</v>
      </c>
      <c r="Z41" s="151">
        <f>+'(令和6年5月)'!Z22</f>
        <v>33435715.833306134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+'(令和6年5月)'!E23</f>
        <v>54.653778345188151</v>
      </c>
      <c r="F42" s="193">
        <f>+'(令和5年12月)'!F23</f>
        <v>0</v>
      </c>
      <c r="G42" s="192">
        <f>+'(令和6年5月)'!G23</f>
        <v>71.992476823794078</v>
      </c>
      <c r="H42" s="193">
        <f>+'(令和5年12月)'!H23</f>
        <v>0</v>
      </c>
      <c r="I42" s="192">
        <f>+'(令和6年5月)'!I23</f>
        <v>44.256610316428265</v>
      </c>
      <c r="J42" s="193">
        <f>+'(令和5年12月)'!J23</f>
        <v>0</v>
      </c>
      <c r="K42" s="192">
        <f>+'(令和6年5月)'!K23</f>
        <v>42.100238663484483</v>
      </c>
      <c r="L42" s="193">
        <f>+'(令和5年12月)'!L23</f>
        <v>0</v>
      </c>
      <c r="M42" s="192">
        <f>+'(令和6年5月)'!M23</f>
        <v>49.316326861754852</v>
      </c>
      <c r="N42" s="193">
        <f>+'(令和5年12月)'!N23</f>
        <v>0</v>
      </c>
      <c r="O42" s="192">
        <f>+'(令和6年5月)'!O23</f>
        <v>79.923939151321051</v>
      </c>
      <c r="P42" s="193">
        <f>+'(令和5年12月)'!P23</f>
        <v>0</v>
      </c>
      <c r="Q42" s="192">
        <f>+'(令和6年5月)'!Q23</f>
        <v>46.074422267274997</v>
      </c>
      <c r="R42" s="193">
        <f>+'(令和5年12月)'!R23</f>
        <v>0</v>
      </c>
      <c r="S42" s="192">
        <f>+'(令和6年5月)'!S23</f>
        <v>127.8190725568038</v>
      </c>
      <c r="T42" s="193">
        <f>+'(令和5年12月)'!T23</f>
        <v>0</v>
      </c>
      <c r="U42" s="192">
        <f>+'(令和6年5月)'!U23</f>
        <v>52.199211045364891</v>
      </c>
      <c r="V42" s="193">
        <f>+'(令和5年12月)'!V23</f>
        <v>0</v>
      </c>
      <c r="W42" s="192">
        <f>+'(令和6年5月)'!W23</f>
        <v>46.921439861003194</v>
      </c>
      <c r="X42" s="193">
        <f>+'(令和5年12月)'!X23</f>
        <v>0</v>
      </c>
      <c r="Y42" s="192">
        <f>+'(令和6年5月)'!Y23</f>
        <v>68.424313986980721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86</v>
      </c>
      <c r="F43" s="93">
        <f t="shared" si="18"/>
        <v>5699</v>
      </c>
      <c r="G43" s="90">
        <f t="shared" si="18"/>
        <v>-109.76600000000008</v>
      </c>
      <c r="H43" s="91">
        <f t="shared" si="18"/>
        <v>-35165</v>
      </c>
      <c r="I43" s="92">
        <f t="shared" si="18"/>
        <v>-115</v>
      </c>
      <c r="J43" s="93">
        <f t="shared" si="18"/>
        <v>-259839.02727272711</v>
      </c>
      <c r="K43" s="90">
        <f t="shared" si="18"/>
        <v>831</v>
      </c>
      <c r="L43" s="91">
        <f t="shared" si="18"/>
        <v>2536699</v>
      </c>
      <c r="M43" s="92">
        <f t="shared" si="18"/>
        <v>-1396.1120000000001</v>
      </c>
      <c r="N43" s="93">
        <f t="shared" si="18"/>
        <v>-199769.19999999995</v>
      </c>
      <c r="O43" s="90">
        <f t="shared" si="18"/>
        <v>-273</v>
      </c>
      <c r="P43" s="91">
        <f t="shared" si="18"/>
        <v>-69621.90000000014</v>
      </c>
      <c r="Q43" s="92">
        <f t="shared" si="18"/>
        <v>196</v>
      </c>
      <c r="R43" s="93">
        <f t="shared" si="18"/>
        <v>-81107.400000000373</v>
      </c>
      <c r="S43" s="90">
        <f t="shared" si="18"/>
        <v>2188</v>
      </c>
      <c r="T43" s="91">
        <f t="shared" si="18"/>
        <v>617924</v>
      </c>
      <c r="U43" s="92">
        <f t="shared" si="18"/>
        <v>568</v>
      </c>
      <c r="V43" s="93">
        <f t="shared" si="18"/>
        <v>594869.58139534877</v>
      </c>
      <c r="W43" s="90">
        <f t="shared" si="18"/>
        <v>-322.99000000000024</v>
      </c>
      <c r="X43" s="91">
        <f t="shared" si="18"/>
        <v>68160</v>
      </c>
      <c r="Y43" s="90">
        <f t="shared" si="18"/>
        <v>1652.1320000000123</v>
      </c>
      <c r="Z43" s="91">
        <f t="shared" si="18"/>
        <v>3177849.0541226231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-47</v>
      </c>
      <c r="F44" s="97">
        <f t="shared" si="18"/>
        <v>-6310</v>
      </c>
      <c r="G44" s="94">
        <f t="shared" si="18"/>
        <v>-33.22400000000016</v>
      </c>
      <c r="H44" s="95">
        <f t="shared" si="18"/>
        <v>-3988</v>
      </c>
      <c r="I44" s="96">
        <f t="shared" si="18"/>
        <v>239</v>
      </c>
      <c r="J44" s="97">
        <f t="shared" si="18"/>
        <v>41804.181818181882</v>
      </c>
      <c r="K44" s="94">
        <f t="shared" si="18"/>
        <v>384</v>
      </c>
      <c r="L44" s="95">
        <f t="shared" si="18"/>
        <v>1643504</v>
      </c>
      <c r="M44" s="96">
        <f t="shared" si="18"/>
        <v>-590.85600000000068</v>
      </c>
      <c r="N44" s="97">
        <f t="shared" si="18"/>
        <v>-324547.90000000014</v>
      </c>
      <c r="O44" s="94">
        <f t="shared" si="18"/>
        <v>-77</v>
      </c>
      <c r="P44" s="95">
        <f t="shared" si="18"/>
        <v>-19249.90000000014</v>
      </c>
      <c r="Q44" s="96">
        <f t="shared" si="18"/>
        <v>-412</v>
      </c>
      <c r="R44" s="97">
        <f t="shared" si="18"/>
        <v>-120209.50000000093</v>
      </c>
      <c r="S44" s="94">
        <f t="shared" si="18"/>
        <v>-177</v>
      </c>
      <c r="T44" s="95">
        <f t="shared" si="18"/>
        <v>95955.699999999255</v>
      </c>
      <c r="U44" s="96">
        <f t="shared" si="18"/>
        <v>396</v>
      </c>
      <c r="V44" s="97">
        <f t="shared" si="18"/>
        <v>-123365.58139534877</v>
      </c>
      <c r="W44" s="94">
        <f t="shared" si="18"/>
        <v>739.23999999999978</v>
      </c>
      <c r="X44" s="95">
        <f t="shared" si="18"/>
        <v>-359233</v>
      </c>
      <c r="Y44" s="94">
        <f t="shared" si="18"/>
        <v>421.16000000000349</v>
      </c>
      <c r="Z44" s="95">
        <f t="shared" si="18"/>
        <v>824360.00042283535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63</v>
      </c>
      <c r="F45" s="97">
        <f t="shared" si="18"/>
        <v>3391</v>
      </c>
      <c r="G45" s="94">
        <f t="shared" si="18"/>
        <v>-83.310000000000173</v>
      </c>
      <c r="H45" s="95">
        <f t="shared" si="18"/>
        <v>-27533</v>
      </c>
      <c r="I45" s="96">
        <f t="shared" si="18"/>
        <v>-299</v>
      </c>
      <c r="J45" s="97">
        <f t="shared" si="18"/>
        <v>-145077.60909090936</v>
      </c>
      <c r="K45" s="94">
        <f t="shared" si="18"/>
        <v>105</v>
      </c>
      <c r="L45" s="95">
        <f t="shared" si="18"/>
        <v>210188</v>
      </c>
      <c r="M45" s="96">
        <f t="shared" si="18"/>
        <v>-288.30000000000291</v>
      </c>
      <c r="N45" s="97">
        <f t="shared" si="18"/>
        <v>90146.799999999814</v>
      </c>
      <c r="O45" s="94">
        <f t="shared" si="18"/>
        <v>-296</v>
      </c>
      <c r="P45" s="95">
        <f t="shared" si="18"/>
        <v>-104858.39999999991</v>
      </c>
      <c r="Q45" s="96">
        <f t="shared" si="18"/>
        <v>415</v>
      </c>
      <c r="R45" s="97">
        <f t="shared" si="18"/>
        <v>1737.9000000003725</v>
      </c>
      <c r="S45" s="94">
        <f t="shared" si="18"/>
        <v>666.99999999999636</v>
      </c>
      <c r="T45" s="95">
        <f t="shared" si="18"/>
        <v>278272.39999999991</v>
      </c>
      <c r="U45" s="96">
        <f t="shared" si="18"/>
        <v>187</v>
      </c>
      <c r="V45" s="97">
        <f t="shared" si="18"/>
        <v>636711.58139534877</v>
      </c>
      <c r="W45" s="94">
        <f t="shared" si="18"/>
        <v>-445.8799999999992</v>
      </c>
      <c r="X45" s="95">
        <f t="shared" si="18"/>
        <v>-30902</v>
      </c>
      <c r="Y45" s="94">
        <f t="shared" si="18"/>
        <v>24.510000000009313</v>
      </c>
      <c r="Z45" s="95">
        <f t="shared" si="18"/>
        <v>912076.67230443656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1.3045499111783698</v>
      </c>
      <c r="F46" s="193"/>
      <c r="G46" s="192">
        <f>G23-G42</f>
        <v>-2.5319034400002067</v>
      </c>
      <c r="H46" s="193"/>
      <c r="I46" s="192">
        <f>I23-I42</f>
        <v>3.474406607339894</v>
      </c>
      <c r="J46" s="193"/>
      <c r="K46" s="192">
        <f>K23-K42</f>
        <v>16.146107891839108</v>
      </c>
      <c r="L46" s="193"/>
      <c r="M46" s="192">
        <f>M23-M42</f>
        <v>-7.1022547061098962</v>
      </c>
      <c r="N46" s="193"/>
      <c r="O46" s="192">
        <f t="shared" si="18"/>
        <v>-0.34911630846985986</v>
      </c>
      <c r="P46" s="193"/>
      <c r="Q46" s="192">
        <f t="shared" si="18"/>
        <v>-0.27429678984024974</v>
      </c>
      <c r="R46" s="193"/>
      <c r="S46" s="192">
        <f t="shared" si="18"/>
        <v>5.1002715567965708</v>
      </c>
      <c r="T46" s="193"/>
      <c r="U46" s="192">
        <f t="shared" si="18"/>
        <v>8.3016591925001251</v>
      </c>
      <c r="V46" s="193"/>
      <c r="W46" s="192">
        <f t="shared" si="18"/>
        <v>2.2525154848762057</v>
      </c>
      <c r="X46" s="193"/>
      <c r="Y46" s="192">
        <f t="shared" si="18"/>
        <v>1.0797214881450401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109.9537037037037</v>
      </c>
      <c r="F47" s="72">
        <f t="shared" si="19"/>
        <v>107.29303968365689</v>
      </c>
      <c r="G47" s="71">
        <f t="shared" si="19"/>
        <v>90.371158564559977</v>
      </c>
      <c r="H47" s="73">
        <f t="shared" si="19"/>
        <v>92.612581195432057</v>
      </c>
      <c r="I47" s="74">
        <f t="shared" si="19"/>
        <v>92.623476587556127</v>
      </c>
      <c r="J47" s="72">
        <f t="shared" si="19"/>
        <v>82.432396011308484</v>
      </c>
      <c r="K47" s="71">
        <f t="shared" si="19"/>
        <v>152.16572504708097</v>
      </c>
      <c r="L47" s="73">
        <f t="shared" si="19"/>
        <v>181.78059116619679</v>
      </c>
      <c r="M47" s="74">
        <f t="shared" si="19"/>
        <v>81.365574887294798</v>
      </c>
      <c r="N47" s="72">
        <f t="shared" si="19"/>
        <v>87.942546732400189</v>
      </c>
      <c r="O47" s="71">
        <f t="shared" si="19"/>
        <v>93.076337813847317</v>
      </c>
      <c r="P47" s="73">
        <f t="shared" si="19"/>
        <v>94.688005520294965</v>
      </c>
      <c r="Q47" s="74">
        <f t="shared" si="19"/>
        <v>100.73728558531447</v>
      </c>
      <c r="R47" s="72">
        <f t="shared" si="19"/>
        <v>98.511199512378795</v>
      </c>
      <c r="S47" s="71">
        <f t="shared" si="19"/>
        <v>105.26949568903233</v>
      </c>
      <c r="T47" s="73">
        <f t="shared" si="19"/>
        <v>107.5034354903984</v>
      </c>
      <c r="U47" s="74">
        <f t="shared" si="19"/>
        <v>121.40165787490579</v>
      </c>
      <c r="V47" s="72">
        <f t="shared" si="19"/>
        <v>169.57500358219147</v>
      </c>
      <c r="W47" s="71">
        <f t="shared" si="19"/>
        <v>91.43370757432217</v>
      </c>
      <c r="X47" s="73">
        <f t="shared" si="19"/>
        <v>113.95223162014558</v>
      </c>
      <c r="Y47" s="71">
        <f t="shared" si="19"/>
        <v>101.8131076971587</v>
      </c>
      <c r="Z47" s="73">
        <f t="shared" si="19"/>
        <v>113.73960525192119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94.967880085653107</v>
      </c>
      <c r="F48" s="66">
        <f t="shared" si="19"/>
        <v>92.727146990007029</v>
      </c>
      <c r="G48" s="63">
        <f t="shared" si="19"/>
        <v>97.102740902681418</v>
      </c>
      <c r="H48" s="64">
        <f t="shared" si="19"/>
        <v>99.155742980049453</v>
      </c>
      <c r="I48" s="65">
        <f t="shared" si="19"/>
        <v>115.8909574468085</v>
      </c>
      <c r="J48" s="66">
        <f t="shared" si="19"/>
        <v>103.16096081754094</v>
      </c>
      <c r="K48" s="63">
        <f t="shared" si="19"/>
        <v>119.84496124031008</v>
      </c>
      <c r="L48" s="64">
        <f t="shared" si="19"/>
        <v>143.42331859559792</v>
      </c>
      <c r="M48" s="65">
        <f t="shared" si="19"/>
        <v>91.529135692449017</v>
      </c>
      <c r="N48" s="66">
        <f t="shared" si="19"/>
        <v>80.812363267619801</v>
      </c>
      <c r="O48" s="63">
        <f t="shared" si="19"/>
        <v>98.095473658174626</v>
      </c>
      <c r="P48" s="64">
        <f t="shared" si="19"/>
        <v>98.589896574786039</v>
      </c>
      <c r="Q48" s="65">
        <f t="shared" si="19"/>
        <v>98.46136609777048</v>
      </c>
      <c r="R48" s="66">
        <f t="shared" si="19"/>
        <v>97.808475374350991</v>
      </c>
      <c r="S48" s="63">
        <f t="shared" si="19"/>
        <v>99.590467376214718</v>
      </c>
      <c r="T48" s="64">
        <f t="shared" si="19"/>
        <v>101.13169849196304</v>
      </c>
      <c r="U48" s="65">
        <f t="shared" si="19"/>
        <v>115.00568397120121</v>
      </c>
      <c r="V48" s="66">
        <f t="shared" si="19"/>
        <v>86.827351824221267</v>
      </c>
      <c r="W48" s="63">
        <f t="shared" si="19"/>
        <v>123.43723744707724</v>
      </c>
      <c r="X48" s="64">
        <f t="shared" si="19"/>
        <v>62.058957414247075</v>
      </c>
      <c r="Y48" s="63">
        <f t="shared" si="19"/>
        <v>100.45615620852526</v>
      </c>
      <c r="Z48" s="64">
        <f t="shared" si="19"/>
        <v>103.35507658687801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103.91328653953661</v>
      </c>
      <c r="F49" s="70">
        <f t="shared" si="19"/>
        <v>101.17447967537119</v>
      </c>
      <c r="G49" s="67">
        <f t="shared" si="19"/>
        <v>94.743102333138765</v>
      </c>
      <c r="H49" s="68">
        <f t="shared" si="19"/>
        <v>96.161936637732154</v>
      </c>
      <c r="I49" s="69">
        <f t="shared" si="19"/>
        <v>91.427752293577981</v>
      </c>
      <c r="J49" s="70">
        <f t="shared" si="19"/>
        <v>95.389540046373568</v>
      </c>
      <c r="K49" s="67">
        <f t="shared" si="19"/>
        <v>102.6125901965663</v>
      </c>
      <c r="L49" s="68">
        <f t="shared" si="19"/>
        <v>102.68817775010722</v>
      </c>
      <c r="M49" s="69">
        <f t="shared" si="19"/>
        <v>98.068510721942843</v>
      </c>
      <c r="N49" s="70">
        <f t="shared" si="19"/>
        <v>102.89489843188247</v>
      </c>
      <c r="O49" s="67">
        <f t="shared" si="19"/>
        <v>94.015365952284682</v>
      </c>
      <c r="P49" s="68">
        <f t="shared" si="19"/>
        <v>93.092901692166109</v>
      </c>
      <c r="Q49" s="69">
        <f t="shared" si="19"/>
        <v>100.71785770503487</v>
      </c>
      <c r="R49" s="70">
        <f t="shared" si="19"/>
        <v>100.01604526800418</v>
      </c>
      <c r="S49" s="67">
        <f t="shared" si="19"/>
        <v>102.06500269348176</v>
      </c>
      <c r="T49" s="68">
        <f t="shared" si="19"/>
        <v>108.815716150771</v>
      </c>
      <c r="U49" s="69">
        <f t="shared" si="19"/>
        <v>103.68291482028557</v>
      </c>
      <c r="V49" s="70">
        <f t="shared" si="19"/>
        <v>138.66179960007614</v>
      </c>
      <c r="W49" s="67">
        <f t="shared" si="19"/>
        <v>94.199638207181394</v>
      </c>
      <c r="X49" s="68">
        <f t="shared" si="19"/>
        <v>97.418754500181265</v>
      </c>
      <c r="Y49" s="67">
        <f t="shared" si="19"/>
        <v>100.01836647235555</v>
      </c>
      <c r="Z49" s="68">
        <f t="shared" si="19"/>
        <v>102.72785148926256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111E-5E25-4591-98D7-A70D4E974043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Y21" sqref="Y2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734</v>
      </c>
      <c r="F5" s="14">
        <v>59143</v>
      </c>
      <c r="G5" s="15">
        <v>30</v>
      </c>
      <c r="H5" s="16">
        <v>5440</v>
      </c>
      <c r="I5" s="13">
        <v>976</v>
      </c>
      <c r="J5" s="14">
        <v>982277</v>
      </c>
      <c r="K5" s="17">
        <v>1563</v>
      </c>
      <c r="L5" s="18">
        <v>3084885</v>
      </c>
      <c r="M5" s="13">
        <v>573</v>
      </c>
      <c r="N5" s="75">
        <v>168315</v>
      </c>
      <c r="O5" s="19">
        <v>865</v>
      </c>
      <c r="P5" s="18">
        <v>62949</v>
      </c>
      <c r="Q5" s="13">
        <v>12552</v>
      </c>
      <c r="R5" s="14">
        <v>1970176</v>
      </c>
      <c r="S5" s="19">
        <v>16785</v>
      </c>
      <c r="T5" s="18">
        <v>4959380</v>
      </c>
      <c r="U5" s="13">
        <v>2492</v>
      </c>
      <c r="V5" s="14">
        <v>827228</v>
      </c>
      <c r="W5" s="13">
        <v>190</v>
      </c>
      <c r="X5" s="18">
        <v>25142</v>
      </c>
      <c r="Y5" s="20">
        <f t="shared" ref="Y5:Z19" si="0">+W5+U5+S5+Q5+O5+M5+K5+I5+G5+E5</f>
        <v>36760</v>
      </c>
      <c r="Z5" s="21">
        <f t="shared" si="0"/>
        <v>12144935</v>
      </c>
    </row>
    <row r="6" spans="1:26" ht="18.95" customHeight="1" x14ac:dyDescent="0.15">
      <c r="A6" s="7"/>
      <c r="B6" s="22"/>
      <c r="C6" s="83"/>
      <c r="D6" s="81" t="s">
        <v>22</v>
      </c>
      <c r="E6" s="23">
        <v>786</v>
      </c>
      <c r="F6" s="24">
        <v>63285</v>
      </c>
      <c r="G6" s="25">
        <v>30</v>
      </c>
      <c r="H6" s="26">
        <v>5440</v>
      </c>
      <c r="I6" s="27">
        <v>1047</v>
      </c>
      <c r="J6" s="21">
        <v>1055578</v>
      </c>
      <c r="K6" s="25">
        <v>1886</v>
      </c>
      <c r="L6" s="26">
        <v>3748837</v>
      </c>
      <c r="M6" s="27">
        <v>778</v>
      </c>
      <c r="N6" s="76">
        <v>195931</v>
      </c>
      <c r="O6" s="25">
        <v>819</v>
      </c>
      <c r="P6" s="26">
        <v>74262</v>
      </c>
      <c r="Q6" s="27">
        <v>12705</v>
      </c>
      <c r="R6" s="21">
        <v>2025606</v>
      </c>
      <c r="S6" s="25">
        <v>17455</v>
      </c>
      <c r="T6" s="26">
        <v>5173955</v>
      </c>
      <c r="U6" s="27">
        <v>2464</v>
      </c>
      <c r="V6" s="21">
        <v>906580</v>
      </c>
      <c r="W6" s="27">
        <v>191</v>
      </c>
      <c r="X6" s="26">
        <v>31681</v>
      </c>
      <c r="Y6" s="20">
        <f t="shared" si="0"/>
        <v>38161</v>
      </c>
      <c r="Z6" s="21">
        <f t="shared" si="0"/>
        <v>13281155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1486.9</v>
      </c>
      <c r="F7" s="36">
        <v>271392</v>
      </c>
      <c r="G7" s="29">
        <v>151</v>
      </c>
      <c r="H7" s="30">
        <v>74178</v>
      </c>
      <c r="I7" s="31">
        <v>2023</v>
      </c>
      <c r="J7" s="32">
        <v>2413338</v>
      </c>
      <c r="K7" s="77">
        <v>3923</v>
      </c>
      <c r="L7" s="30">
        <v>7754907</v>
      </c>
      <c r="M7" s="23">
        <v>1280.3</v>
      </c>
      <c r="N7" s="24">
        <v>231261.25</v>
      </c>
      <c r="O7" s="33">
        <v>2967</v>
      </c>
      <c r="P7" s="34">
        <v>715277</v>
      </c>
      <c r="Q7" s="23">
        <v>30397.4</v>
      </c>
      <c r="R7" s="24">
        <v>4789025</v>
      </c>
      <c r="S7" s="33">
        <v>28123.200000000001</v>
      </c>
      <c r="T7" s="34">
        <v>2357488</v>
      </c>
      <c r="U7" s="23">
        <v>3542.5</v>
      </c>
      <c r="V7" s="24">
        <v>1424482.5</v>
      </c>
      <c r="W7" s="23">
        <v>1418.2</v>
      </c>
      <c r="X7" s="34">
        <v>367277</v>
      </c>
      <c r="Y7" s="31">
        <f t="shared" si="0"/>
        <v>75312.5</v>
      </c>
      <c r="Z7" s="24">
        <f t="shared" si="0"/>
        <v>20398625.75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156.971</v>
      </c>
      <c r="H8" s="16">
        <v>97800</v>
      </c>
      <c r="I8" s="13">
        <v>324</v>
      </c>
      <c r="J8" s="14">
        <v>311502.72727272729</v>
      </c>
      <c r="K8" s="17">
        <v>0</v>
      </c>
      <c r="L8" s="18">
        <v>0</v>
      </c>
      <c r="M8" s="13">
        <v>4591</v>
      </c>
      <c r="N8" s="75">
        <v>926861.4</v>
      </c>
      <c r="O8" s="19">
        <v>72</v>
      </c>
      <c r="P8" s="18">
        <v>15126.3</v>
      </c>
      <c r="Q8" s="13">
        <v>6867</v>
      </c>
      <c r="R8" s="14">
        <v>1579383.7999999998</v>
      </c>
      <c r="S8" s="19">
        <v>24411</v>
      </c>
      <c r="T8" s="18">
        <v>3198120.4</v>
      </c>
      <c r="U8" s="13">
        <v>33</v>
      </c>
      <c r="V8" s="14">
        <v>2807.7441860465115</v>
      </c>
      <c r="W8" s="13">
        <v>43</v>
      </c>
      <c r="X8" s="18">
        <v>1400</v>
      </c>
      <c r="Y8" s="13">
        <f t="shared" si="0"/>
        <v>36627.970999999998</v>
      </c>
      <c r="Z8" s="14">
        <f t="shared" si="0"/>
        <v>6152002.3714587744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144</v>
      </c>
      <c r="F9" s="24">
        <v>22500</v>
      </c>
      <c r="G9" s="25">
        <v>168.739</v>
      </c>
      <c r="H9" s="26">
        <v>102600</v>
      </c>
      <c r="I9" s="27">
        <v>247</v>
      </c>
      <c r="J9" s="21">
        <v>128122.72727272728</v>
      </c>
      <c r="K9" s="25">
        <v>0</v>
      </c>
      <c r="L9" s="26">
        <v>0</v>
      </c>
      <c r="M9" s="27">
        <v>4873.1000000000004</v>
      </c>
      <c r="N9" s="76">
        <v>1087458.8</v>
      </c>
      <c r="O9" s="25">
        <v>56</v>
      </c>
      <c r="P9" s="26">
        <v>7284.6</v>
      </c>
      <c r="Q9" s="27">
        <v>6883</v>
      </c>
      <c r="R9" s="21">
        <v>1573617.2</v>
      </c>
      <c r="S9" s="25">
        <v>25448</v>
      </c>
      <c r="T9" s="26">
        <v>3224730.3</v>
      </c>
      <c r="U9" s="27">
        <v>29</v>
      </c>
      <c r="V9" s="21">
        <v>2793.3255813953488</v>
      </c>
      <c r="W9" s="27">
        <v>43</v>
      </c>
      <c r="X9" s="26">
        <v>1400</v>
      </c>
      <c r="Y9" s="20">
        <f t="shared" si="0"/>
        <v>37891.839</v>
      </c>
      <c r="Z9" s="21">
        <f t="shared" si="0"/>
        <v>6150506.952854122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123</v>
      </c>
      <c r="F10" s="36">
        <v>17331.599999999999</v>
      </c>
      <c r="G10" s="29">
        <v>177.77499999999998</v>
      </c>
      <c r="H10" s="30">
        <v>104000</v>
      </c>
      <c r="I10" s="37">
        <v>1032</v>
      </c>
      <c r="J10" s="38">
        <v>483896.0636363636</v>
      </c>
      <c r="K10" s="77">
        <v>0</v>
      </c>
      <c r="L10" s="30">
        <v>0</v>
      </c>
      <c r="M10" s="35">
        <v>8266.85</v>
      </c>
      <c r="N10" s="36">
        <v>1785545.1030000001</v>
      </c>
      <c r="O10" s="29">
        <v>62</v>
      </c>
      <c r="P10" s="30">
        <v>7841.6999999999989</v>
      </c>
      <c r="Q10" s="35">
        <v>12601</v>
      </c>
      <c r="R10" s="36">
        <v>1699069.0756000001</v>
      </c>
      <c r="S10" s="29">
        <v>4050</v>
      </c>
      <c r="T10" s="30">
        <v>772617</v>
      </c>
      <c r="U10" s="35">
        <v>763</v>
      </c>
      <c r="V10" s="36">
        <v>64192.679069767444</v>
      </c>
      <c r="W10" s="35">
        <v>65</v>
      </c>
      <c r="X10" s="30">
        <v>1100</v>
      </c>
      <c r="Y10" s="37">
        <f t="shared" si="0"/>
        <v>27140.625</v>
      </c>
      <c r="Z10" s="36">
        <f t="shared" si="0"/>
        <v>4935593.2213061312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4053.9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2131</v>
      </c>
      <c r="R11" s="14">
        <v>509300.6</v>
      </c>
      <c r="S11" s="19">
        <v>0</v>
      </c>
      <c r="T11" s="18">
        <v>0</v>
      </c>
      <c r="U11" s="13">
        <v>129</v>
      </c>
      <c r="V11" s="14">
        <v>24969</v>
      </c>
      <c r="W11" s="13">
        <v>2</v>
      </c>
      <c r="X11" s="18">
        <v>397</v>
      </c>
      <c r="Y11" s="13">
        <f>+W11+U11+S11+Q11+O11+M11+K11+I11+G11+E11</f>
        <v>2355</v>
      </c>
      <c r="Z11" s="14">
        <f t="shared" si="0"/>
        <v>628720.5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12</v>
      </c>
      <c r="J12" s="21">
        <v>2051.3000000000002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2231</v>
      </c>
      <c r="R12" s="21">
        <v>599254.4</v>
      </c>
      <c r="S12" s="25">
        <v>0</v>
      </c>
      <c r="T12" s="26">
        <v>0</v>
      </c>
      <c r="U12" s="27">
        <v>144</v>
      </c>
      <c r="V12" s="21">
        <v>26715</v>
      </c>
      <c r="W12" s="27">
        <v>0</v>
      </c>
      <c r="X12" s="26">
        <v>970</v>
      </c>
      <c r="Y12" s="20">
        <f t="shared" ref="Y12:Y19" si="1">+W12+U12+S12+Q12+O12+M12+K12+I12+G12+E12</f>
        <v>2477</v>
      </c>
      <c r="Z12" s="21">
        <f t="shared" si="0"/>
        <v>718990.70000000007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</v>
      </c>
      <c r="J13" s="38">
        <v>12061.700000000003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6803.5</v>
      </c>
      <c r="R13" s="36">
        <v>1888910.5</v>
      </c>
      <c r="S13" s="29">
        <v>2</v>
      </c>
      <c r="T13" s="30">
        <v>1835</v>
      </c>
      <c r="U13" s="35">
        <v>729</v>
      </c>
      <c r="V13" s="36">
        <v>148740</v>
      </c>
      <c r="W13" s="35">
        <v>15</v>
      </c>
      <c r="X13" s="30">
        <v>33722</v>
      </c>
      <c r="Y13" s="37">
        <f t="shared" si="1"/>
        <v>7779.5</v>
      </c>
      <c r="Z13" s="36">
        <f t="shared" si="0"/>
        <v>2299269.2000000002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1486</v>
      </c>
      <c r="N14" s="75">
        <v>107795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1486</v>
      </c>
      <c r="Z14" s="14">
        <f t="shared" si="0"/>
        <v>107795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573</v>
      </c>
      <c r="N15" s="76">
        <v>72749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573</v>
      </c>
      <c r="Z15" s="24">
        <f t="shared" si="0"/>
        <v>72749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3976</v>
      </c>
      <c r="N16" s="36">
        <v>569987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3976</v>
      </c>
      <c r="Z16" s="36">
        <f t="shared" si="0"/>
        <v>569987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878</v>
      </c>
      <c r="H17" s="18">
        <v>297772</v>
      </c>
      <c r="I17" s="13">
        <v>256</v>
      </c>
      <c r="J17" s="14">
        <v>181247</v>
      </c>
      <c r="K17" s="19">
        <v>30</v>
      </c>
      <c r="L17" s="18">
        <v>16950</v>
      </c>
      <c r="M17" s="13">
        <v>827.11200000000008</v>
      </c>
      <c r="N17" s="75">
        <v>438839.5</v>
      </c>
      <c r="O17" s="19">
        <v>3006</v>
      </c>
      <c r="P17" s="18">
        <v>1232579.3</v>
      </c>
      <c r="Q17" s="13">
        <v>5034</v>
      </c>
      <c r="R17" s="14">
        <v>1388975</v>
      </c>
      <c r="S17" s="19">
        <v>326</v>
      </c>
      <c r="T17" s="18">
        <v>77714</v>
      </c>
      <c r="U17" s="13">
        <v>0</v>
      </c>
      <c r="V17" s="14">
        <v>0</v>
      </c>
      <c r="W17" s="13">
        <v>3535.4760000000001</v>
      </c>
      <c r="X17" s="18">
        <v>461585</v>
      </c>
      <c r="Y17" s="41">
        <f t="shared" si="1"/>
        <v>13892.588</v>
      </c>
      <c r="Z17" s="42">
        <f t="shared" si="0"/>
        <v>4095661.8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</v>
      </c>
      <c r="F18" s="21">
        <v>976</v>
      </c>
      <c r="G18" s="25">
        <v>873</v>
      </c>
      <c r="H18" s="26">
        <v>289328</v>
      </c>
      <c r="I18" s="27">
        <v>198</v>
      </c>
      <c r="J18" s="21">
        <v>136763</v>
      </c>
      <c r="K18" s="25">
        <v>49</v>
      </c>
      <c r="L18" s="26">
        <v>36005</v>
      </c>
      <c r="M18" s="27">
        <v>736.05600000000004</v>
      </c>
      <c r="N18" s="21">
        <v>320304</v>
      </c>
      <c r="O18" s="25">
        <v>3168</v>
      </c>
      <c r="P18" s="26">
        <v>1283594.3999999999</v>
      </c>
      <c r="Q18" s="27">
        <v>4958</v>
      </c>
      <c r="R18" s="21">
        <v>1286722</v>
      </c>
      <c r="S18" s="25">
        <v>317</v>
      </c>
      <c r="T18" s="26">
        <v>80225</v>
      </c>
      <c r="U18" s="27">
        <v>2</v>
      </c>
      <c r="V18" s="21">
        <v>440</v>
      </c>
      <c r="W18" s="27">
        <v>2920.1260000000002</v>
      </c>
      <c r="X18" s="26">
        <v>912768</v>
      </c>
      <c r="Y18" s="23">
        <f t="shared" si="1"/>
        <v>13225.182000000001</v>
      </c>
      <c r="Z18" s="24">
        <f t="shared" si="0"/>
        <v>4347125.4000000004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1061</v>
      </c>
      <c r="H19" s="34">
        <v>344189</v>
      </c>
      <c r="I19" s="23">
        <v>417</v>
      </c>
      <c r="J19" s="24">
        <v>237410</v>
      </c>
      <c r="K19" s="78">
        <v>96</v>
      </c>
      <c r="L19" s="34">
        <v>64070</v>
      </c>
      <c r="M19" s="23">
        <v>1384.1559999999999</v>
      </c>
      <c r="N19" s="24">
        <v>508195</v>
      </c>
      <c r="O19" s="33">
        <v>1917</v>
      </c>
      <c r="P19" s="34">
        <v>795006.5</v>
      </c>
      <c r="Q19" s="23">
        <v>8009</v>
      </c>
      <c r="R19" s="24">
        <v>2454226.162</v>
      </c>
      <c r="S19" s="33">
        <v>125</v>
      </c>
      <c r="T19" s="34">
        <v>24609</v>
      </c>
      <c r="U19" s="23">
        <v>43</v>
      </c>
      <c r="V19" s="24">
        <v>9460</v>
      </c>
      <c r="W19" s="23">
        <v>6188.9066999999995</v>
      </c>
      <c r="X19" s="34">
        <v>795075</v>
      </c>
      <c r="Y19" s="35">
        <f t="shared" si="1"/>
        <v>19241.062699999999</v>
      </c>
      <c r="Z19" s="36">
        <f t="shared" si="0"/>
        <v>5232240.6620000005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864</v>
      </c>
      <c r="F20" s="14">
        <f t="shared" ref="F20:X22" si="2">F5+F8+F11+F14+F17</f>
        <v>78143</v>
      </c>
      <c r="G20" s="19">
        <f>G5+G8+G11+G14+G17</f>
        <v>1139.971</v>
      </c>
      <c r="H20" s="18">
        <f t="shared" si="2"/>
        <v>476012</v>
      </c>
      <c r="I20" s="13">
        <f t="shared" si="2"/>
        <v>1559</v>
      </c>
      <c r="J20" s="14">
        <f t="shared" si="2"/>
        <v>1479080.6272727272</v>
      </c>
      <c r="K20" s="19">
        <f t="shared" si="2"/>
        <v>1593</v>
      </c>
      <c r="L20" s="18">
        <f t="shared" si="2"/>
        <v>3101835</v>
      </c>
      <c r="M20" s="13">
        <f t="shared" si="2"/>
        <v>7492.1120000000001</v>
      </c>
      <c r="N20" s="14">
        <f t="shared" si="2"/>
        <v>1656810.9</v>
      </c>
      <c r="O20" s="19">
        <f t="shared" si="2"/>
        <v>3943</v>
      </c>
      <c r="P20" s="18">
        <f t="shared" si="2"/>
        <v>1310654.6000000001</v>
      </c>
      <c r="Q20" s="13">
        <f t="shared" si="2"/>
        <v>26584</v>
      </c>
      <c r="R20" s="14">
        <f t="shared" si="2"/>
        <v>5447835.4000000004</v>
      </c>
      <c r="S20" s="19">
        <f t="shared" si="2"/>
        <v>41522</v>
      </c>
      <c r="T20" s="18">
        <f t="shared" si="2"/>
        <v>8235214.4000000004</v>
      </c>
      <c r="U20" s="13">
        <f t="shared" si="2"/>
        <v>2654</v>
      </c>
      <c r="V20" s="14">
        <f t="shared" si="2"/>
        <v>855004.74418604653</v>
      </c>
      <c r="W20" s="13">
        <f t="shared" si="2"/>
        <v>3770.4760000000001</v>
      </c>
      <c r="X20" s="18">
        <f t="shared" si="2"/>
        <v>488524</v>
      </c>
      <c r="Y20" s="31">
        <f t="shared" ref="Y20:Z22" si="3">+Y17+Y14+Y11+Y8+Y5</f>
        <v>91121.558999999994</v>
      </c>
      <c r="Z20" s="32">
        <f t="shared" si="3"/>
        <v>23129114.671458773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934</v>
      </c>
      <c r="F21" s="21">
        <f t="shared" si="4"/>
        <v>86761</v>
      </c>
      <c r="G21" s="25">
        <f t="shared" si="4"/>
        <v>1146.739</v>
      </c>
      <c r="H21" s="26">
        <f t="shared" si="4"/>
        <v>472368</v>
      </c>
      <c r="I21" s="27">
        <f t="shared" si="4"/>
        <v>1504</v>
      </c>
      <c r="J21" s="21">
        <f t="shared" si="4"/>
        <v>1322515.0272727273</v>
      </c>
      <c r="K21" s="25">
        <f t="shared" si="4"/>
        <v>1935</v>
      </c>
      <c r="L21" s="26">
        <f t="shared" si="4"/>
        <v>3784842</v>
      </c>
      <c r="M21" s="27">
        <f t="shared" si="4"/>
        <v>6975.1560000000009</v>
      </c>
      <c r="N21" s="21">
        <f t="shared" si="4"/>
        <v>1691442.8</v>
      </c>
      <c r="O21" s="25">
        <f t="shared" si="4"/>
        <v>4043</v>
      </c>
      <c r="P21" s="26">
        <f t="shared" si="4"/>
        <v>1365141</v>
      </c>
      <c r="Q21" s="27">
        <f t="shared" si="4"/>
        <v>26777</v>
      </c>
      <c r="R21" s="21">
        <f t="shared" si="4"/>
        <v>5485199.6000000006</v>
      </c>
      <c r="S21" s="25">
        <f t="shared" si="4"/>
        <v>43220</v>
      </c>
      <c r="T21" s="26">
        <f t="shared" si="4"/>
        <v>8478910.3000000007</v>
      </c>
      <c r="U21" s="27">
        <f t="shared" si="2"/>
        <v>2639</v>
      </c>
      <c r="V21" s="21">
        <f t="shared" si="2"/>
        <v>936528.3255813953</v>
      </c>
      <c r="W21" s="27">
        <f t="shared" si="2"/>
        <v>3154.1260000000002</v>
      </c>
      <c r="X21" s="26">
        <f t="shared" si="2"/>
        <v>946819</v>
      </c>
      <c r="Y21" s="23">
        <f t="shared" si="3"/>
        <v>92328.021000000008</v>
      </c>
      <c r="Z21" s="24">
        <f t="shared" si="3"/>
        <v>24570527.052854121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1609.9</v>
      </c>
      <c r="F22" s="24">
        <f t="shared" si="2"/>
        <v>288723.59999999998</v>
      </c>
      <c r="G22" s="33">
        <f t="shared" si="2"/>
        <v>1584.7750000000001</v>
      </c>
      <c r="H22" s="34">
        <f t="shared" si="2"/>
        <v>717367</v>
      </c>
      <c r="I22" s="23">
        <f t="shared" si="2"/>
        <v>3488</v>
      </c>
      <c r="J22" s="24">
        <f t="shared" si="2"/>
        <v>3146705.7636363637</v>
      </c>
      <c r="K22" s="33">
        <f t="shared" si="2"/>
        <v>4019</v>
      </c>
      <c r="L22" s="34">
        <f t="shared" si="2"/>
        <v>7818977</v>
      </c>
      <c r="M22" s="23">
        <f t="shared" si="2"/>
        <v>14926.306</v>
      </c>
      <c r="N22" s="24">
        <f t="shared" si="2"/>
        <v>3113988.3530000001</v>
      </c>
      <c r="O22" s="33">
        <f t="shared" si="2"/>
        <v>4946</v>
      </c>
      <c r="P22" s="34">
        <f t="shared" si="2"/>
        <v>1518125.2</v>
      </c>
      <c r="Q22" s="23">
        <f t="shared" si="2"/>
        <v>57810.9</v>
      </c>
      <c r="R22" s="24">
        <f t="shared" si="2"/>
        <v>10831230.737600001</v>
      </c>
      <c r="S22" s="33">
        <f t="shared" si="2"/>
        <v>32300.2</v>
      </c>
      <c r="T22" s="34">
        <f t="shared" si="2"/>
        <v>3156549</v>
      </c>
      <c r="U22" s="23">
        <f t="shared" si="2"/>
        <v>5077.5</v>
      </c>
      <c r="V22" s="24">
        <f t="shared" si="2"/>
        <v>1646875.1790697675</v>
      </c>
      <c r="W22" s="23">
        <f t="shared" si="2"/>
        <v>7687.1066999999994</v>
      </c>
      <c r="X22" s="34">
        <f t="shared" si="2"/>
        <v>1197174</v>
      </c>
      <c r="Y22" s="23">
        <f t="shared" si="3"/>
        <v>133449.68770000001</v>
      </c>
      <c r="Z22" s="24">
        <f t="shared" si="3"/>
        <v>33435715.833306134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54.653778345188151</v>
      </c>
      <c r="F23" s="178"/>
      <c r="G23" s="177">
        <f>(G20+G21)/(G22+G41)*100</f>
        <v>71.992476823794078</v>
      </c>
      <c r="H23" s="178"/>
      <c r="I23" s="177">
        <f>(I20+I21)/(I22+I41)*100</f>
        <v>44.256610316428265</v>
      </c>
      <c r="J23" s="178"/>
      <c r="K23" s="177">
        <f>(K20+K21)/(K22+K41)*100</f>
        <v>42.100238663484483</v>
      </c>
      <c r="L23" s="178"/>
      <c r="M23" s="177">
        <f>(M20+M21)/(M22+M41)*100</f>
        <v>49.316326861754852</v>
      </c>
      <c r="N23" s="178"/>
      <c r="O23" s="177">
        <f>(O20+O21)/(O22+O41)*100</f>
        <v>79.923939151321051</v>
      </c>
      <c r="P23" s="178"/>
      <c r="Q23" s="177">
        <f>(Q20+Q21)/(Q22+Q41)*100</f>
        <v>46.074422267274997</v>
      </c>
      <c r="R23" s="178"/>
      <c r="S23" s="177">
        <f>(S20+S21)/(S22+S41)*100</f>
        <v>127.8190725568038</v>
      </c>
      <c r="T23" s="178"/>
      <c r="U23" s="177">
        <f>(U20+U21)/(U22+U41)*100</f>
        <v>52.199211045364891</v>
      </c>
      <c r="V23" s="178"/>
      <c r="W23" s="177">
        <f>(W20+W21)/(W22+W41)*100</f>
        <v>46.921439861003194</v>
      </c>
      <c r="X23" s="178"/>
      <c r="Y23" s="177">
        <f>(Y20+Y21)/(Y22+Y41)*100</f>
        <v>68.424313986980721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179342.56786135782</v>
      </c>
      <c r="F24" s="180"/>
      <c r="G24" s="181">
        <f>H22/G22*1000</f>
        <v>452661.73431559687</v>
      </c>
      <c r="H24" s="182"/>
      <c r="I24" s="183">
        <f>J22/I22*1000</f>
        <v>902151.88177648047</v>
      </c>
      <c r="J24" s="184"/>
      <c r="K24" s="181">
        <f>L22/K22*1000</f>
        <v>1945503.1102264244</v>
      </c>
      <c r="L24" s="182"/>
      <c r="M24" s="183">
        <f>N22/M22*1000</f>
        <v>208624.18022248772</v>
      </c>
      <c r="N24" s="184"/>
      <c r="O24" s="181">
        <f>P22/O22*1000</f>
        <v>306939.9919126567</v>
      </c>
      <c r="P24" s="182"/>
      <c r="Q24" s="183">
        <f>R22/Q22*1000</f>
        <v>187356.20337341228</v>
      </c>
      <c r="R24" s="184"/>
      <c r="S24" s="181">
        <f>T22/S22*1000</f>
        <v>97725.370121547225</v>
      </c>
      <c r="T24" s="182"/>
      <c r="U24" s="183">
        <f>V22/U22*1000</f>
        <v>324347.64728109649</v>
      </c>
      <c r="V24" s="184"/>
      <c r="W24" s="181">
        <f>X22/W22*1000</f>
        <v>155737.91892338378</v>
      </c>
      <c r="X24" s="182"/>
      <c r="Y24" s="183">
        <f>Z22/Y22*1000</f>
        <v>250549.22502681985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1.2063722499067338</v>
      </c>
      <c r="F25" s="49"/>
      <c r="G25" s="50">
        <f>G22/Y22*100</f>
        <v>1.1875449297136123</v>
      </c>
      <c r="H25" s="51"/>
      <c r="I25" s="48">
        <f>I22/Y22*100</f>
        <v>2.6137191177555672</v>
      </c>
      <c r="J25" s="49"/>
      <c r="K25" s="50">
        <f>K22/Y22*100</f>
        <v>3.0116218848221403</v>
      </c>
      <c r="L25" s="51"/>
      <c r="M25" s="48">
        <f>M22/Y22*100</f>
        <v>11.184968850249319</v>
      </c>
      <c r="N25" s="49"/>
      <c r="O25" s="50">
        <f>O22/Y22*100</f>
        <v>3.7062656985146316</v>
      </c>
      <c r="P25" s="51"/>
      <c r="Q25" s="48">
        <f>Q22/Y22*100</f>
        <v>43.32037114238971</v>
      </c>
      <c r="R25" s="49"/>
      <c r="S25" s="50">
        <f>S22/Y22*100</f>
        <v>24.20402816723864</v>
      </c>
      <c r="T25" s="51"/>
      <c r="U25" s="48">
        <f>U22/Y22*100</f>
        <v>3.8048047076846023</v>
      </c>
      <c r="V25" s="49"/>
      <c r="W25" s="50">
        <f>W22/Y22*100</f>
        <v>5.7603032517250314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+'(令和5年5月)'!E20</f>
        <v>859</v>
      </c>
      <c r="F27" s="128">
        <f>+'(令和5年5月)'!F20</f>
        <v>76270</v>
      </c>
      <c r="G27" s="129">
        <f>+'(令和5年5月)'!G20</f>
        <v>1039.308</v>
      </c>
      <c r="H27" s="130">
        <f>+'(令和5年5月)'!H20</f>
        <v>405096</v>
      </c>
      <c r="I27" s="131">
        <f>+'(令和5年5月)'!I20</f>
        <v>1326</v>
      </c>
      <c r="J27" s="128">
        <f>+'(令和5年5月)'!J20</f>
        <v>1030457</v>
      </c>
      <c r="K27" s="129">
        <f>+'(令和5年5月)'!K20</f>
        <v>1767</v>
      </c>
      <c r="L27" s="130">
        <f>+'(令和5年5月)'!L20</f>
        <v>3303664</v>
      </c>
      <c r="M27" s="131">
        <f>+'(令和5年5月)'!M20</f>
        <v>8512.1280000000006</v>
      </c>
      <c r="N27" s="128">
        <f>+'(令和5年5月)'!N20</f>
        <v>1797458</v>
      </c>
      <c r="O27" s="129">
        <f>+'(令和5年5月)'!O20</f>
        <v>4080</v>
      </c>
      <c r="P27" s="130">
        <f>+'(令和5年5月)'!P20</f>
        <v>1323499</v>
      </c>
      <c r="Q27" s="131">
        <f>+'(令和5年5月)'!Q20</f>
        <v>26618</v>
      </c>
      <c r="R27" s="128">
        <f>+'(令和5年5月)'!R20</f>
        <v>4895466</v>
      </c>
      <c r="S27" s="129">
        <f>+'(令和5年5月)'!S20</f>
        <v>45565</v>
      </c>
      <c r="T27" s="130">
        <f>+'(令和5年5月)'!T20</f>
        <v>8302248</v>
      </c>
      <c r="U27" s="131">
        <f>+'(令和5年5月)'!U20</f>
        <v>3247</v>
      </c>
      <c r="V27" s="128">
        <f>+'(令和5年5月)'!V20</f>
        <v>879911</v>
      </c>
      <c r="W27" s="131">
        <f>+'(令和5年5月)'!W20</f>
        <v>5897.335</v>
      </c>
      <c r="X27" s="130">
        <f>+'(令和5年5月)'!X20</f>
        <v>1308887</v>
      </c>
      <c r="Y27" s="131">
        <f>+'(令和5年5月)'!Y20</f>
        <v>98910.770999999993</v>
      </c>
      <c r="Z27" s="128">
        <f>+'(令和5年5月)'!Z20</f>
        <v>23322956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+'(令和5年5月)'!E21</f>
        <v>1099</v>
      </c>
      <c r="F28" s="135">
        <f>+'(令和5年5月)'!F21</f>
        <v>98809</v>
      </c>
      <c r="G28" s="136">
        <f>+'(令和5年5月)'!G21</f>
        <v>1114.1199999999999</v>
      </c>
      <c r="H28" s="137">
        <f>+'(令和5年5月)'!H21</f>
        <v>417738</v>
      </c>
      <c r="I28" s="134">
        <f>+'(令和5年5月)'!I21</f>
        <v>2288</v>
      </c>
      <c r="J28" s="135">
        <f>+'(令和5年5月)'!J21</f>
        <v>1743201</v>
      </c>
      <c r="K28" s="136">
        <f>+'(令和5年5月)'!K21</f>
        <v>1975</v>
      </c>
      <c r="L28" s="137">
        <f>+'(令和5年5月)'!L21</f>
        <v>3623068</v>
      </c>
      <c r="M28" s="134">
        <f>+'(令和5年5月)'!M21</f>
        <v>7901.86</v>
      </c>
      <c r="N28" s="135">
        <f>+'(令和5年5月)'!N21</f>
        <v>1708106</v>
      </c>
      <c r="O28" s="136">
        <f>+'(令和5年5月)'!O21</f>
        <v>3962</v>
      </c>
      <c r="P28" s="137">
        <f>+'(令和5年5月)'!P21</f>
        <v>1309385</v>
      </c>
      <c r="Q28" s="134">
        <f>+'(令和5年5月)'!Q21</f>
        <v>26628</v>
      </c>
      <c r="R28" s="135">
        <f>+'(令和5年5月)'!R21</f>
        <v>4911526</v>
      </c>
      <c r="S28" s="136">
        <f>+'(令和5年5月)'!S21</f>
        <v>45173</v>
      </c>
      <c r="T28" s="137">
        <f>+'(令和5年5月)'!T21</f>
        <v>8532213</v>
      </c>
      <c r="U28" s="134">
        <f>+'(令和5年5月)'!U21</f>
        <v>3100</v>
      </c>
      <c r="V28" s="135">
        <f>+'(令和5年5月)'!V21</f>
        <v>1286692</v>
      </c>
      <c r="W28" s="134">
        <f>+'(令和5年5月)'!W21</f>
        <v>5948.5068000000001</v>
      </c>
      <c r="X28" s="137">
        <f>+'(令和5年5月)'!X21</f>
        <v>1415687</v>
      </c>
      <c r="Y28" s="138">
        <f>+'(令和5年5月)'!Y21</f>
        <v>99189.486799999999</v>
      </c>
      <c r="Z28" s="139">
        <f>+'(令和5年5月)'!Z21</f>
        <v>25046425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+'(令和5年5月)'!E22</f>
        <v>1769.4080000000001</v>
      </c>
      <c r="F29" s="139">
        <f>+'(令和5年5月)'!F22</f>
        <v>341673</v>
      </c>
      <c r="G29" s="140">
        <f>+'(令和5年5月)'!G22</f>
        <v>1679.0640000000001</v>
      </c>
      <c r="H29" s="141">
        <f>+'(令和5年5月)'!H22</f>
        <v>735120</v>
      </c>
      <c r="I29" s="138">
        <f>+'(令和5年5月)'!I22</f>
        <v>3433</v>
      </c>
      <c r="J29" s="139">
        <f>+'(令和5年5月)'!J22</f>
        <v>2786590.3</v>
      </c>
      <c r="K29" s="140">
        <f>+'(令和5年5月)'!K22</f>
        <v>7737.2999999999993</v>
      </c>
      <c r="L29" s="141">
        <f>+'(令和5年5月)'!L22</f>
        <v>4837152</v>
      </c>
      <c r="M29" s="138">
        <f>+'(令和5年5月)'!M22</f>
        <v>18123.880000000005</v>
      </c>
      <c r="N29" s="139">
        <f>+'(令和5年5月)'!N22</f>
        <v>3726232.25</v>
      </c>
      <c r="O29" s="140">
        <f>+'(令和5年5月)'!O22</f>
        <v>4816</v>
      </c>
      <c r="P29" s="141">
        <f>+'(令和5年5月)'!P22</f>
        <v>1370525</v>
      </c>
      <c r="Q29" s="138">
        <f>+'(令和5年5月)'!Q22</f>
        <v>61340.5</v>
      </c>
      <c r="R29" s="139">
        <f>+'(令和5年5月)'!R22</f>
        <v>11179073.1</v>
      </c>
      <c r="S29" s="140">
        <f>+'(令和5年5月)'!S22</f>
        <v>34106</v>
      </c>
      <c r="T29" s="141">
        <f>+'(令和5年5月)'!T22</f>
        <v>3459154</v>
      </c>
      <c r="U29" s="138">
        <f>+'(令和5年5月)'!U22</f>
        <v>5541.2</v>
      </c>
      <c r="V29" s="139">
        <f>+'(令和5年5月)'!V22</f>
        <v>1721579.5</v>
      </c>
      <c r="W29" s="138">
        <f>+'(令和5年5月)'!W22</f>
        <v>7935.7371999999996</v>
      </c>
      <c r="X29" s="141">
        <f>+'(令和5年5月)'!X22</f>
        <v>1972119.5</v>
      </c>
      <c r="Y29" s="138">
        <f>+'(令和5年5月)'!Y22</f>
        <v>146482.08919999999</v>
      </c>
      <c r="Z29" s="139">
        <f>+'(令和5年5月)'!Z22</f>
        <v>32129218.649999999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+'(令和5年5月)'!E23</f>
        <v>51.815171736332225</v>
      </c>
      <c r="F30" s="186">
        <f>+'(令和5年1月)'!F23</f>
        <v>0</v>
      </c>
      <c r="G30" s="185">
        <f>+'(令和5年5月)'!G23</f>
        <v>62.728390242765677</v>
      </c>
      <c r="H30" s="186">
        <f>+'(令和5年1月)'!H23</f>
        <v>0</v>
      </c>
      <c r="I30" s="185">
        <f>+'(令和5年5月)'!I23</f>
        <v>46.167603474706183</v>
      </c>
      <c r="J30" s="186">
        <f>+'(令和5年1月)'!J23</f>
        <v>0</v>
      </c>
      <c r="K30" s="185">
        <f>+'(令和5年5月)'!K23</f>
        <v>23.860839401629836</v>
      </c>
      <c r="L30" s="186">
        <f>+'(令和5年1月)'!L23</f>
        <v>0</v>
      </c>
      <c r="M30" s="185">
        <f>+'(令和5年5月)'!M23</f>
        <v>46.058201851016896</v>
      </c>
      <c r="N30" s="186">
        <f>+'(令和5年1月)'!N23</f>
        <v>0</v>
      </c>
      <c r="O30" s="185">
        <f>+'(令和5年5月)'!O23</f>
        <v>84.528063905823004</v>
      </c>
      <c r="P30" s="186">
        <f>+'(令和5年1月)'!P23</f>
        <v>0</v>
      </c>
      <c r="Q30" s="185">
        <f>+'(令和5年5月)'!Q23</f>
        <v>43.398456284487047</v>
      </c>
      <c r="R30" s="186">
        <f>+'(令和5年1月)'!R23</f>
        <v>0</v>
      </c>
      <c r="S30" s="185">
        <f>+'(令和5年5月)'!S23</f>
        <v>133.7923916248894</v>
      </c>
      <c r="T30" s="186">
        <f>+'(令和5年1月)'!T23</f>
        <v>0</v>
      </c>
      <c r="U30" s="185">
        <f>+'(令和5年5月)'!U23</f>
        <v>58.040858130475335</v>
      </c>
      <c r="V30" s="186">
        <f>+'(令和5年1月)'!V23</f>
        <v>0</v>
      </c>
      <c r="W30" s="185">
        <f>+'(令和5年5月)'!W23</f>
        <v>74.396187990410795</v>
      </c>
      <c r="X30" s="186">
        <f>+'(令和5年1月)'!X23</f>
        <v>0</v>
      </c>
      <c r="Y30" s="185">
        <f>+'(令和5年5月)'!Y23</f>
        <v>67.555007032801271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5</v>
      </c>
      <c r="F31" s="91">
        <f t="shared" ref="F31:Z33" si="5">F20-F27</f>
        <v>1873</v>
      </c>
      <c r="G31" s="92">
        <f t="shared" si="5"/>
        <v>100.66300000000001</v>
      </c>
      <c r="H31" s="93">
        <f t="shared" si="5"/>
        <v>70916</v>
      </c>
      <c r="I31" s="90">
        <f t="shared" si="5"/>
        <v>233</v>
      </c>
      <c r="J31" s="91">
        <f t="shared" si="5"/>
        <v>448623.6272727272</v>
      </c>
      <c r="K31" s="92">
        <f t="shared" si="5"/>
        <v>-174</v>
      </c>
      <c r="L31" s="93">
        <f t="shared" si="5"/>
        <v>-201829</v>
      </c>
      <c r="M31" s="90">
        <f t="shared" si="5"/>
        <v>-1020.0160000000005</v>
      </c>
      <c r="N31" s="91">
        <f t="shared" si="5"/>
        <v>-140647.10000000009</v>
      </c>
      <c r="O31" s="92">
        <f t="shared" si="5"/>
        <v>-137</v>
      </c>
      <c r="P31" s="93">
        <f t="shared" si="5"/>
        <v>-12844.399999999907</v>
      </c>
      <c r="Q31" s="90">
        <f t="shared" si="5"/>
        <v>-34</v>
      </c>
      <c r="R31" s="91">
        <f t="shared" si="5"/>
        <v>552369.40000000037</v>
      </c>
      <c r="S31" s="92">
        <f t="shared" si="5"/>
        <v>-4043</v>
      </c>
      <c r="T31" s="93">
        <f t="shared" si="5"/>
        <v>-67033.599999999627</v>
      </c>
      <c r="U31" s="90">
        <f t="shared" si="5"/>
        <v>-593</v>
      </c>
      <c r="V31" s="91">
        <f t="shared" si="5"/>
        <v>-24906.255813953467</v>
      </c>
      <c r="W31" s="92">
        <f t="shared" si="5"/>
        <v>-2126.8589999999999</v>
      </c>
      <c r="X31" s="93">
        <f t="shared" si="5"/>
        <v>-820363</v>
      </c>
      <c r="Y31" s="90">
        <f t="shared" si="5"/>
        <v>-7789.2119999999995</v>
      </c>
      <c r="Z31" s="91">
        <f t="shared" si="5"/>
        <v>-193841.32854122669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-165</v>
      </c>
      <c r="F32" s="95">
        <f t="shared" si="6"/>
        <v>-12048</v>
      </c>
      <c r="G32" s="96">
        <f t="shared" si="6"/>
        <v>32.619000000000142</v>
      </c>
      <c r="H32" s="97">
        <f t="shared" si="6"/>
        <v>54630</v>
      </c>
      <c r="I32" s="94">
        <f t="shared" si="6"/>
        <v>-784</v>
      </c>
      <c r="J32" s="95">
        <f t="shared" si="6"/>
        <v>-420685.97272727266</v>
      </c>
      <c r="K32" s="96">
        <f t="shared" si="6"/>
        <v>-40</v>
      </c>
      <c r="L32" s="97">
        <f t="shared" si="6"/>
        <v>161774</v>
      </c>
      <c r="M32" s="94">
        <f t="shared" si="6"/>
        <v>-926.70399999999881</v>
      </c>
      <c r="N32" s="95">
        <f t="shared" si="6"/>
        <v>-16663.199999999953</v>
      </c>
      <c r="O32" s="96">
        <f t="shared" si="6"/>
        <v>81</v>
      </c>
      <c r="P32" s="97">
        <f t="shared" si="6"/>
        <v>55756</v>
      </c>
      <c r="Q32" s="94">
        <f t="shared" si="6"/>
        <v>149</v>
      </c>
      <c r="R32" s="95">
        <f t="shared" si="6"/>
        <v>573673.60000000056</v>
      </c>
      <c r="S32" s="96">
        <f t="shared" si="6"/>
        <v>-1953</v>
      </c>
      <c r="T32" s="97">
        <f t="shared" si="6"/>
        <v>-53302.699999999255</v>
      </c>
      <c r="U32" s="94">
        <f t="shared" si="5"/>
        <v>-461</v>
      </c>
      <c r="V32" s="95">
        <f t="shared" si="5"/>
        <v>-350163.6744186047</v>
      </c>
      <c r="W32" s="96">
        <f t="shared" si="5"/>
        <v>-2794.3807999999999</v>
      </c>
      <c r="X32" s="97">
        <f t="shared" si="5"/>
        <v>-468868</v>
      </c>
      <c r="Y32" s="94">
        <f t="shared" si="5"/>
        <v>-6861.4657999999908</v>
      </c>
      <c r="Z32" s="95">
        <f t="shared" si="5"/>
        <v>-475897.94714587927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-159.50800000000004</v>
      </c>
      <c r="F33" s="95">
        <f t="shared" si="5"/>
        <v>-52949.400000000023</v>
      </c>
      <c r="G33" s="96">
        <f t="shared" si="5"/>
        <v>-94.288999999999987</v>
      </c>
      <c r="H33" s="97">
        <f t="shared" si="5"/>
        <v>-17753</v>
      </c>
      <c r="I33" s="94">
        <f t="shared" si="5"/>
        <v>55</v>
      </c>
      <c r="J33" s="95">
        <f t="shared" si="5"/>
        <v>360115.46363636386</v>
      </c>
      <c r="K33" s="96">
        <f t="shared" si="5"/>
        <v>-3718.2999999999993</v>
      </c>
      <c r="L33" s="97">
        <f t="shared" si="5"/>
        <v>2981825</v>
      </c>
      <c r="M33" s="94">
        <f t="shared" si="5"/>
        <v>-3197.5740000000042</v>
      </c>
      <c r="N33" s="95">
        <f t="shared" si="5"/>
        <v>-612243.89699999988</v>
      </c>
      <c r="O33" s="96">
        <f t="shared" si="5"/>
        <v>130</v>
      </c>
      <c r="P33" s="97">
        <f t="shared" si="5"/>
        <v>147600.19999999995</v>
      </c>
      <c r="Q33" s="94">
        <f t="shared" si="5"/>
        <v>-3529.5999999999985</v>
      </c>
      <c r="R33" s="95">
        <f t="shared" si="5"/>
        <v>-347842.36239999905</v>
      </c>
      <c r="S33" s="96">
        <f t="shared" si="5"/>
        <v>-1805.7999999999993</v>
      </c>
      <c r="T33" s="97">
        <f t="shared" si="5"/>
        <v>-302605</v>
      </c>
      <c r="U33" s="94">
        <f t="shared" si="5"/>
        <v>-463.69999999999982</v>
      </c>
      <c r="V33" s="95">
        <f t="shared" si="5"/>
        <v>-74704.320930232527</v>
      </c>
      <c r="W33" s="96">
        <f t="shared" si="5"/>
        <v>-248.63050000000021</v>
      </c>
      <c r="X33" s="97">
        <f t="shared" si="5"/>
        <v>-774945.5</v>
      </c>
      <c r="Y33" s="94">
        <f t="shared" si="5"/>
        <v>-13032.401499999978</v>
      </c>
      <c r="Z33" s="95">
        <f t="shared" si="5"/>
        <v>1306497.1833061352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2.8386066088559261</v>
      </c>
      <c r="F34" s="188"/>
      <c r="G34" s="187">
        <f t="shared" ref="G34" si="7">+G23-G30</f>
        <v>9.2640865810284012</v>
      </c>
      <c r="H34" s="188"/>
      <c r="I34" s="187">
        <f t="shared" ref="I34" si="8">+I23-I30</f>
        <v>-1.9109931582779183</v>
      </c>
      <c r="J34" s="188"/>
      <c r="K34" s="187">
        <f t="shared" ref="K34" si="9">+K23-K30</f>
        <v>18.239399261854647</v>
      </c>
      <c r="L34" s="188"/>
      <c r="M34" s="187">
        <f t="shared" ref="M34" si="10">+M23-M30</f>
        <v>3.258125010737956</v>
      </c>
      <c r="N34" s="188"/>
      <c r="O34" s="187">
        <f t="shared" ref="O34" si="11">+O23-O30</f>
        <v>-4.604124754501953</v>
      </c>
      <c r="P34" s="188"/>
      <c r="Q34" s="187">
        <f t="shared" ref="Q34" si="12">+Q23-Q30</f>
        <v>2.6759659827879503</v>
      </c>
      <c r="R34" s="188"/>
      <c r="S34" s="187">
        <f t="shared" ref="S34" si="13">+S23-S30</f>
        <v>-5.9733190680856012</v>
      </c>
      <c r="T34" s="188"/>
      <c r="U34" s="187">
        <f t="shared" ref="U34" si="14">+U23-U30</f>
        <v>-5.8416470851104449</v>
      </c>
      <c r="V34" s="188"/>
      <c r="W34" s="187">
        <f t="shared" ref="W34" si="15">+W23-W30</f>
        <v>-27.474748129407601</v>
      </c>
      <c r="X34" s="188"/>
      <c r="Y34" s="187">
        <f t="shared" ref="Y34" si="16">+Y23-Y30</f>
        <v>0.86930695417945003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100.58207217694995</v>
      </c>
      <c r="F35" s="60">
        <f t="shared" si="17"/>
        <v>102.45574931165595</v>
      </c>
      <c r="G35" s="61">
        <f t="shared" si="17"/>
        <v>109.6855792508092</v>
      </c>
      <c r="H35" s="62">
        <f t="shared" si="17"/>
        <v>117.50597389260817</v>
      </c>
      <c r="I35" s="59">
        <f t="shared" si="17"/>
        <v>117.57164404223228</v>
      </c>
      <c r="J35" s="60">
        <f t="shared" si="17"/>
        <v>143.53637534343764</v>
      </c>
      <c r="K35" s="61">
        <f t="shared" si="17"/>
        <v>90.152801358234285</v>
      </c>
      <c r="L35" s="62">
        <f t="shared" si="17"/>
        <v>93.890752812634702</v>
      </c>
      <c r="M35" s="59">
        <f t="shared" si="17"/>
        <v>88.016909520157583</v>
      </c>
      <c r="N35" s="60">
        <f t="shared" si="17"/>
        <v>92.175221896700776</v>
      </c>
      <c r="O35" s="61">
        <f t="shared" si="17"/>
        <v>96.642156862745097</v>
      </c>
      <c r="P35" s="62">
        <f t="shared" si="17"/>
        <v>99.029511922562847</v>
      </c>
      <c r="Q35" s="59">
        <f t="shared" si="17"/>
        <v>99.872266887068903</v>
      </c>
      <c r="R35" s="60">
        <f t="shared" si="17"/>
        <v>111.28328539101284</v>
      </c>
      <c r="S35" s="61">
        <f t="shared" si="17"/>
        <v>91.126961483594854</v>
      </c>
      <c r="T35" s="62">
        <f t="shared" si="17"/>
        <v>99.192584948076728</v>
      </c>
      <c r="U35" s="59">
        <f t="shared" si="17"/>
        <v>81.736987988912844</v>
      </c>
      <c r="V35" s="60">
        <f t="shared" si="17"/>
        <v>97.169457386718264</v>
      </c>
      <c r="W35" s="61">
        <f t="shared" si="17"/>
        <v>63.93525210963935</v>
      </c>
      <c r="X35" s="62">
        <f t="shared" si="17"/>
        <v>37.323619227633856</v>
      </c>
      <c r="Y35" s="59">
        <f t="shared" si="17"/>
        <v>92.125011339766019</v>
      </c>
      <c r="Z35" s="60">
        <f t="shared" si="17"/>
        <v>99.168881815232908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84.986351228389452</v>
      </c>
      <c r="F36" s="64">
        <f t="shared" si="17"/>
        <v>87.806778734730642</v>
      </c>
      <c r="G36" s="65">
        <f t="shared" si="17"/>
        <v>102.92778156751518</v>
      </c>
      <c r="H36" s="66">
        <f t="shared" si="17"/>
        <v>113.07757493931602</v>
      </c>
      <c r="I36" s="63">
        <f t="shared" si="17"/>
        <v>65.734265734265733</v>
      </c>
      <c r="J36" s="64">
        <f t="shared" si="17"/>
        <v>75.867041567365291</v>
      </c>
      <c r="K36" s="65">
        <f t="shared" si="17"/>
        <v>97.974683544303801</v>
      </c>
      <c r="L36" s="66">
        <f t="shared" si="17"/>
        <v>104.4651107845616</v>
      </c>
      <c r="M36" s="63">
        <f t="shared" si="17"/>
        <v>88.272330818313677</v>
      </c>
      <c r="N36" s="64">
        <f t="shared" si="17"/>
        <v>99.024463352976923</v>
      </c>
      <c r="O36" s="65">
        <f t="shared" si="17"/>
        <v>102.04442200908632</v>
      </c>
      <c r="P36" s="66">
        <f t="shared" si="17"/>
        <v>104.25818227641221</v>
      </c>
      <c r="Q36" s="63">
        <f t="shared" si="17"/>
        <v>100.55956136397776</v>
      </c>
      <c r="R36" s="64">
        <f t="shared" si="17"/>
        <v>111.68014991674686</v>
      </c>
      <c r="S36" s="65">
        <f t="shared" si="17"/>
        <v>95.676620990414634</v>
      </c>
      <c r="T36" s="66">
        <f t="shared" si="17"/>
        <v>99.375276965073439</v>
      </c>
      <c r="U36" s="63">
        <f t="shared" si="17"/>
        <v>85.129032258064512</v>
      </c>
      <c r="V36" s="64">
        <f t="shared" si="17"/>
        <v>72.785742476163321</v>
      </c>
      <c r="W36" s="65">
        <f t="shared" si="17"/>
        <v>53.02382776127952</v>
      </c>
      <c r="X36" s="66">
        <f t="shared" si="17"/>
        <v>66.880532208037508</v>
      </c>
      <c r="Y36" s="63">
        <f t="shared" si="17"/>
        <v>93.082466679321513</v>
      </c>
      <c r="Z36" s="64">
        <f t="shared" si="17"/>
        <v>98.099936629096248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90.985233479220156</v>
      </c>
      <c r="F37" s="68">
        <f t="shared" si="17"/>
        <v>84.502901897428245</v>
      </c>
      <c r="G37" s="69">
        <f t="shared" si="17"/>
        <v>94.384430849568574</v>
      </c>
      <c r="H37" s="70">
        <f t="shared" si="17"/>
        <v>97.58502013276744</v>
      </c>
      <c r="I37" s="67">
        <f t="shared" si="17"/>
        <v>101.60209729099911</v>
      </c>
      <c r="J37" s="68">
        <f t="shared" si="17"/>
        <v>112.92315786918385</v>
      </c>
      <c r="K37" s="69">
        <f t="shared" si="17"/>
        <v>51.943184314941917</v>
      </c>
      <c r="L37" s="70">
        <f t="shared" si="17"/>
        <v>161.64422784316059</v>
      </c>
      <c r="M37" s="67">
        <f t="shared" si="17"/>
        <v>82.357122205620414</v>
      </c>
      <c r="N37" s="68">
        <f t="shared" si="17"/>
        <v>83.569357572921007</v>
      </c>
      <c r="O37" s="69">
        <f t="shared" si="17"/>
        <v>102.69933554817277</v>
      </c>
      <c r="P37" s="70">
        <f t="shared" si="17"/>
        <v>110.76961018587768</v>
      </c>
      <c r="Q37" s="67">
        <f t="shared" si="17"/>
        <v>94.245889746578527</v>
      </c>
      <c r="R37" s="68">
        <f t="shared" si="17"/>
        <v>96.88845077504682</v>
      </c>
      <c r="S37" s="69">
        <f t="shared" si="17"/>
        <v>94.70533044039172</v>
      </c>
      <c r="T37" s="70">
        <f t="shared" si="17"/>
        <v>91.252051802261477</v>
      </c>
      <c r="U37" s="67">
        <f t="shared" si="17"/>
        <v>91.631776510503144</v>
      </c>
      <c r="V37" s="68">
        <f t="shared" si="17"/>
        <v>95.66071035753896</v>
      </c>
      <c r="W37" s="69">
        <f t="shared" si="17"/>
        <v>96.866951440881891</v>
      </c>
      <c r="X37" s="70">
        <f t="shared" si="17"/>
        <v>60.704942068672821</v>
      </c>
      <c r="Y37" s="67">
        <f t="shared" si="17"/>
        <v>91.103075078205549</v>
      </c>
      <c r="Z37" s="68">
        <f t="shared" si="17"/>
        <v>104.06638330529752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+'(令和6年4月)'!E20</f>
        <v>927</v>
      </c>
      <c r="F39" s="143">
        <f>+'(令和6年4月)'!F20</f>
        <v>83944</v>
      </c>
      <c r="G39" s="142">
        <f>+'(令和6年4月)'!G20</f>
        <v>1138.0409999999999</v>
      </c>
      <c r="H39" s="143">
        <f>+'(令和6年4月)'!H20</f>
        <v>474145</v>
      </c>
      <c r="I39" s="142">
        <f>+'(令和6年4月)'!I20</f>
        <v>1717</v>
      </c>
      <c r="J39" s="143">
        <f>+'(令和6年4月)'!J20</f>
        <v>1354948.8181818181</v>
      </c>
      <c r="K39" s="142">
        <f>+'(令和6年4月)'!K20</f>
        <v>1406</v>
      </c>
      <c r="L39" s="143">
        <f>+'(令和6年4月)'!L20</f>
        <v>2763071</v>
      </c>
      <c r="M39" s="142">
        <f>+'(令和6年4月)'!M20</f>
        <v>6741.0959999999995</v>
      </c>
      <c r="N39" s="143">
        <f>+'(令和6年4月)'!N20</f>
        <v>1524248.3029999998</v>
      </c>
      <c r="O39" s="142">
        <f>+'(令和6年4月)'!O20</f>
        <v>4850</v>
      </c>
      <c r="P39" s="143">
        <f>+'(令和6年4月)'!P20</f>
        <v>1605979.6</v>
      </c>
      <c r="Q39" s="142">
        <f>+'(令和6年4月)'!Q20</f>
        <v>28542</v>
      </c>
      <c r="R39" s="143">
        <f>+'(令和6年4月)'!R20</f>
        <v>5854117.5756000001</v>
      </c>
      <c r="S39" s="144">
        <f>+'(令和6年4月)'!S20</f>
        <v>48136</v>
      </c>
      <c r="T39" s="145">
        <f>+'(令和6年4月)'!T20</f>
        <v>9497873.4000000004</v>
      </c>
      <c r="U39" s="142">
        <f>+'(令和6年4月)'!U20</f>
        <v>3164</v>
      </c>
      <c r="V39" s="143">
        <f>+'(令和6年4月)'!V20</f>
        <v>823138.48604651168</v>
      </c>
      <c r="W39" s="142">
        <f>+'(令和6年4月)'!W20</f>
        <v>4065.1970000000001</v>
      </c>
      <c r="X39" s="143">
        <f>+'(令和6年4月)'!X20</f>
        <v>634791</v>
      </c>
      <c r="Y39" s="146">
        <f>+'(令和6年4月)'!Y20</f>
        <v>100686.334</v>
      </c>
      <c r="Z39" s="147">
        <f>+'(令和6年4月)'!Z20</f>
        <v>24616257.18282833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+'(令和6年4月)'!E21</f>
        <v>1017.008</v>
      </c>
      <c r="F40" s="149">
        <f>+'(令和6年4月)'!F21</f>
        <v>95602.4</v>
      </c>
      <c r="G40" s="148">
        <f>+'(令和6年4月)'!G21</f>
        <v>1064.4169999999999</v>
      </c>
      <c r="H40" s="149">
        <f>+'(令和6年4月)'!H21</f>
        <v>443432.2</v>
      </c>
      <c r="I40" s="148">
        <f>+'(令和6年4月)'!I21</f>
        <v>1728</v>
      </c>
      <c r="J40" s="149">
        <f>+'(令和6年4月)'!J21</f>
        <v>1201224.6909090909</v>
      </c>
      <c r="K40" s="148">
        <f>+'(令和6年4月)'!K21</f>
        <v>1570</v>
      </c>
      <c r="L40" s="149">
        <f>+'(令和6年4月)'!L21</f>
        <v>3015966</v>
      </c>
      <c r="M40" s="148">
        <f>+'(令和6年4月)'!M21</f>
        <v>8082.2370000000001</v>
      </c>
      <c r="N40" s="149">
        <f>+'(令和6年4月)'!N21</f>
        <v>1728339.8</v>
      </c>
      <c r="O40" s="148">
        <f>+'(令和6年4月)'!O21</f>
        <v>4680</v>
      </c>
      <c r="P40" s="149">
        <f>+'(令和6年4月)'!P21</f>
        <v>1525050</v>
      </c>
      <c r="Q40" s="148">
        <f>+'(令和6年4月)'!Q21</f>
        <v>27487</v>
      </c>
      <c r="R40" s="149">
        <f>+'(令和6年4月)'!R21</f>
        <v>5556287.5</v>
      </c>
      <c r="S40" s="144">
        <f>+'(令和6年4月)'!S21</f>
        <v>45759</v>
      </c>
      <c r="T40" s="145">
        <f>+'(令和6年4月)'!T21</f>
        <v>8883621.5</v>
      </c>
      <c r="U40" s="148">
        <f>+'(令和6年4月)'!U21</f>
        <v>3558</v>
      </c>
      <c r="V40" s="149">
        <f>+'(令和6年4月)'!V21</f>
        <v>1283694.7604651162</v>
      </c>
      <c r="W40" s="148">
        <f>+'(令和6年4月)'!W21</f>
        <v>3908.527</v>
      </c>
      <c r="X40" s="149">
        <f>+'(令和6年4月)'!X21</f>
        <v>617937</v>
      </c>
      <c r="Y40" s="150">
        <f>+'(令和6年4月)'!Y21</f>
        <v>98854.188999999998</v>
      </c>
      <c r="Z40" s="151">
        <f>+'(令和6年4月)'!Z21</f>
        <v>24351155.851374209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+'(令和6年4月)'!E22</f>
        <v>1679.9</v>
      </c>
      <c r="F41" s="149">
        <f>+'(令和6年4月)'!F22</f>
        <v>297341.59999999998</v>
      </c>
      <c r="G41" s="148">
        <f>+'(令和6年4月)'!G22</f>
        <v>1591.5430000000001</v>
      </c>
      <c r="H41" s="149">
        <f>+'(令和6年4月)'!H22</f>
        <v>713723</v>
      </c>
      <c r="I41" s="148">
        <f>+'(令和6年4月)'!I22</f>
        <v>3433</v>
      </c>
      <c r="J41" s="149">
        <f>+'(令和6年4月)'!J22</f>
        <v>2990140.1636363636</v>
      </c>
      <c r="K41" s="148">
        <f>+'(令和6年4月)'!K22</f>
        <v>4361</v>
      </c>
      <c r="L41" s="149">
        <f>+'(令和6年4月)'!L22</f>
        <v>8501984</v>
      </c>
      <c r="M41" s="148">
        <f>+'(令和6年4月)'!M22</f>
        <v>14409.35</v>
      </c>
      <c r="N41" s="149">
        <f>+'(令和6年4月)'!N22</f>
        <v>3148620.253</v>
      </c>
      <c r="O41" s="148">
        <f>+'(令和6年4月)'!O22</f>
        <v>5046</v>
      </c>
      <c r="P41" s="149">
        <f>+'(令和6年4月)'!P22</f>
        <v>1572611.6</v>
      </c>
      <c r="Q41" s="148">
        <f>+'(令和6年4月)'!Q22</f>
        <v>58003.9</v>
      </c>
      <c r="R41" s="149">
        <f>+'(令和6年4月)'!R22</f>
        <v>10868594.937600002</v>
      </c>
      <c r="S41" s="144">
        <f>+'(令和6年4月)'!S22</f>
        <v>33998.199999999997</v>
      </c>
      <c r="T41" s="145">
        <f>+'(令和6年4月)'!T22</f>
        <v>3400244.9</v>
      </c>
      <c r="U41" s="148">
        <f>+'(令和6年4月)'!U22</f>
        <v>5062.5</v>
      </c>
      <c r="V41" s="149">
        <f>+'(令和6年4月)'!V22</f>
        <v>1728398.7604651162</v>
      </c>
      <c r="W41" s="148">
        <f>+'(令和6年4月)'!W22</f>
        <v>7070.756699999999</v>
      </c>
      <c r="X41" s="149">
        <f>+'(令和6年4月)'!X22</f>
        <v>1655469</v>
      </c>
      <c r="Y41" s="150">
        <f>+'(令和6年4月)'!Y22</f>
        <v>134656.14970000001</v>
      </c>
      <c r="Z41" s="151">
        <f>+'(令和6年4月)'!Z22</f>
        <v>34877128.214701481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+'(令和6年4月)'!E23</f>
        <v>56.351194037465277</v>
      </c>
      <c r="F42" s="193">
        <f>+'(令和5年12月)'!F23</f>
        <v>0</v>
      </c>
      <c r="G42" s="192">
        <f>+'(令和6年4月)'!G23</f>
        <v>70.83083826076664</v>
      </c>
      <c r="H42" s="193">
        <f>+'(令和5年12月)'!H23</f>
        <v>0</v>
      </c>
      <c r="I42" s="192">
        <f>+'(令和6年4月)'!I23</f>
        <v>50.094517958412098</v>
      </c>
      <c r="J42" s="193">
        <f>+'(令和5年12月)'!J23</f>
        <v>0</v>
      </c>
      <c r="K42" s="192">
        <f>+'(令和6年4月)'!K23</f>
        <v>33.490884537474678</v>
      </c>
      <c r="L42" s="193">
        <f>+'(令和5年12月)'!L23</f>
        <v>0</v>
      </c>
      <c r="M42" s="192">
        <f>+'(令和6年4月)'!M23</f>
        <v>49.149241204554087</v>
      </c>
      <c r="N42" s="193">
        <f>+'(令和5年12月)'!N23</f>
        <v>0</v>
      </c>
      <c r="O42" s="192">
        <f>+'(令和6年4月)'!O23</f>
        <v>96.049183632332188</v>
      </c>
      <c r="P42" s="193">
        <f>+'(令和5年12月)'!P23</f>
        <v>0</v>
      </c>
      <c r="Q42" s="192">
        <f>+'(令和6年4月)'!Q23</f>
        <v>48.740874515453299</v>
      </c>
      <c r="R42" s="193">
        <f>+'(令和5年12月)'!R23</f>
        <v>0</v>
      </c>
      <c r="S42" s="192">
        <f>+'(令和6年4月)'!S23</f>
        <v>143.09030561084072</v>
      </c>
      <c r="T42" s="193">
        <f>+'(令和5年12月)'!T23</f>
        <v>0</v>
      </c>
      <c r="U42" s="192">
        <f>+'(令和6年4月)'!U23</f>
        <v>63.903412871945996</v>
      </c>
      <c r="V42" s="193">
        <f>+'(令和5年12月)'!V23</f>
        <v>0</v>
      </c>
      <c r="W42" s="192">
        <f>+'(令和6年4月)'!W23</f>
        <v>57.016898737671958</v>
      </c>
      <c r="X42" s="193">
        <f>+'(令和5年12月)'!X23</f>
        <v>0</v>
      </c>
      <c r="Y42" s="192">
        <f>+'(令和6年4月)'!Y23</f>
        <v>74.600122557727971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-63</v>
      </c>
      <c r="F43" s="93">
        <f t="shared" si="18"/>
        <v>-5801</v>
      </c>
      <c r="G43" s="90">
        <f t="shared" si="18"/>
        <v>1.9300000000000637</v>
      </c>
      <c r="H43" s="91">
        <f t="shared" si="18"/>
        <v>1867</v>
      </c>
      <c r="I43" s="92">
        <f t="shared" si="18"/>
        <v>-158</v>
      </c>
      <c r="J43" s="93">
        <f t="shared" si="18"/>
        <v>124131.80909090908</v>
      </c>
      <c r="K43" s="90">
        <f t="shared" si="18"/>
        <v>187</v>
      </c>
      <c r="L43" s="91">
        <f t="shared" si="18"/>
        <v>338764</v>
      </c>
      <c r="M43" s="92">
        <f t="shared" si="18"/>
        <v>751.01600000000053</v>
      </c>
      <c r="N43" s="93">
        <f t="shared" si="18"/>
        <v>132562.59700000007</v>
      </c>
      <c r="O43" s="90">
        <f t="shared" si="18"/>
        <v>-907</v>
      </c>
      <c r="P43" s="91">
        <f t="shared" si="18"/>
        <v>-295325</v>
      </c>
      <c r="Q43" s="92">
        <f t="shared" si="18"/>
        <v>-1958</v>
      </c>
      <c r="R43" s="93">
        <f t="shared" si="18"/>
        <v>-406282.17559999973</v>
      </c>
      <c r="S43" s="90">
        <f t="shared" si="18"/>
        <v>-6614</v>
      </c>
      <c r="T43" s="91">
        <f t="shared" si="18"/>
        <v>-1262659</v>
      </c>
      <c r="U43" s="92">
        <f t="shared" si="18"/>
        <v>-510</v>
      </c>
      <c r="V43" s="93">
        <f t="shared" si="18"/>
        <v>31866.258139534853</v>
      </c>
      <c r="W43" s="90">
        <f t="shared" si="18"/>
        <v>-294.721</v>
      </c>
      <c r="X43" s="91">
        <f t="shared" si="18"/>
        <v>-146267</v>
      </c>
      <c r="Y43" s="90">
        <f t="shared" si="18"/>
        <v>-9564.7750000000087</v>
      </c>
      <c r="Z43" s="91">
        <f t="shared" si="18"/>
        <v>-1487142.5113695562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-83.008000000000038</v>
      </c>
      <c r="F44" s="97">
        <f t="shared" si="18"/>
        <v>-8841.3999999999942</v>
      </c>
      <c r="G44" s="94">
        <f t="shared" si="18"/>
        <v>82.322000000000116</v>
      </c>
      <c r="H44" s="95">
        <f t="shared" si="18"/>
        <v>28935.799999999988</v>
      </c>
      <c r="I44" s="96">
        <f t="shared" si="18"/>
        <v>-224</v>
      </c>
      <c r="J44" s="97">
        <f t="shared" si="18"/>
        <v>121290.33636363642</v>
      </c>
      <c r="K44" s="94">
        <f t="shared" si="18"/>
        <v>365</v>
      </c>
      <c r="L44" s="95">
        <f t="shared" si="18"/>
        <v>768876</v>
      </c>
      <c r="M44" s="96">
        <f t="shared" si="18"/>
        <v>-1107.0809999999992</v>
      </c>
      <c r="N44" s="97">
        <f t="shared" si="18"/>
        <v>-36897</v>
      </c>
      <c r="O44" s="94">
        <f t="shared" si="18"/>
        <v>-637</v>
      </c>
      <c r="P44" s="95">
        <f t="shared" si="18"/>
        <v>-159909</v>
      </c>
      <c r="Q44" s="96">
        <f t="shared" si="18"/>
        <v>-710</v>
      </c>
      <c r="R44" s="97">
        <f t="shared" si="18"/>
        <v>-71087.899999999441</v>
      </c>
      <c r="S44" s="94">
        <f t="shared" si="18"/>
        <v>-2539</v>
      </c>
      <c r="T44" s="95">
        <f t="shared" si="18"/>
        <v>-404711.19999999925</v>
      </c>
      <c r="U44" s="96">
        <f t="shared" si="18"/>
        <v>-919</v>
      </c>
      <c r="V44" s="97">
        <f t="shared" si="18"/>
        <v>-347166.43488372094</v>
      </c>
      <c r="W44" s="94">
        <f t="shared" si="18"/>
        <v>-754.40099999999984</v>
      </c>
      <c r="X44" s="95">
        <f t="shared" si="18"/>
        <v>328882</v>
      </c>
      <c r="Y44" s="94">
        <f t="shared" si="18"/>
        <v>-6526.1679999999906</v>
      </c>
      <c r="Z44" s="95">
        <f t="shared" si="18"/>
        <v>219371.2014799118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-70</v>
      </c>
      <c r="F45" s="97">
        <f t="shared" si="18"/>
        <v>-8618</v>
      </c>
      <c r="G45" s="94">
        <f t="shared" si="18"/>
        <v>-6.7680000000000291</v>
      </c>
      <c r="H45" s="95">
        <f t="shared" si="18"/>
        <v>3644</v>
      </c>
      <c r="I45" s="96">
        <f t="shared" si="18"/>
        <v>55</v>
      </c>
      <c r="J45" s="97">
        <f t="shared" si="18"/>
        <v>156565.60000000009</v>
      </c>
      <c r="K45" s="94">
        <f t="shared" si="18"/>
        <v>-342</v>
      </c>
      <c r="L45" s="95">
        <f t="shared" si="18"/>
        <v>-683007</v>
      </c>
      <c r="M45" s="96">
        <f t="shared" si="18"/>
        <v>516.95600000000013</v>
      </c>
      <c r="N45" s="97">
        <f t="shared" si="18"/>
        <v>-34631.899999999907</v>
      </c>
      <c r="O45" s="94">
        <f t="shared" si="18"/>
        <v>-100</v>
      </c>
      <c r="P45" s="95">
        <f t="shared" si="18"/>
        <v>-54486.40000000014</v>
      </c>
      <c r="Q45" s="96">
        <f t="shared" si="18"/>
        <v>-193</v>
      </c>
      <c r="R45" s="97">
        <f t="shared" si="18"/>
        <v>-37364.200000001118</v>
      </c>
      <c r="S45" s="94">
        <f t="shared" si="18"/>
        <v>-1697.9999999999964</v>
      </c>
      <c r="T45" s="95">
        <f t="shared" si="18"/>
        <v>-243695.89999999991</v>
      </c>
      <c r="U45" s="96">
        <f t="shared" si="18"/>
        <v>15</v>
      </c>
      <c r="V45" s="97">
        <f t="shared" si="18"/>
        <v>-81523.581395348767</v>
      </c>
      <c r="W45" s="94">
        <f t="shared" si="18"/>
        <v>616.35000000000036</v>
      </c>
      <c r="X45" s="95">
        <f t="shared" si="18"/>
        <v>-458295</v>
      </c>
      <c r="Y45" s="94">
        <f t="shared" si="18"/>
        <v>-1206.4619999999995</v>
      </c>
      <c r="Z45" s="95">
        <f t="shared" si="18"/>
        <v>-1441412.3813953474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-1.6974156922771257</v>
      </c>
      <c r="F46" s="193"/>
      <c r="G46" s="192">
        <f>G23-G42</f>
        <v>1.161638563027438</v>
      </c>
      <c r="H46" s="193"/>
      <c r="I46" s="192">
        <f>I23-I42</f>
        <v>-5.8379076419838327</v>
      </c>
      <c r="J46" s="193"/>
      <c r="K46" s="192">
        <f>K23-K42</f>
        <v>8.609354126009805</v>
      </c>
      <c r="L46" s="193"/>
      <c r="M46" s="192">
        <f>M23-M42</f>
        <v>0.16708565720076507</v>
      </c>
      <c r="N46" s="193"/>
      <c r="O46" s="192">
        <f t="shared" si="18"/>
        <v>-16.125244481011137</v>
      </c>
      <c r="P46" s="193"/>
      <c r="Q46" s="192">
        <f t="shared" si="18"/>
        <v>-2.6664522481783024</v>
      </c>
      <c r="R46" s="193"/>
      <c r="S46" s="192">
        <f t="shared" si="18"/>
        <v>-15.271233054036912</v>
      </c>
      <c r="T46" s="193"/>
      <c r="U46" s="192">
        <f t="shared" si="18"/>
        <v>-11.704201826581105</v>
      </c>
      <c r="V46" s="193"/>
      <c r="W46" s="192">
        <f t="shared" si="18"/>
        <v>-10.095458876668765</v>
      </c>
      <c r="X46" s="193"/>
      <c r="Y46" s="192">
        <f t="shared" si="18"/>
        <v>-6.1758085707472503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93.203883495145632</v>
      </c>
      <c r="F47" s="72">
        <f t="shared" si="19"/>
        <v>93.089440579433912</v>
      </c>
      <c r="G47" s="71">
        <f t="shared" si="19"/>
        <v>100.16958967207685</v>
      </c>
      <c r="H47" s="73">
        <f t="shared" si="19"/>
        <v>100.39376140210273</v>
      </c>
      <c r="I47" s="74">
        <f t="shared" si="19"/>
        <v>90.797903319743739</v>
      </c>
      <c r="J47" s="72">
        <f t="shared" si="19"/>
        <v>109.16136516931165</v>
      </c>
      <c r="K47" s="71">
        <f t="shared" si="19"/>
        <v>113.30014224751066</v>
      </c>
      <c r="L47" s="73">
        <f t="shared" si="19"/>
        <v>112.26041603708336</v>
      </c>
      <c r="M47" s="74">
        <f t="shared" si="19"/>
        <v>111.14085899384909</v>
      </c>
      <c r="N47" s="72">
        <f t="shared" si="19"/>
        <v>108.69691616117221</v>
      </c>
      <c r="O47" s="71">
        <f t="shared" si="19"/>
        <v>81.298969072164951</v>
      </c>
      <c r="P47" s="73">
        <f t="shared" si="19"/>
        <v>81.610912118684439</v>
      </c>
      <c r="Q47" s="74">
        <f t="shared" si="19"/>
        <v>93.139934132156128</v>
      </c>
      <c r="R47" s="72">
        <f t="shared" si="19"/>
        <v>93.059890404432835</v>
      </c>
      <c r="S47" s="71">
        <f t="shared" si="19"/>
        <v>86.259764001994355</v>
      </c>
      <c r="T47" s="73">
        <f t="shared" si="19"/>
        <v>86.7058767070953</v>
      </c>
      <c r="U47" s="74">
        <f t="shared" si="19"/>
        <v>83.881163084702905</v>
      </c>
      <c r="V47" s="72">
        <f t="shared" si="19"/>
        <v>103.87131189705229</v>
      </c>
      <c r="W47" s="71">
        <f t="shared" si="19"/>
        <v>92.750142244029007</v>
      </c>
      <c r="X47" s="73">
        <f t="shared" si="19"/>
        <v>76.958242949254156</v>
      </c>
      <c r="Y47" s="71">
        <f t="shared" si="19"/>
        <v>90.500423821171196</v>
      </c>
      <c r="Z47" s="73">
        <f t="shared" si="19"/>
        <v>93.958697699961675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91.83801897330207</v>
      </c>
      <c r="F48" s="66">
        <f t="shared" si="19"/>
        <v>90.751905809895987</v>
      </c>
      <c r="G48" s="63">
        <f t="shared" si="19"/>
        <v>107.73399898723903</v>
      </c>
      <c r="H48" s="64">
        <f t="shared" si="19"/>
        <v>106.52541696340501</v>
      </c>
      <c r="I48" s="65">
        <f t="shared" si="19"/>
        <v>87.037037037037038</v>
      </c>
      <c r="J48" s="66">
        <f t="shared" si="19"/>
        <v>110.09722304924014</v>
      </c>
      <c r="K48" s="63">
        <f t="shared" si="19"/>
        <v>123.24840764331211</v>
      </c>
      <c r="L48" s="64">
        <f t="shared" si="19"/>
        <v>125.49352346810277</v>
      </c>
      <c r="M48" s="65">
        <f t="shared" si="19"/>
        <v>86.302294773093152</v>
      </c>
      <c r="N48" s="66">
        <f t="shared" si="19"/>
        <v>97.865176743600998</v>
      </c>
      <c r="O48" s="63">
        <f t="shared" si="19"/>
        <v>86.388888888888886</v>
      </c>
      <c r="P48" s="64">
        <f t="shared" si="19"/>
        <v>89.514507721058322</v>
      </c>
      <c r="Q48" s="65">
        <f t="shared" si="19"/>
        <v>97.416960745079493</v>
      </c>
      <c r="R48" s="66">
        <f t="shared" si="19"/>
        <v>98.720586362746715</v>
      </c>
      <c r="S48" s="63">
        <f t="shared" si="19"/>
        <v>94.451364758845259</v>
      </c>
      <c r="T48" s="64">
        <f t="shared" si="19"/>
        <v>95.444299377230351</v>
      </c>
      <c r="U48" s="65">
        <f t="shared" si="19"/>
        <v>74.170882518268684</v>
      </c>
      <c r="V48" s="66">
        <f t="shared" si="19"/>
        <v>72.955686540472172</v>
      </c>
      <c r="W48" s="63">
        <f t="shared" si="19"/>
        <v>80.698585426172059</v>
      </c>
      <c r="X48" s="64">
        <f t="shared" si="19"/>
        <v>153.22257770614155</v>
      </c>
      <c r="Y48" s="63">
        <f t="shared" si="19"/>
        <v>93.398187708565388</v>
      </c>
      <c r="Z48" s="64">
        <f t="shared" si="19"/>
        <v>100.90086566247135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95.833085302696588</v>
      </c>
      <c r="F49" s="70">
        <f t="shared" si="19"/>
        <v>97.101650088652249</v>
      </c>
      <c r="G49" s="67">
        <f t="shared" si="19"/>
        <v>99.574752300126363</v>
      </c>
      <c r="H49" s="68">
        <f t="shared" si="19"/>
        <v>100.51056222091763</v>
      </c>
      <c r="I49" s="69">
        <f t="shared" si="19"/>
        <v>101.60209729099911</v>
      </c>
      <c r="J49" s="70">
        <f t="shared" si="19"/>
        <v>105.23606223895531</v>
      </c>
      <c r="K49" s="67">
        <f t="shared" si="19"/>
        <v>92.15776198119697</v>
      </c>
      <c r="L49" s="68">
        <f t="shared" si="19"/>
        <v>91.966498643140241</v>
      </c>
      <c r="M49" s="69">
        <f t="shared" si="19"/>
        <v>103.58764274585599</v>
      </c>
      <c r="N49" s="70">
        <f t="shared" si="19"/>
        <v>98.900092827421702</v>
      </c>
      <c r="O49" s="67">
        <f t="shared" si="19"/>
        <v>98.018232263178746</v>
      </c>
      <c r="P49" s="68">
        <f t="shared" si="19"/>
        <v>96.53529199453952</v>
      </c>
      <c r="Q49" s="69">
        <f t="shared" si="19"/>
        <v>99.66726375295454</v>
      </c>
      <c r="R49" s="70">
        <f t="shared" si="19"/>
        <v>99.656218672105084</v>
      </c>
      <c r="S49" s="67">
        <f t="shared" si="19"/>
        <v>95.005617944479425</v>
      </c>
      <c r="T49" s="68">
        <f t="shared" si="19"/>
        <v>92.832989764943108</v>
      </c>
      <c r="U49" s="69">
        <f t="shared" si="19"/>
        <v>100.2962962962963</v>
      </c>
      <c r="V49" s="70">
        <f t="shared" si="19"/>
        <v>95.28328859866744</v>
      </c>
      <c r="W49" s="67">
        <f t="shared" si="19"/>
        <v>108.71688881615739</v>
      </c>
      <c r="X49" s="68">
        <f t="shared" si="19"/>
        <v>72.316304322219267</v>
      </c>
      <c r="Y49" s="67">
        <f t="shared" si="19"/>
        <v>99.104042405276047</v>
      </c>
      <c r="Z49" s="68">
        <f t="shared" si="19"/>
        <v>95.867170104940698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31B4-AEA8-4D37-A0DF-7931F304C70D}">
  <dimension ref="A1:AL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T22" sqref="T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797</v>
      </c>
      <c r="F5" s="14">
        <v>64944</v>
      </c>
      <c r="G5" s="15">
        <v>30</v>
      </c>
      <c r="H5" s="16">
        <v>5460</v>
      </c>
      <c r="I5" s="13">
        <v>1227</v>
      </c>
      <c r="J5" s="14">
        <v>1030488</v>
      </c>
      <c r="K5" s="17">
        <v>1395</v>
      </c>
      <c r="L5" s="18">
        <v>2760936</v>
      </c>
      <c r="M5" s="13">
        <v>652</v>
      </c>
      <c r="N5" s="75">
        <v>188530</v>
      </c>
      <c r="O5" s="19">
        <v>976</v>
      </c>
      <c r="P5" s="18">
        <v>87498</v>
      </c>
      <c r="Q5" s="13">
        <v>14224</v>
      </c>
      <c r="R5" s="14">
        <v>2230352</v>
      </c>
      <c r="S5" s="19">
        <v>20676</v>
      </c>
      <c r="T5" s="18">
        <v>6094790</v>
      </c>
      <c r="U5" s="13">
        <v>2927</v>
      </c>
      <c r="V5" s="14">
        <v>794422</v>
      </c>
      <c r="W5" s="13">
        <v>330</v>
      </c>
      <c r="X5" s="18">
        <v>59028</v>
      </c>
      <c r="Y5" s="20">
        <f t="shared" ref="Y5:Z19" si="0">+W5+U5+S5+Q5+O5+M5+K5+I5+G5+E5</f>
        <v>43234</v>
      </c>
      <c r="Z5" s="21">
        <f t="shared" si="0"/>
        <v>13316448</v>
      </c>
    </row>
    <row r="6" spans="1:26" ht="18.95" customHeight="1" x14ac:dyDescent="0.15">
      <c r="A6" s="7"/>
      <c r="B6" s="22"/>
      <c r="C6" s="83"/>
      <c r="D6" s="81" t="s">
        <v>22</v>
      </c>
      <c r="E6" s="23">
        <v>782</v>
      </c>
      <c r="F6" s="24">
        <v>63968</v>
      </c>
      <c r="G6" s="25">
        <v>30</v>
      </c>
      <c r="H6" s="26">
        <v>5460</v>
      </c>
      <c r="I6" s="27">
        <v>1307</v>
      </c>
      <c r="J6" s="21">
        <v>1053238</v>
      </c>
      <c r="K6" s="25">
        <v>1510</v>
      </c>
      <c r="L6" s="26">
        <v>2977161</v>
      </c>
      <c r="M6" s="27">
        <v>897</v>
      </c>
      <c r="N6" s="76">
        <v>202925</v>
      </c>
      <c r="O6" s="25">
        <v>954</v>
      </c>
      <c r="P6" s="26">
        <v>63161</v>
      </c>
      <c r="Q6" s="27">
        <v>13140</v>
      </c>
      <c r="R6" s="21">
        <v>2096371</v>
      </c>
      <c r="S6" s="25">
        <v>18848</v>
      </c>
      <c r="T6" s="26">
        <v>5524328</v>
      </c>
      <c r="U6" s="27">
        <v>3316</v>
      </c>
      <c r="V6" s="21">
        <v>1251018</v>
      </c>
      <c r="W6" s="27">
        <v>353</v>
      </c>
      <c r="X6" s="26">
        <v>68372</v>
      </c>
      <c r="Y6" s="20">
        <f t="shared" si="0"/>
        <v>41137</v>
      </c>
      <c r="Z6" s="21">
        <f t="shared" si="0"/>
        <v>13306002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1538.9</v>
      </c>
      <c r="F7" s="36">
        <v>275534</v>
      </c>
      <c r="G7" s="29">
        <v>151</v>
      </c>
      <c r="H7" s="30">
        <v>74178</v>
      </c>
      <c r="I7" s="31">
        <v>2094</v>
      </c>
      <c r="J7" s="32">
        <v>2486639</v>
      </c>
      <c r="K7" s="77">
        <v>4246</v>
      </c>
      <c r="L7" s="30">
        <v>8418859</v>
      </c>
      <c r="M7" s="23">
        <v>1485.3</v>
      </c>
      <c r="N7" s="24">
        <v>258877.25</v>
      </c>
      <c r="O7" s="33">
        <v>2921</v>
      </c>
      <c r="P7" s="34">
        <v>726590</v>
      </c>
      <c r="Q7" s="23">
        <v>30550.400000000001</v>
      </c>
      <c r="R7" s="24">
        <v>4844455</v>
      </c>
      <c r="S7" s="33">
        <v>28793.200000000001</v>
      </c>
      <c r="T7" s="34">
        <v>2572063</v>
      </c>
      <c r="U7" s="23">
        <v>3514.5</v>
      </c>
      <c r="V7" s="24">
        <v>1503834.5</v>
      </c>
      <c r="W7" s="23">
        <v>1419.2</v>
      </c>
      <c r="X7" s="34">
        <v>373816</v>
      </c>
      <c r="Y7" s="31">
        <f t="shared" si="0"/>
        <v>76713.5</v>
      </c>
      <c r="Z7" s="24">
        <f t="shared" si="0"/>
        <v>21534845.75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174.041</v>
      </c>
      <c r="H8" s="16">
        <v>103000</v>
      </c>
      <c r="I8" s="13">
        <v>335</v>
      </c>
      <c r="J8" s="14">
        <v>236997.81818181818</v>
      </c>
      <c r="K8" s="17">
        <v>0</v>
      </c>
      <c r="L8" s="18">
        <v>0</v>
      </c>
      <c r="M8" s="13">
        <v>5025</v>
      </c>
      <c r="N8" s="75">
        <v>970883.30299999996</v>
      </c>
      <c r="O8" s="19">
        <v>75</v>
      </c>
      <c r="P8" s="18">
        <v>0</v>
      </c>
      <c r="Q8" s="13">
        <v>7136</v>
      </c>
      <c r="R8" s="14">
        <v>1704686.5756000001</v>
      </c>
      <c r="S8" s="19">
        <v>27136</v>
      </c>
      <c r="T8" s="18">
        <v>3327621.4</v>
      </c>
      <c r="U8" s="13">
        <v>85</v>
      </c>
      <c r="V8" s="14">
        <v>3115.486046511628</v>
      </c>
      <c r="W8" s="13">
        <v>43</v>
      </c>
      <c r="X8" s="18">
        <v>1400</v>
      </c>
      <c r="Y8" s="13">
        <f t="shared" si="0"/>
        <v>40139.040999999997</v>
      </c>
      <c r="Z8" s="14">
        <f t="shared" si="0"/>
        <v>6366704.5828283308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188</v>
      </c>
      <c r="F9" s="24">
        <v>25554.400000000001</v>
      </c>
      <c r="G9" s="25">
        <v>159.417</v>
      </c>
      <c r="H9" s="26">
        <v>96200.2</v>
      </c>
      <c r="I9" s="27">
        <v>231</v>
      </c>
      <c r="J9" s="21">
        <v>33916.390909090915</v>
      </c>
      <c r="K9" s="25">
        <v>0</v>
      </c>
      <c r="L9" s="26">
        <v>0</v>
      </c>
      <c r="M9" s="27">
        <v>4839.125</v>
      </c>
      <c r="N9" s="76">
        <v>1018288.8</v>
      </c>
      <c r="O9" s="25">
        <v>51</v>
      </c>
      <c r="P9" s="26">
        <v>0</v>
      </c>
      <c r="Q9" s="27">
        <v>6732</v>
      </c>
      <c r="R9" s="21">
        <v>1598663.1</v>
      </c>
      <c r="S9" s="25">
        <v>26612</v>
      </c>
      <c r="T9" s="26">
        <v>3289798.5</v>
      </c>
      <c r="U9" s="27">
        <v>75</v>
      </c>
      <c r="V9" s="21">
        <v>2415.7604651162792</v>
      </c>
      <c r="W9" s="27">
        <v>43</v>
      </c>
      <c r="X9" s="26">
        <v>1400</v>
      </c>
      <c r="Y9" s="20">
        <f t="shared" si="0"/>
        <v>38930.542000000001</v>
      </c>
      <c r="Z9" s="21">
        <f t="shared" si="0"/>
        <v>6066237.1513742078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137</v>
      </c>
      <c r="F10" s="36">
        <v>20831.599999999999</v>
      </c>
      <c r="G10" s="29">
        <v>189.54299999999998</v>
      </c>
      <c r="H10" s="30">
        <v>108800</v>
      </c>
      <c r="I10" s="37">
        <v>955</v>
      </c>
      <c r="J10" s="38">
        <v>300516.06363636366</v>
      </c>
      <c r="K10" s="77">
        <v>0</v>
      </c>
      <c r="L10" s="30">
        <v>0</v>
      </c>
      <c r="M10" s="35">
        <v>8548.9500000000007</v>
      </c>
      <c r="N10" s="36">
        <v>1946142.503</v>
      </c>
      <c r="O10" s="29">
        <v>46</v>
      </c>
      <c r="P10" s="30">
        <v>0</v>
      </c>
      <c r="Q10" s="35">
        <v>12617</v>
      </c>
      <c r="R10" s="36">
        <v>1693302.4756</v>
      </c>
      <c r="S10" s="29">
        <v>5087</v>
      </c>
      <c r="T10" s="30">
        <v>799226.89999999991</v>
      </c>
      <c r="U10" s="35">
        <v>759</v>
      </c>
      <c r="V10" s="36">
        <v>64178.260465116284</v>
      </c>
      <c r="W10" s="35">
        <v>65</v>
      </c>
      <c r="X10" s="30">
        <v>1100</v>
      </c>
      <c r="Y10" s="37">
        <f t="shared" si="0"/>
        <v>28404.493000000002</v>
      </c>
      <c r="Z10" s="36">
        <f t="shared" si="0"/>
        <v>4934097.8027014798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2288</v>
      </c>
      <c r="R11" s="14">
        <v>635351</v>
      </c>
      <c r="S11" s="19">
        <v>0</v>
      </c>
      <c r="T11" s="18">
        <v>0</v>
      </c>
      <c r="U11" s="13">
        <v>152</v>
      </c>
      <c r="V11" s="14">
        <v>25601</v>
      </c>
      <c r="W11" s="13">
        <v>0</v>
      </c>
      <c r="X11" s="18">
        <v>700</v>
      </c>
      <c r="Y11" s="13">
        <f>+W11+U11+S11+Q11+O11+M11+K11+I11+G11+E11</f>
        <v>2530</v>
      </c>
      <c r="Z11" s="14">
        <f t="shared" si="0"/>
        <v>751652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11</v>
      </c>
      <c r="J12" s="21">
        <v>2051.3000000000002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2303</v>
      </c>
      <c r="R12" s="21">
        <v>588949.4</v>
      </c>
      <c r="S12" s="25">
        <v>0</v>
      </c>
      <c r="T12" s="26">
        <v>0</v>
      </c>
      <c r="U12" s="27">
        <v>163</v>
      </c>
      <c r="V12" s="21">
        <v>29381</v>
      </c>
      <c r="W12" s="27">
        <v>0</v>
      </c>
      <c r="X12" s="26">
        <v>700</v>
      </c>
      <c r="Y12" s="20">
        <f t="shared" ref="Y12:Y19" si="1">+W12+U12+S12+Q12+O12+M12+K12+I12+G12+E12</f>
        <v>2567</v>
      </c>
      <c r="Z12" s="21">
        <f t="shared" si="0"/>
        <v>711081.70000000007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</v>
      </c>
      <c r="J13" s="38">
        <v>10059.100000000002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6903.5</v>
      </c>
      <c r="R13" s="36">
        <v>1978864.2999999998</v>
      </c>
      <c r="S13" s="29">
        <v>2</v>
      </c>
      <c r="T13" s="30">
        <v>1835</v>
      </c>
      <c r="U13" s="35">
        <v>744</v>
      </c>
      <c r="V13" s="36">
        <v>150486</v>
      </c>
      <c r="W13" s="35">
        <v>13</v>
      </c>
      <c r="X13" s="30">
        <v>34295</v>
      </c>
      <c r="Y13" s="37">
        <f t="shared" si="1"/>
        <v>7901.5</v>
      </c>
      <c r="Z13" s="36">
        <f t="shared" si="0"/>
        <v>2389539.4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240</v>
      </c>
      <c r="N14" s="75">
        <v>47164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240</v>
      </c>
      <c r="Z14" s="14">
        <f t="shared" si="0"/>
        <v>47164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1593</v>
      </c>
      <c r="N15" s="76">
        <v>130703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1593</v>
      </c>
      <c r="Z15" s="24">
        <f t="shared" si="0"/>
        <v>130703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3063</v>
      </c>
      <c r="N16" s="36">
        <v>534941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3063</v>
      </c>
      <c r="Z16" s="36">
        <f t="shared" si="0"/>
        <v>534941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859</v>
      </c>
      <c r="H17" s="18">
        <v>290685</v>
      </c>
      <c r="I17" s="13">
        <v>155</v>
      </c>
      <c r="J17" s="14">
        <v>87463</v>
      </c>
      <c r="K17" s="19">
        <v>11</v>
      </c>
      <c r="L17" s="18">
        <v>2135</v>
      </c>
      <c r="M17" s="13">
        <v>809.096</v>
      </c>
      <c r="N17" s="75">
        <v>302671</v>
      </c>
      <c r="O17" s="19">
        <v>3799</v>
      </c>
      <c r="P17" s="18">
        <v>1518481.6</v>
      </c>
      <c r="Q17" s="13">
        <v>4894</v>
      </c>
      <c r="R17" s="14">
        <v>1283728</v>
      </c>
      <c r="S17" s="19">
        <v>324</v>
      </c>
      <c r="T17" s="18">
        <v>75462</v>
      </c>
      <c r="U17" s="13">
        <v>0</v>
      </c>
      <c r="V17" s="14">
        <v>0</v>
      </c>
      <c r="W17" s="13">
        <v>3692.1970000000001</v>
      </c>
      <c r="X17" s="18">
        <v>573663</v>
      </c>
      <c r="Y17" s="41">
        <f t="shared" si="1"/>
        <v>14543.293</v>
      </c>
      <c r="Z17" s="42">
        <f t="shared" si="0"/>
        <v>4134288.6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47.008000000000003</v>
      </c>
      <c r="F18" s="21">
        <v>6080</v>
      </c>
      <c r="G18" s="25">
        <v>800</v>
      </c>
      <c r="H18" s="26">
        <v>266772</v>
      </c>
      <c r="I18" s="27">
        <v>179</v>
      </c>
      <c r="J18" s="21">
        <v>112019</v>
      </c>
      <c r="K18" s="25">
        <v>60</v>
      </c>
      <c r="L18" s="26">
        <v>38805</v>
      </c>
      <c r="M18" s="27">
        <v>738.11199999999997</v>
      </c>
      <c r="N18" s="21">
        <v>361423</v>
      </c>
      <c r="O18" s="25">
        <v>3675</v>
      </c>
      <c r="P18" s="26">
        <v>1461889</v>
      </c>
      <c r="Q18" s="27">
        <v>5312</v>
      </c>
      <c r="R18" s="21">
        <v>1272304</v>
      </c>
      <c r="S18" s="25">
        <v>299</v>
      </c>
      <c r="T18" s="26">
        <v>69495</v>
      </c>
      <c r="U18" s="27">
        <v>4</v>
      </c>
      <c r="V18" s="21">
        <v>880</v>
      </c>
      <c r="W18" s="27">
        <v>3512.527</v>
      </c>
      <c r="X18" s="26">
        <v>547465</v>
      </c>
      <c r="Y18" s="23">
        <f t="shared" si="1"/>
        <v>14626.646999999999</v>
      </c>
      <c r="Z18" s="24">
        <f t="shared" si="0"/>
        <v>4137132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</v>
      </c>
      <c r="F19" s="24">
        <v>976</v>
      </c>
      <c r="G19" s="33">
        <v>1056</v>
      </c>
      <c r="H19" s="34">
        <v>335745</v>
      </c>
      <c r="I19" s="23">
        <v>359</v>
      </c>
      <c r="J19" s="24">
        <v>192926</v>
      </c>
      <c r="K19" s="78">
        <v>115</v>
      </c>
      <c r="L19" s="34">
        <v>83125</v>
      </c>
      <c r="M19" s="23">
        <v>1293.0999999999999</v>
      </c>
      <c r="N19" s="24">
        <v>389659.5</v>
      </c>
      <c r="O19" s="33">
        <v>2079</v>
      </c>
      <c r="P19" s="34">
        <v>846021.6</v>
      </c>
      <c r="Q19" s="23">
        <v>7933</v>
      </c>
      <c r="R19" s="24">
        <v>2351973.162</v>
      </c>
      <c r="S19" s="33">
        <v>116</v>
      </c>
      <c r="T19" s="34">
        <v>27120</v>
      </c>
      <c r="U19" s="23">
        <v>45</v>
      </c>
      <c r="V19" s="24">
        <v>9900</v>
      </c>
      <c r="W19" s="23">
        <v>5573.5566999999992</v>
      </c>
      <c r="X19" s="34">
        <v>1246258</v>
      </c>
      <c r="Y19" s="35">
        <f t="shared" si="1"/>
        <v>18573.6567</v>
      </c>
      <c r="Z19" s="36">
        <f t="shared" si="0"/>
        <v>5483704.2620000001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927</v>
      </c>
      <c r="F20" s="14">
        <f t="shared" ref="F20:X22" si="2">F5+F8+F11+F14+F17</f>
        <v>83944</v>
      </c>
      <c r="G20" s="19">
        <f>G5+G8+G11+G14+G17</f>
        <v>1138.0409999999999</v>
      </c>
      <c r="H20" s="18">
        <f t="shared" si="2"/>
        <v>474145</v>
      </c>
      <c r="I20" s="13">
        <f t="shared" si="2"/>
        <v>1717</v>
      </c>
      <c r="J20" s="14">
        <f t="shared" si="2"/>
        <v>1354948.8181818181</v>
      </c>
      <c r="K20" s="19">
        <f t="shared" si="2"/>
        <v>1406</v>
      </c>
      <c r="L20" s="18">
        <f t="shared" si="2"/>
        <v>2763071</v>
      </c>
      <c r="M20" s="13">
        <f t="shared" si="2"/>
        <v>6741.0959999999995</v>
      </c>
      <c r="N20" s="14">
        <f t="shared" si="2"/>
        <v>1524248.3029999998</v>
      </c>
      <c r="O20" s="19">
        <f t="shared" si="2"/>
        <v>4850</v>
      </c>
      <c r="P20" s="18">
        <f t="shared" si="2"/>
        <v>1605979.6</v>
      </c>
      <c r="Q20" s="13">
        <f t="shared" si="2"/>
        <v>28542</v>
      </c>
      <c r="R20" s="14">
        <f t="shared" si="2"/>
        <v>5854117.5756000001</v>
      </c>
      <c r="S20" s="19">
        <f t="shared" si="2"/>
        <v>48136</v>
      </c>
      <c r="T20" s="18">
        <f t="shared" si="2"/>
        <v>9497873.4000000004</v>
      </c>
      <c r="U20" s="13">
        <f t="shared" si="2"/>
        <v>3164</v>
      </c>
      <c r="V20" s="14">
        <f t="shared" si="2"/>
        <v>823138.48604651168</v>
      </c>
      <c r="W20" s="13">
        <f t="shared" si="2"/>
        <v>4065.1970000000001</v>
      </c>
      <c r="X20" s="18">
        <f t="shared" si="2"/>
        <v>634791</v>
      </c>
      <c r="Y20" s="31">
        <f t="shared" ref="Y20:Z22" si="3">+Y17+Y14+Y11+Y8+Y5</f>
        <v>100686.334</v>
      </c>
      <c r="Z20" s="32">
        <f t="shared" si="3"/>
        <v>24616257.18282833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1017.008</v>
      </c>
      <c r="F21" s="21">
        <f t="shared" si="4"/>
        <v>95602.4</v>
      </c>
      <c r="G21" s="25">
        <f t="shared" si="4"/>
        <v>1064.4169999999999</v>
      </c>
      <c r="H21" s="26">
        <f t="shared" si="4"/>
        <v>443432.2</v>
      </c>
      <c r="I21" s="27">
        <f t="shared" si="4"/>
        <v>1728</v>
      </c>
      <c r="J21" s="21">
        <f t="shared" si="4"/>
        <v>1201224.6909090909</v>
      </c>
      <c r="K21" s="25">
        <f t="shared" si="4"/>
        <v>1570</v>
      </c>
      <c r="L21" s="26">
        <f t="shared" si="4"/>
        <v>3015966</v>
      </c>
      <c r="M21" s="27">
        <f t="shared" si="4"/>
        <v>8082.2370000000001</v>
      </c>
      <c r="N21" s="21">
        <f t="shared" si="4"/>
        <v>1728339.8</v>
      </c>
      <c r="O21" s="25">
        <f t="shared" si="4"/>
        <v>4680</v>
      </c>
      <c r="P21" s="26">
        <f t="shared" si="4"/>
        <v>1525050</v>
      </c>
      <c r="Q21" s="27">
        <f t="shared" si="4"/>
        <v>27487</v>
      </c>
      <c r="R21" s="21">
        <f t="shared" si="4"/>
        <v>5556287.5</v>
      </c>
      <c r="S21" s="25">
        <f t="shared" si="4"/>
        <v>45759</v>
      </c>
      <c r="T21" s="26">
        <f t="shared" si="4"/>
        <v>8883621.5</v>
      </c>
      <c r="U21" s="27">
        <f t="shared" si="2"/>
        <v>3558</v>
      </c>
      <c r="V21" s="21">
        <f t="shared" si="2"/>
        <v>1283694.7604651162</v>
      </c>
      <c r="W21" s="27">
        <f t="shared" si="2"/>
        <v>3908.527</v>
      </c>
      <c r="X21" s="26">
        <f t="shared" si="2"/>
        <v>617937</v>
      </c>
      <c r="Y21" s="23">
        <f t="shared" si="3"/>
        <v>98854.188999999998</v>
      </c>
      <c r="Z21" s="24">
        <f t="shared" si="3"/>
        <v>24351155.851374209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1679.9</v>
      </c>
      <c r="F22" s="24">
        <f t="shared" si="2"/>
        <v>297341.59999999998</v>
      </c>
      <c r="G22" s="33">
        <f t="shared" si="2"/>
        <v>1591.5430000000001</v>
      </c>
      <c r="H22" s="34">
        <f t="shared" si="2"/>
        <v>713723</v>
      </c>
      <c r="I22" s="23">
        <f t="shared" si="2"/>
        <v>3433</v>
      </c>
      <c r="J22" s="24">
        <f t="shared" si="2"/>
        <v>2990140.1636363636</v>
      </c>
      <c r="K22" s="33">
        <f t="shared" si="2"/>
        <v>4361</v>
      </c>
      <c r="L22" s="34">
        <f t="shared" si="2"/>
        <v>8501984</v>
      </c>
      <c r="M22" s="23">
        <f t="shared" si="2"/>
        <v>14409.35</v>
      </c>
      <c r="N22" s="24">
        <f t="shared" si="2"/>
        <v>3148620.253</v>
      </c>
      <c r="O22" s="33">
        <f t="shared" si="2"/>
        <v>5046</v>
      </c>
      <c r="P22" s="34">
        <f t="shared" si="2"/>
        <v>1572611.6</v>
      </c>
      <c r="Q22" s="23">
        <f t="shared" si="2"/>
        <v>58003.9</v>
      </c>
      <c r="R22" s="24">
        <f t="shared" si="2"/>
        <v>10868594.937600002</v>
      </c>
      <c r="S22" s="33">
        <f t="shared" si="2"/>
        <v>33998.199999999997</v>
      </c>
      <c r="T22" s="34">
        <f t="shared" si="2"/>
        <v>3400244.9</v>
      </c>
      <c r="U22" s="23">
        <f t="shared" si="2"/>
        <v>5062.5</v>
      </c>
      <c r="V22" s="24">
        <f t="shared" si="2"/>
        <v>1728398.7604651162</v>
      </c>
      <c r="W22" s="23">
        <f t="shared" si="2"/>
        <v>7070.756699999999</v>
      </c>
      <c r="X22" s="34">
        <f t="shared" si="2"/>
        <v>1655469</v>
      </c>
      <c r="Y22" s="23">
        <f t="shared" si="3"/>
        <v>134656.14970000001</v>
      </c>
      <c r="Z22" s="24">
        <f t="shared" si="3"/>
        <v>34877128.214701481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56.351194037465277</v>
      </c>
      <c r="F23" s="178"/>
      <c r="G23" s="177">
        <f>(G20+G21)/(G22+G41)*100</f>
        <v>70.83083826076664</v>
      </c>
      <c r="H23" s="178"/>
      <c r="I23" s="177">
        <f>(I20+I21)/(I22+I41)*100</f>
        <v>50.094517958412098</v>
      </c>
      <c r="J23" s="178"/>
      <c r="K23" s="177">
        <f>(K20+K21)/(K22+K41)*100</f>
        <v>33.490884537474678</v>
      </c>
      <c r="L23" s="178"/>
      <c r="M23" s="177">
        <f>(M20+M21)/(M22+M41)*100</f>
        <v>49.149241204554087</v>
      </c>
      <c r="N23" s="178"/>
      <c r="O23" s="177">
        <f>(O20+O21)/(O22+O41)*100</f>
        <v>96.049183632332188</v>
      </c>
      <c r="P23" s="178"/>
      <c r="Q23" s="177">
        <f>(Q20+Q21)/(Q22+Q41)*100</f>
        <v>48.740874515453299</v>
      </c>
      <c r="R23" s="178"/>
      <c r="S23" s="177">
        <f>(S20+S21)/(S22+S41)*100</f>
        <v>143.09030561084072</v>
      </c>
      <c r="T23" s="178"/>
      <c r="U23" s="177">
        <f>(U20+U21)/(U22+U41)*100</f>
        <v>63.903412871945996</v>
      </c>
      <c r="V23" s="178"/>
      <c r="W23" s="177">
        <f>(W20+W21)/(W22+W41)*100</f>
        <v>57.016898737671958</v>
      </c>
      <c r="X23" s="178"/>
      <c r="Y23" s="177">
        <f>(Y20+Y21)/(Y22+Y41)*100</f>
        <v>74.600122557727971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176999.58330853024</v>
      </c>
      <c r="F24" s="180"/>
      <c r="G24" s="181">
        <f>H22/G22*1000</f>
        <v>448447.19872475951</v>
      </c>
      <c r="H24" s="182"/>
      <c r="I24" s="183">
        <f>J22/I22*1000</f>
        <v>870999.17379445489</v>
      </c>
      <c r="J24" s="184"/>
      <c r="K24" s="181">
        <f>L22/K22*1000</f>
        <v>1949549.1859665215</v>
      </c>
      <c r="L24" s="182"/>
      <c r="M24" s="183">
        <f>N22/M22*1000</f>
        <v>218512.30298382646</v>
      </c>
      <c r="N24" s="184"/>
      <c r="O24" s="181">
        <f>P22/O22*1000</f>
        <v>311655.09314308368</v>
      </c>
      <c r="P24" s="182"/>
      <c r="Q24" s="183">
        <f>R22/Q22*1000</f>
        <v>187376.96840384873</v>
      </c>
      <c r="R24" s="184"/>
      <c r="S24" s="181">
        <f>T22/S22*1000</f>
        <v>100012.49772046757</v>
      </c>
      <c r="T24" s="182"/>
      <c r="U24" s="183">
        <f>V22/U22*1000</f>
        <v>341412.10083261557</v>
      </c>
      <c r="V24" s="184"/>
      <c r="W24" s="181">
        <f>X22/W22*1000</f>
        <v>234128.97236302873</v>
      </c>
      <c r="X24" s="182"/>
      <c r="Y24" s="183">
        <f>Z22/Y22*1000</f>
        <v>259008.80347762894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1.2475479239103775</v>
      </c>
      <c r="F25" s="49"/>
      <c r="G25" s="50">
        <f>G22/Y22*100</f>
        <v>1.181931165821831</v>
      </c>
      <c r="H25" s="51"/>
      <c r="I25" s="48">
        <f>I22/Y22*100</f>
        <v>2.549456528831672</v>
      </c>
      <c r="J25" s="49"/>
      <c r="K25" s="50">
        <f>K22/Y22*100</f>
        <v>3.238619260773353</v>
      </c>
      <c r="L25" s="51"/>
      <c r="M25" s="48">
        <f>M22/Y22*100</f>
        <v>10.700848072741232</v>
      </c>
      <c r="N25" s="49"/>
      <c r="O25" s="50">
        <f>O22/Y22*100</f>
        <v>3.7473223549328916</v>
      </c>
      <c r="P25" s="51"/>
      <c r="Q25" s="48">
        <f>Q22/Y22*100</f>
        <v>43.075567012146642</v>
      </c>
      <c r="R25" s="49"/>
      <c r="S25" s="50">
        <f>S22/Y22*100</f>
        <v>25.248159906357397</v>
      </c>
      <c r="T25" s="51"/>
      <c r="U25" s="48">
        <f>U22/Y22*100</f>
        <v>3.7595757871279751</v>
      </c>
      <c r="V25" s="49"/>
      <c r="W25" s="50">
        <f>W22/Y22*100</f>
        <v>5.2509719873566221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+'(令和5年4月)'!E20</f>
        <v>958</v>
      </c>
      <c r="F27" s="128">
        <f>+'(令和5年4月)'!F20</f>
        <v>80733</v>
      </c>
      <c r="G27" s="129">
        <f>+'(令和5年4月)'!G20</f>
        <v>1305.626</v>
      </c>
      <c r="H27" s="130">
        <f>+'(令和5年4月)'!H20</f>
        <v>469288</v>
      </c>
      <c r="I27" s="131">
        <f>+'(令和5年4月)'!I20</f>
        <v>1855</v>
      </c>
      <c r="J27" s="128">
        <f>+'(令和5年4月)'!J20</f>
        <v>1420015</v>
      </c>
      <c r="K27" s="129">
        <f>+'(令和5年4月)'!K20</f>
        <v>2159</v>
      </c>
      <c r="L27" s="130">
        <f>+'(令和5年4月)'!L20</f>
        <v>4160342</v>
      </c>
      <c r="M27" s="131">
        <f>+'(令和5年4月)'!M20</f>
        <v>8086.8279999999995</v>
      </c>
      <c r="N27" s="128">
        <f>+'(令和5年4月)'!N20</f>
        <v>1989551</v>
      </c>
      <c r="O27" s="129">
        <f>+'(令和5年4月)'!O20</f>
        <v>3833</v>
      </c>
      <c r="P27" s="130">
        <f>+'(令和5年4月)'!P20</f>
        <v>1285413</v>
      </c>
      <c r="Q27" s="131">
        <f>+'(令和5年4月)'!Q20</f>
        <v>28174</v>
      </c>
      <c r="R27" s="128">
        <f>+'(令和5年4月)'!R20</f>
        <v>5249586</v>
      </c>
      <c r="S27" s="129">
        <f>+'(令和5年4月)'!S20</f>
        <v>52843</v>
      </c>
      <c r="T27" s="130">
        <f>+'(令和5年4月)'!T20</f>
        <v>9599469</v>
      </c>
      <c r="U27" s="131">
        <f>+'(令和5年4月)'!U20</f>
        <v>3797</v>
      </c>
      <c r="V27" s="128">
        <f>+'(令和5年4月)'!V20</f>
        <v>1050505</v>
      </c>
      <c r="W27" s="131">
        <f>+'(令和5年4月)'!W20</f>
        <v>5934.5940000000001</v>
      </c>
      <c r="X27" s="130">
        <f>+'(令和5年4月)'!X20</f>
        <v>1368097</v>
      </c>
      <c r="Y27" s="131">
        <f>+'(令和5年4月)'!Y20</f>
        <v>108946.048</v>
      </c>
      <c r="Z27" s="128">
        <f>+'(令和5年4月)'!Z20</f>
        <v>26672999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+'(令和5年4月)'!E21</f>
        <v>987</v>
      </c>
      <c r="F28" s="135">
        <f>+'(令和5年4月)'!F21</f>
        <v>97030</v>
      </c>
      <c r="G28" s="136">
        <f>+'(令和5年4月)'!G21</f>
        <v>1304.652</v>
      </c>
      <c r="H28" s="137">
        <f>+'(令和5年4月)'!H21</f>
        <v>478582</v>
      </c>
      <c r="I28" s="134">
        <f>+'(令和5年4月)'!I21</f>
        <v>2366</v>
      </c>
      <c r="J28" s="135">
        <f>+'(令和5年4月)'!J21</f>
        <v>1734897</v>
      </c>
      <c r="K28" s="136">
        <f>+'(令和5年4月)'!K21</f>
        <v>1541</v>
      </c>
      <c r="L28" s="137">
        <f>+'(令和5年4月)'!L21</f>
        <v>2944948</v>
      </c>
      <c r="M28" s="134">
        <f>+'(令和5年4月)'!M21</f>
        <v>7835.1</v>
      </c>
      <c r="N28" s="135">
        <f>+'(令和5年4月)'!N21</f>
        <v>1746702</v>
      </c>
      <c r="O28" s="136">
        <f>+'(令和5年4月)'!O21</f>
        <v>4018</v>
      </c>
      <c r="P28" s="137">
        <f>+'(令和5年4月)'!P21</f>
        <v>1304421</v>
      </c>
      <c r="Q28" s="134">
        <f>+'(令和5年4月)'!Q21</f>
        <v>26437</v>
      </c>
      <c r="R28" s="135">
        <f>+'(令和5年4月)'!R21</f>
        <v>4952306</v>
      </c>
      <c r="S28" s="136">
        <f>+'(令和5年4月)'!S21</f>
        <v>49496</v>
      </c>
      <c r="T28" s="137">
        <f>+'(令和5年4月)'!T21</f>
        <v>8796735</v>
      </c>
      <c r="U28" s="134">
        <f>+'(令和5年4月)'!U21</f>
        <v>3980</v>
      </c>
      <c r="V28" s="135">
        <f>+'(令和5年4月)'!V21</f>
        <v>436441</v>
      </c>
      <c r="W28" s="134">
        <f>+'(令和5年4月)'!W21</f>
        <v>5791.6260000000002</v>
      </c>
      <c r="X28" s="137">
        <f>+'(令和5年4月)'!X21</f>
        <v>1289363</v>
      </c>
      <c r="Y28" s="138">
        <f>+'(令和5年4月)'!Y21</f>
        <v>103756.378</v>
      </c>
      <c r="Z28" s="139">
        <f>+'(令和5年4月)'!Z21</f>
        <v>23781425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+'(令和5年4月)'!E22</f>
        <v>2009.4080000000001</v>
      </c>
      <c r="F29" s="139">
        <f>+'(令和5年4月)'!F22</f>
        <v>364212</v>
      </c>
      <c r="G29" s="140">
        <f>+'(令和5年4月)'!G22</f>
        <v>1753.876</v>
      </c>
      <c r="H29" s="141">
        <f>+'(令和5年4月)'!H22</f>
        <v>747762</v>
      </c>
      <c r="I29" s="138">
        <f>+'(令和5年4月)'!I22</f>
        <v>4395</v>
      </c>
      <c r="J29" s="139">
        <f>+'(令和5年4月)'!J22</f>
        <v>3499334.3</v>
      </c>
      <c r="K29" s="140">
        <f>+'(令和5年4月)'!K22</f>
        <v>7945.2999999999993</v>
      </c>
      <c r="L29" s="141">
        <f>+'(令和5年4月)'!L22</f>
        <v>5156556</v>
      </c>
      <c r="M29" s="138">
        <f>+'(令和5年4月)'!M22</f>
        <v>17513.612000000001</v>
      </c>
      <c r="N29" s="139">
        <f>+'(令和5年4月)'!N22</f>
        <v>3636880.25</v>
      </c>
      <c r="O29" s="140">
        <f>+'(令和5年4月)'!O22</f>
        <v>4698</v>
      </c>
      <c r="P29" s="141">
        <f>+'(令和5年4月)'!P22</f>
        <v>1356411</v>
      </c>
      <c r="Q29" s="138">
        <f>+'(令和5年4月)'!Q22</f>
        <v>61350.5</v>
      </c>
      <c r="R29" s="139">
        <f>+'(令和5年4月)'!R22</f>
        <v>11195133.1</v>
      </c>
      <c r="S29" s="140">
        <f>+'(令和5年4月)'!S22</f>
        <v>33714</v>
      </c>
      <c r="T29" s="141">
        <f>+'(令和5年4月)'!T22</f>
        <v>3689119</v>
      </c>
      <c r="U29" s="138">
        <f>+'(令和5年4月)'!U22</f>
        <v>5394.2</v>
      </c>
      <c r="V29" s="139">
        <f>+'(令和5年4月)'!V22</f>
        <v>2128360.5</v>
      </c>
      <c r="W29" s="138">
        <f>+'(令和5年4月)'!W22</f>
        <v>7986.9089999999987</v>
      </c>
      <c r="X29" s="141">
        <f>+'(令和5年4月)'!X22</f>
        <v>2078919.5</v>
      </c>
      <c r="Y29" s="138">
        <f>+'(令和5年4月)'!Y22</f>
        <v>146760.80499999999</v>
      </c>
      <c r="Z29" s="139">
        <f>+'(令和5年4月)'!Z22</f>
        <v>33852687.649999999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+'(令和5年4月)'!E23</f>
        <v>48.050603090654313</v>
      </c>
      <c r="F30" s="186">
        <f>+'(令和5年1月)'!F23</f>
        <v>0</v>
      </c>
      <c r="G30" s="185">
        <f>+'(令和5年4月)'!G23</f>
        <v>74.435222303778573</v>
      </c>
      <c r="H30" s="186">
        <f>+'(令和5年1月)'!H23</f>
        <v>0</v>
      </c>
      <c r="I30" s="185">
        <f>+'(令和5年4月)'!I23</f>
        <v>45.367583834909716</v>
      </c>
      <c r="J30" s="186">
        <f>+'(令和5年1月)'!J23</f>
        <v>0</v>
      </c>
      <c r="K30" s="185">
        <f>+'(令和5年4月)'!K23</f>
        <v>24.226392362793504</v>
      </c>
      <c r="L30" s="186">
        <f>+'(令和5年1月)'!L23</f>
        <v>0</v>
      </c>
      <c r="M30" s="185">
        <f>+'(令和5年4月)'!M23</f>
        <v>45.784905555337012</v>
      </c>
      <c r="N30" s="186">
        <f>+'(令和5年1月)'!N23</f>
        <v>0</v>
      </c>
      <c r="O30" s="185">
        <f>+'(令和5年4月)'!O23</f>
        <v>81.943429704623739</v>
      </c>
      <c r="P30" s="186">
        <f>+'(令和5年1月)'!P23</f>
        <v>0</v>
      </c>
      <c r="Q30" s="185">
        <f>+'(令和5年4月)'!Q23</f>
        <v>45.148356054530872</v>
      </c>
      <c r="R30" s="186">
        <f>+'(令和5年1月)'!R23</f>
        <v>0</v>
      </c>
      <c r="S30" s="185">
        <f>+'(令和5年4月)'!S23</f>
        <v>159.69757970132486</v>
      </c>
      <c r="T30" s="186">
        <f>+'(令和5年1月)'!T23</f>
        <v>0</v>
      </c>
      <c r="U30" s="185">
        <f>+'(令和5年4月)'!U23</f>
        <v>70.884299177862445</v>
      </c>
      <c r="V30" s="186">
        <f>+'(令和5年1月)'!V23</f>
        <v>0</v>
      </c>
      <c r="W30" s="185">
        <f>+'(令和5年4月)'!W23</f>
        <v>74.071954443381145</v>
      </c>
      <c r="X30" s="186">
        <f>+'(令和5年1月)'!X23</f>
        <v>0</v>
      </c>
      <c r="Y30" s="185">
        <f>+'(令和5年4月)'!Y23</f>
        <v>73.76998399830417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-31</v>
      </c>
      <c r="F31" s="91">
        <f t="shared" ref="F31:Z33" si="5">F20-F27</f>
        <v>3211</v>
      </c>
      <c r="G31" s="92">
        <f t="shared" si="5"/>
        <v>-167.58500000000004</v>
      </c>
      <c r="H31" s="93">
        <f t="shared" si="5"/>
        <v>4857</v>
      </c>
      <c r="I31" s="90">
        <f t="shared" si="5"/>
        <v>-138</v>
      </c>
      <c r="J31" s="91">
        <f t="shared" si="5"/>
        <v>-65066.181818181882</v>
      </c>
      <c r="K31" s="92">
        <f t="shared" si="5"/>
        <v>-753</v>
      </c>
      <c r="L31" s="93">
        <f t="shared" si="5"/>
        <v>-1397271</v>
      </c>
      <c r="M31" s="90">
        <f t="shared" si="5"/>
        <v>-1345.732</v>
      </c>
      <c r="N31" s="91">
        <f t="shared" si="5"/>
        <v>-465302.69700000016</v>
      </c>
      <c r="O31" s="92">
        <f t="shared" si="5"/>
        <v>1017</v>
      </c>
      <c r="P31" s="93">
        <f t="shared" si="5"/>
        <v>320566.60000000009</v>
      </c>
      <c r="Q31" s="90">
        <f t="shared" si="5"/>
        <v>368</v>
      </c>
      <c r="R31" s="91">
        <f t="shared" si="5"/>
        <v>604531.5756000001</v>
      </c>
      <c r="S31" s="92">
        <f t="shared" si="5"/>
        <v>-4707</v>
      </c>
      <c r="T31" s="93">
        <f t="shared" si="5"/>
        <v>-101595.59999999963</v>
      </c>
      <c r="U31" s="90">
        <f t="shared" si="5"/>
        <v>-633</v>
      </c>
      <c r="V31" s="91">
        <f t="shared" si="5"/>
        <v>-227366.51395348832</v>
      </c>
      <c r="W31" s="92">
        <f t="shared" si="5"/>
        <v>-1869.3969999999999</v>
      </c>
      <c r="X31" s="93">
        <f t="shared" si="5"/>
        <v>-733306</v>
      </c>
      <c r="Y31" s="90">
        <f t="shared" si="5"/>
        <v>-8259.7139999999927</v>
      </c>
      <c r="Z31" s="91">
        <f t="shared" si="5"/>
        <v>-2056741.8171716705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30.008000000000038</v>
      </c>
      <c r="F32" s="95">
        <f t="shared" si="6"/>
        <v>-1427.6000000000058</v>
      </c>
      <c r="G32" s="96">
        <f t="shared" si="6"/>
        <v>-240.23500000000013</v>
      </c>
      <c r="H32" s="97">
        <f t="shared" si="6"/>
        <v>-35149.799999999988</v>
      </c>
      <c r="I32" s="94">
        <f t="shared" si="6"/>
        <v>-638</v>
      </c>
      <c r="J32" s="95">
        <f t="shared" si="6"/>
        <v>-533672.30909090908</v>
      </c>
      <c r="K32" s="96">
        <f t="shared" si="6"/>
        <v>29</v>
      </c>
      <c r="L32" s="97">
        <f t="shared" si="6"/>
        <v>71018</v>
      </c>
      <c r="M32" s="94">
        <f t="shared" si="6"/>
        <v>247.13699999999972</v>
      </c>
      <c r="N32" s="95">
        <f t="shared" si="6"/>
        <v>-18362.199999999953</v>
      </c>
      <c r="O32" s="96">
        <f t="shared" si="6"/>
        <v>662</v>
      </c>
      <c r="P32" s="97">
        <f t="shared" si="6"/>
        <v>220629</v>
      </c>
      <c r="Q32" s="94">
        <f t="shared" si="6"/>
        <v>1050</v>
      </c>
      <c r="R32" s="95">
        <f t="shared" si="6"/>
        <v>603981.5</v>
      </c>
      <c r="S32" s="96">
        <f t="shared" si="6"/>
        <v>-3737</v>
      </c>
      <c r="T32" s="97">
        <f t="shared" si="6"/>
        <v>86886.5</v>
      </c>
      <c r="U32" s="94">
        <f t="shared" si="5"/>
        <v>-422</v>
      </c>
      <c r="V32" s="95">
        <f t="shared" si="5"/>
        <v>847253.76046511624</v>
      </c>
      <c r="W32" s="96">
        <f t="shared" si="5"/>
        <v>-1883.0990000000002</v>
      </c>
      <c r="X32" s="97">
        <f t="shared" si="5"/>
        <v>-671426</v>
      </c>
      <c r="Y32" s="94">
        <f t="shared" si="5"/>
        <v>-4902.1889999999985</v>
      </c>
      <c r="Z32" s="95">
        <f t="shared" si="5"/>
        <v>569730.85137420893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-329.50800000000004</v>
      </c>
      <c r="F33" s="95">
        <f t="shared" si="5"/>
        <v>-66870.400000000023</v>
      </c>
      <c r="G33" s="96">
        <f t="shared" si="5"/>
        <v>-162.33299999999986</v>
      </c>
      <c r="H33" s="97">
        <f t="shared" si="5"/>
        <v>-34039</v>
      </c>
      <c r="I33" s="94">
        <f t="shared" si="5"/>
        <v>-962</v>
      </c>
      <c r="J33" s="95">
        <f t="shared" si="5"/>
        <v>-509194.13636363624</v>
      </c>
      <c r="K33" s="96">
        <f t="shared" si="5"/>
        <v>-3584.2999999999993</v>
      </c>
      <c r="L33" s="97">
        <f t="shared" si="5"/>
        <v>3345428</v>
      </c>
      <c r="M33" s="94">
        <f t="shared" si="5"/>
        <v>-3104.2620000000006</v>
      </c>
      <c r="N33" s="95">
        <f t="shared" si="5"/>
        <v>-488259.99699999997</v>
      </c>
      <c r="O33" s="96">
        <f t="shared" si="5"/>
        <v>348</v>
      </c>
      <c r="P33" s="97">
        <f t="shared" si="5"/>
        <v>216200.60000000009</v>
      </c>
      <c r="Q33" s="94">
        <f t="shared" si="5"/>
        <v>-3346.5999999999985</v>
      </c>
      <c r="R33" s="95">
        <f t="shared" si="5"/>
        <v>-326538.16239999793</v>
      </c>
      <c r="S33" s="96">
        <f t="shared" si="5"/>
        <v>284.19999999999709</v>
      </c>
      <c r="T33" s="97">
        <f t="shared" si="5"/>
        <v>-288874.10000000009</v>
      </c>
      <c r="U33" s="94">
        <f t="shared" si="5"/>
        <v>-331.69999999999982</v>
      </c>
      <c r="V33" s="95">
        <f t="shared" si="5"/>
        <v>-399961.73953488376</v>
      </c>
      <c r="W33" s="96">
        <f t="shared" si="5"/>
        <v>-916.15229999999974</v>
      </c>
      <c r="X33" s="97">
        <f t="shared" si="5"/>
        <v>-423450.5</v>
      </c>
      <c r="Y33" s="94">
        <f t="shared" si="5"/>
        <v>-12104.655299999984</v>
      </c>
      <c r="Z33" s="95">
        <f t="shared" si="5"/>
        <v>1024440.5647014827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8.3005909468109635</v>
      </c>
      <c r="F34" s="188"/>
      <c r="G34" s="187">
        <f t="shared" ref="G34" si="7">+G23-G30</f>
        <v>-3.6043840430119332</v>
      </c>
      <c r="H34" s="188"/>
      <c r="I34" s="187">
        <f t="shared" ref="I34" si="8">+I23-I30</f>
        <v>4.7269341235023816</v>
      </c>
      <c r="J34" s="188"/>
      <c r="K34" s="187">
        <f t="shared" ref="K34" si="9">+K23-K30</f>
        <v>9.2644921746811733</v>
      </c>
      <c r="L34" s="188"/>
      <c r="M34" s="187">
        <f t="shared" ref="M34" si="10">+M23-M30</f>
        <v>3.3643356492170753</v>
      </c>
      <c r="N34" s="188"/>
      <c r="O34" s="187">
        <f t="shared" ref="O34" si="11">+O23-O30</f>
        <v>14.105753927708449</v>
      </c>
      <c r="P34" s="188"/>
      <c r="Q34" s="187">
        <f t="shared" ref="Q34" si="12">+Q23-Q30</f>
        <v>3.5925184609224274</v>
      </c>
      <c r="R34" s="188"/>
      <c r="S34" s="187">
        <f t="shared" ref="S34" si="13">+S23-S30</f>
        <v>-16.60727409048414</v>
      </c>
      <c r="T34" s="188"/>
      <c r="U34" s="187">
        <f t="shared" ref="U34" si="14">+U23-U30</f>
        <v>-6.9808863059164494</v>
      </c>
      <c r="V34" s="188"/>
      <c r="W34" s="187">
        <f t="shared" ref="W34" si="15">+W23-W30</f>
        <v>-17.055055705709186</v>
      </c>
      <c r="X34" s="188"/>
      <c r="Y34" s="187">
        <f t="shared" ref="Y34" si="16">+Y23-Y30</f>
        <v>0.83013855942380133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96.764091858037588</v>
      </c>
      <c r="F35" s="60">
        <f t="shared" si="17"/>
        <v>103.97730791621767</v>
      </c>
      <c r="G35" s="61">
        <f t="shared" si="17"/>
        <v>87.164394704149572</v>
      </c>
      <c r="H35" s="62">
        <f t="shared" si="17"/>
        <v>101.03497212798965</v>
      </c>
      <c r="I35" s="59">
        <f t="shared" si="17"/>
        <v>92.560646900269532</v>
      </c>
      <c r="J35" s="60">
        <f t="shared" si="17"/>
        <v>95.417922922068996</v>
      </c>
      <c r="K35" s="61">
        <f t="shared" si="17"/>
        <v>65.12274201018991</v>
      </c>
      <c r="L35" s="62">
        <f t="shared" si="17"/>
        <v>66.414515922008334</v>
      </c>
      <c r="M35" s="59">
        <f t="shared" si="17"/>
        <v>83.358963489763852</v>
      </c>
      <c r="N35" s="60">
        <f t="shared" si="17"/>
        <v>76.612678086663763</v>
      </c>
      <c r="O35" s="61">
        <f t="shared" si="17"/>
        <v>126.53274197756326</v>
      </c>
      <c r="P35" s="62">
        <f t="shared" si="17"/>
        <v>124.93880177032597</v>
      </c>
      <c r="Q35" s="59">
        <f t="shared" si="17"/>
        <v>101.30616880812096</v>
      </c>
      <c r="R35" s="60">
        <f t="shared" si="17"/>
        <v>111.51579525699742</v>
      </c>
      <c r="S35" s="61">
        <f t="shared" si="17"/>
        <v>91.092481501807242</v>
      </c>
      <c r="T35" s="62">
        <f t="shared" si="17"/>
        <v>98.941653960234675</v>
      </c>
      <c r="U35" s="59">
        <f t="shared" si="17"/>
        <v>83.328943903081381</v>
      </c>
      <c r="V35" s="60">
        <f t="shared" si="17"/>
        <v>78.356455804257166</v>
      </c>
      <c r="W35" s="61">
        <f t="shared" si="17"/>
        <v>68.500001853538762</v>
      </c>
      <c r="X35" s="62">
        <f t="shared" si="17"/>
        <v>46.399560849852023</v>
      </c>
      <c r="Y35" s="59">
        <f t="shared" si="17"/>
        <v>92.418528114025762</v>
      </c>
      <c r="Z35" s="60">
        <f t="shared" si="17"/>
        <v>92.289049247249366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103.04032421479231</v>
      </c>
      <c r="F36" s="64">
        <f t="shared" si="17"/>
        <v>98.52870246315571</v>
      </c>
      <c r="G36" s="65">
        <f t="shared" si="17"/>
        <v>81.586277413440513</v>
      </c>
      <c r="H36" s="66">
        <f t="shared" si="17"/>
        <v>92.655427909950646</v>
      </c>
      <c r="I36" s="63">
        <f t="shared" si="17"/>
        <v>73.034657650042263</v>
      </c>
      <c r="J36" s="64">
        <f t="shared" si="17"/>
        <v>69.23896294183983</v>
      </c>
      <c r="K36" s="65">
        <f t="shared" si="17"/>
        <v>101.8818948734588</v>
      </c>
      <c r="L36" s="66">
        <f t="shared" si="17"/>
        <v>102.41151966010943</v>
      </c>
      <c r="M36" s="63">
        <f t="shared" si="17"/>
        <v>103.15422904621509</v>
      </c>
      <c r="N36" s="64">
        <f t="shared" si="17"/>
        <v>98.948750273372326</v>
      </c>
      <c r="O36" s="65">
        <f t="shared" si="17"/>
        <v>116.47585863613739</v>
      </c>
      <c r="P36" s="66">
        <f t="shared" si="17"/>
        <v>116.91394112790272</v>
      </c>
      <c r="Q36" s="63">
        <f t="shared" si="17"/>
        <v>103.97170632068691</v>
      </c>
      <c r="R36" s="64">
        <f t="shared" si="17"/>
        <v>112.1959648696991</v>
      </c>
      <c r="S36" s="65">
        <f t="shared" si="17"/>
        <v>92.449894941005326</v>
      </c>
      <c r="T36" s="66">
        <f t="shared" si="17"/>
        <v>100.98771305490048</v>
      </c>
      <c r="U36" s="63">
        <f t="shared" si="17"/>
        <v>89.396984924623112</v>
      </c>
      <c r="V36" s="64">
        <f t="shared" si="17"/>
        <v>294.12790284714686</v>
      </c>
      <c r="W36" s="65">
        <f t="shared" si="17"/>
        <v>67.485832130734963</v>
      </c>
      <c r="X36" s="66">
        <f t="shared" si="17"/>
        <v>47.925758688592737</v>
      </c>
      <c r="Y36" s="63">
        <f t="shared" si="17"/>
        <v>95.275289004402225</v>
      </c>
      <c r="Z36" s="64">
        <f t="shared" si="17"/>
        <v>102.39569685741796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83.601737427142723</v>
      </c>
      <c r="F37" s="68">
        <f t="shared" si="17"/>
        <v>81.639704348017091</v>
      </c>
      <c r="G37" s="69">
        <f t="shared" si="17"/>
        <v>90.744328561426244</v>
      </c>
      <c r="H37" s="70">
        <f t="shared" si="17"/>
        <v>95.447883149986225</v>
      </c>
      <c r="I37" s="67">
        <f t="shared" si="17"/>
        <v>78.111490329920358</v>
      </c>
      <c r="J37" s="68">
        <f t="shared" si="17"/>
        <v>85.448828471071309</v>
      </c>
      <c r="K37" s="69">
        <f t="shared" si="17"/>
        <v>54.887795300366257</v>
      </c>
      <c r="L37" s="70">
        <f t="shared" si="17"/>
        <v>164.87717771318685</v>
      </c>
      <c r="M37" s="67">
        <f t="shared" si="17"/>
        <v>82.275146897167744</v>
      </c>
      <c r="N37" s="68">
        <f t="shared" si="17"/>
        <v>86.574757389936067</v>
      </c>
      <c r="O37" s="69">
        <f t="shared" si="17"/>
        <v>107.40740740740742</v>
      </c>
      <c r="P37" s="70">
        <f t="shared" si="17"/>
        <v>115.9391659312701</v>
      </c>
      <c r="Q37" s="67">
        <f t="shared" si="17"/>
        <v>94.545113731754427</v>
      </c>
      <c r="R37" s="68">
        <f t="shared" si="17"/>
        <v>97.083213218787023</v>
      </c>
      <c r="S37" s="69">
        <f t="shared" si="17"/>
        <v>100.84297324553597</v>
      </c>
      <c r="T37" s="70">
        <f t="shared" si="17"/>
        <v>92.169564061229792</v>
      </c>
      <c r="U37" s="67">
        <f t="shared" si="17"/>
        <v>93.850802714026187</v>
      </c>
      <c r="V37" s="68">
        <f t="shared" si="17"/>
        <v>81.207988988008196</v>
      </c>
      <c r="W37" s="69">
        <f t="shared" si="17"/>
        <v>88.529325925711689</v>
      </c>
      <c r="X37" s="70">
        <f t="shared" si="17"/>
        <v>79.631221891949153</v>
      </c>
      <c r="Y37" s="67">
        <f t="shared" si="17"/>
        <v>91.752119852436081</v>
      </c>
      <c r="Z37" s="68">
        <f t="shared" si="17"/>
        <v>103.02617202891859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+'(令和6年3月)'!E20</f>
        <v>1042</v>
      </c>
      <c r="F39" s="143">
        <f>+'(令和6年3月)'!F20</f>
        <v>92712</v>
      </c>
      <c r="G39" s="142">
        <f>+'(令和6年3月)'!G20</f>
        <v>1264.4270000000001</v>
      </c>
      <c r="H39" s="143">
        <f>+'(令和6年3月)'!H20</f>
        <v>508621</v>
      </c>
      <c r="I39" s="142">
        <f>+'(令和6年3月)'!I20</f>
        <v>2166</v>
      </c>
      <c r="J39" s="143">
        <f>+'(令和6年3月)'!J20</f>
        <v>1367121.9363636365</v>
      </c>
      <c r="K39" s="142">
        <f>+'(令和6年3月)'!K20</f>
        <v>1750</v>
      </c>
      <c r="L39" s="143">
        <f>+'(令和6年3月)'!L20</f>
        <v>8572903</v>
      </c>
      <c r="M39" s="142">
        <f>+'(令和6年3月)'!M20</f>
        <v>5430.2</v>
      </c>
      <c r="N39" s="143">
        <f>+'(令和6年3月)'!N20</f>
        <v>1490381</v>
      </c>
      <c r="O39" s="142">
        <f>+'(令和6年3月)'!O20</f>
        <v>4397</v>
      </c>
      <c r="P39" s="143">
        <f>+'(令和6年3月)'!P20</f>
        <v>1476136</v>
      </c>
      <c r="Q39" s="142">
        <f>+'(令和6年3月)'!Q20</f>
        <v>23824</v>
      </c>
      <c r="R39" s="143">
        <f>+'(令和6年3月)'!R20</f>
        <v>5091833.5999999996</v>
      </c>
      <c r="S39" s="144">
        <f>+'(令和6年3月)'!S20</f>
        <v>39659</v>
      </c>
      <c r="T39" s="145">
        <f>+'(令和6年3月)'!T20</f>
        <v>7411914</v>
      </c>
      <c r="U39" s="142">
        <f>+'(令和6年3月)'!U20</f>
        <v>4043</v>
      </c>
      <c r="V39" s="143">
        <f>+'(令和6年3月)'!V20</f>
        <v>1410779.0232558139</v>
      </c>
      <c r="W39" s="142">
        <f>+'(令和6年3月)'!W20</f>
        <v>3977.9360000000001</v>
      </c>
      <c r="X39" s="143">
        <f>+'(令和6年3月)'!X20</f>
        <v>669087</v>
      </c>
      <c r="Y39" s="146">
        <f>+'(令和6年3月)'!Y20</f>
        <v>87553.562999999995</v>
      </c>
      <c r="Z39" s="147">
        <f>+'(令和6年3月)'!Z20</f>
        <v>28091488.559619449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+'(令和6年3月)'!E21</f>
        <v>1219</v>
      </c>
      <c r="F40" s="149">
        <f>+'(令和6年3月)'!F21</f>
        <v>149928</v>
      </c>
      <c r="G40" s="148">
        <f>+'(令和6年3月)'!G21</f>
        <v>1260.664</v>
      </c>
      <c r="H40" s="149">
        <f>+'(令和6年3月)'!H21</f>
        <v>506137</v>
      </c>
      <c r="I40" s="148">
        <f>+'(令和6年3月)'!I21</f>
        <v>2098</v>
      </c>
      <c r="J40" s="149">
        <f>+'(令和6年3月)'!J21</f>
        <v>1942160.4818181819</v>
      </c>
      <c r="K40" s="148">
        <f>+'(令和6年3月)'!K21</f>
        <v>1979</v>
      </c>
      <c r="L40" s="149">
        <f>+'(令和6年3月)'!L21</f>
        <v>2540053</v>
      </c>
      <c r="M40" s="148">
        <f>+'(令和6年3月)'!M21</f>
        <v>6096.1440000000002</v>
      </c>
      <c r="N40" s="149">
        <f>+'(令和6年3月)'!N21</f>
        <v>1411976</v>
      </c>
      <c r="O40" s="148">
        <f>+'(令和6年3月)'!O21</f>
        <v>4494</v>
      </c>
      <c r="P40" s="149">
        <f>+'(令和6年3月)'!P21</f>
        <v>1499868</v>
      </c>
      <c r="Q40" s="148">
        <f>+'(令和6年3月)'!Q21</f>
        <v>26715</v>
      </c>
      <c r="R40" s="149">
        <f>+'(令和6年3月)'!R21</f>
        <v>5488347.4000000004</v>
      </c>
      <c r="S40" s="144">
        <f>+'(令和6年3月)'!S21</f>
        <v>40925</v>
      </c>
      <c r="T40" s="145">
        <f>+'(令和6年3月)'!T21</f>
        <v>7490605</v>
      </c>
      <c r="U40" s="148">
        <f>+'(令和6年3月)'!U21</f>
        <v>4102</v>
      </c>
      <c r="V40" s="149">
        <f>+'(令和6年3月)'!V21</f>
        <v>1569701.1860465116</v>
      </c>
      <c r="W40" s="148">
        <f>+'(令和6年3月)'!W21</f>
        <v>4485.2759999999998</v>
      </c>
      <c r="X40" s="149">
        <f>+'(令和6年3月)'!X21</f>
        <v>724776</v>
      </c>
      <c r="Y40" s="150">
        <f>+'(令和6年3月)'!Y21</f>
        <v>93374.084000000003</v>
      </c>
      <c r="Z40" s="151">
        <f>+'(令和6年3月)'!Z21</f>
        <v>23323552.067864694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+'(令和6年3月)'!E22</f>
        <v>1769.9080000000001</v>
      </c>
      <c r="F41" s="149">
        <f>+'(令和6年3月)'!F22</f>
        <v>309000</v>
      </c>
      <c r="G41" s="148">
        <f>+'(令和6年3月)'!G22</f>
        <v>1517.9189999999999</v>
      </c>
      <c r="H41" s="149">
        <f>+'(令和6年3月)'!H22</f>
        <v>683010.2</v>
      </c>
      <c r="I41" s="148">
        <f>+'(令和6年3月)'!I22</f>
        <v>3444</v>
      </c>
      <c r="J41" s="149">
        <f>+'(令和6年3月)'!J22</f>
        <v>2836416.0363636361</v>
      </c>
      <c r="K41" s="148">
        <f>+'(令和6年3月)'!K22</f>
        <v>4525</v>
      </c>
      <c r="L41" s="149">
        <f>+'(令和6年3月)'!L22</f>
        <v>8754879</v>
      </c>
      <c r="M41" s="148">
        <f>+'(令和6年3月)'!M22</f>
        <v>15750.491</v>
      </c>
      <c r="N41" s="149">
        <f>+'(令和6年3月)'!N22</f>
        <v>3352711.75</v>
      </c>
      <c r="O41" s="148">
        <f>+'(令和6年3月)'!O22</f>
        <v>4876</v>
      </c>
      <c r="P41" s="149">
        <f>+'(令和6年3月)'!P22</f>
        <v>1491682</v>
      </c>
      <c r="Q41" s="148">
        <f>+'(令和6年3月)'!Q22</f>
        <v>56948.9</v>
      </c>
      <c r="R41" s="149">
        <f>+'(令和6年3月)'!R22</f>
        <v>10570764.699999999</v>
      </c>
      <c r="S41" s="144">
        <f>+'(令和6年3月)'!S22</f>
        <v>31621.200000000001</v>
      </c>
      <c r="T41" s="145">
        <f>+'(令和6年3月)'!T22</f>
        <v>2785993</v>
      </c>
      <c r="U41" s="148">
        <f>+'(令和6年3月)'!U22</f>
        <v>5456.5</v>
      </c>
      <c r="V41" s="149">
        <f>+'(令和6年3月)'!V22</f>
        <v>2188955.0348837208</v>
      </c>
      <c r="W41" s="148">
        <f>+'(令和6年3月)'!W22</f>
        <v>6914.0867000000007</v>
      </c>
      <c r="X41" s="149">
        <f>+'(令和6年3月)'!X22</f>
        <v>1638615</v>
      </c>
      <c r="Y41" s="150">
        <f>+'(令和6年3月)'!Y22</f>
        <v>132824.00469999999</v>
      </c>
      <c r="Z41" s="151">
        <f>+'(令和6年3月)'!Z22</f>
        <v>34612026.72124736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+'(令和6年3月)'!E23</f>
        <v>60.831636540522851</v>
      </c>
      <c r="F42" s="193">
        <f>+'(令和5年12月)'!F23</f>
        <v>0</v>
      </c>
      <c r="G42" s="192">
        <f>+'(令和6年3月)'!G23</f>
        <v>83.279305426152078</v>
      </c>
      <c r="H42" s="193">
        <f>+'(令和5年12月)'!H23</f>
        <v>0</v>
      </c>
      <c r="I42" s="192">
        <f>+'(令和6年3月)'!I23</f>
        <v>62.521994134897362</v>
      </c>
      <c r="J42" s="193">
        <f>+'(令和5年12月)'!J23</f>
        <v>0</v>
      </c>
      <c r="K42" s="192">
        <f>+'(令和6年3月)'!K23</f>
        <v>40.187520206918848</v>
      </c>
      <c r="L42" s="193">
        <f>+'(令和5年12月)'!L23</f>
        <v>0</v>
      </c>
      <c r="M42" s="192">
        <f>+'(令和6年3月)'!M23</f>
        <v>35.83290489119166</v>
      </c>
      <c r="N42" s="193">
        <f>+'(令和5年12月)'!N23</f>
        <v>0</v>
      </c>
      <c r="O42" s="192">
        <f>+'(令和6年3月)'!O23</f>
        <v>90.273124175043151</v>
      </c>
      <c r="P42" s="193">
        <f>+'(令和5年12月)'!P23</f>
        <v>0</v>
      </c>
      <c r="Q42" s="192">
        <f>+'(令和6年3月)'!Q23</f>
        <v>43.273841327250558</v>
      </c>
      <c r="R42" s="193">
        <f>+'(令和5年12月)'!R23</f>
        <v>0</v>
      </c>
      <c r="S42" s="192">
        <f>+'(令和6年3月)'!S23</f>
        <v>124.92016543581923</v>
      </c>
      <c r="T42" s="193">
        <f>+'(令和5年12月)'!T23</f>
        <v>0</v>
      </c>
      <c r="U42" s="192">
        <f>+'(令和6年3月)'!U23</f>
        <v>74.234414874225294</v>
      </c>
      <c r="V42" s="193">
        <f>+'(令和5年12月)'!V23</f>
        <v>0</v>
      </c>
      <c r="W42" s="192">
        <f>+'(令和6年3月)'!W23</f>
        <v>59.036685773667507</v>
      </c>
      <c r="X42" s="193">
        <f>+'(令和5年12月)'!X23</f>
        <v>0</v>
      </c>
      <c r="Y42" s="192">
        <f>+'(令和6年3月)'!Y23</f>
        <v>66.647742459654182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-115</v>
      </c>
      <c r="F43" s="93">
        <f t="shared" si="18"/>
        <v>-8768</v>
      </c>
      <c r="G43" s="90">
        <f t="shared" si="18"/>
        <v>-126.38600000000019</v>
      </c>
      <c r="H43" s="91">
        <f t="shared" si="18"/>
        <v>-34476</v>
      </c>
      <c r="I43" s="92">
        <f t="shared" si="18"/>
        <v>-449</v>
      </c>
      <c r="J43" s="93">
        <f t="shared" si="18"/>
        <v>-12173.118181818398</v>
      </c>
      <c r="K43" s="90">
        <f t="shared" si="18"/>
        <v>-344</v>
      </c>
      <c r="L43" s="91">
        <f t="shared" si="18"/>
        <v>-5809832</v>
      </c>
      <c r="M43" s="92">
        <f t="shared" si="18"/>
        <v>1310.8959999999997</v>
      </c>
      <c r="N43" s="93">
        <f t="shared" si="18"/>
        <v>33867.30299999984</v>
      </c>
      <c r="O43" s="90">
        <f t="shared" si="18"/>
        <v>453</v>
      </c>
      <c r="P43" s="91">
        <f t="shared" si="18"/>
        <v>129843.60000000009</v>
      </c>
      <c r="Q43" s="92">
        <f t="shared" si="18"/>
        <v>4718</v>
      </c>
      <c r="R43" s="93">
        <f t="shared" si="18"/>
        <v>762283.97560000047</v>
      </c>
      <c r="S43" s="90">
        <f t="shared" si="18"/>
        <v>8477</v>
      </c>
      <c r="T43" s="91">
        <f t="shared" si="18"/>
        <v>2085959.4000000004</v>
      </c>
      <c r="U43" s="92">
        <f t="shared" si="18"/>
        <v>-879</v>
      </c>
      <c r="V43" s="93">
        <f t="shared" si="18"/>
        <v>-587640.53720930219</v>
      </c>
      <c r="W43" s="90">
        <f t="shared" si="18"/>
        <v>87.260999999999967</v>
      </c>
      <c r="X43" s="91">
        <f t="shared" si="18"/>
        <v>-34296</v>
      </c>
      <c r="Y43" s="90">
        <f t="shared" si="18"/>
        <v>13132.771000000008</v>
      </c>
      <c r="Z43" s="91">
        <f t="shared" si="18"/>
        <v>-3475231.3767911196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-201.99199999999996</v>
      </c>
      <c r="F44" s="97">
        <f t="shared" si="18"/>
        <v>-54325.600000000006</v>
      </c>
      <c r="G44" s="94">
        <f t="shared" si="18"/>
        <v>-196.24700000000007</v>
      </c>
      <c r="H44" s="95">
        <f t="shared" si="18"/>
        <v>-62704.799999999988</v>
      </c>
      <c r="I44" s="96">
        <f t="shared" si="18"/>
        <v>-370</v>
      </c>
      <c r="J44" s="97">
        <f t="shared" si="18"/>
        <v>-740935.79090909101</v>
      </c>
      <c r="K44" s="94">
        <f t="shared" si="18"/>
        <v>-409</v>
      </c>
      <c r="L44" s="95">
        <f t="shared" si="18"/>
        <v>475913</v>
      </c>
      <c r="M44" s="96">
        <f t="shared" si="18"/>
        <v>1986.0929999999998</v>
      </c>
      <c r="N44" s="97">
        <f t="shared" si="18"/>
        <v>316363.80000000005</v>
      </c>
      <c r="O44" s="94">
        <f t="shared" si="18"/>
        <v>186</v>
      </c>
      <c r="P44" s="95">
        <f t="shared" si="18"/>
        <v>25182</v>
      </c>
      <c r="Q44" s="96">
        <f t="shared" si="18"/>
        <v>772</v>
      </c>
      <c r="R44" s="97">
        <f t="shared" si="18"/>
        <v>67940.099999999627</v>
      </c>
      <c r="S44" s="94">
        <f t="shared" si="18"/>
        <v>4834</v>
      </c>
      <c r="T44" s="95">
        <f t="shared" si="18"/>
        <v>1393016.5</v>
      </c>
      <c r="U44" s="96">
        <f t="shared" si="18"/>
        <v>-544</v>
      </c>
      <c r="V44" s="97">
        <f t="shared" si="18"/>
        <v>-286006.42558139539</v>
      </c>
      <c r="W44" s="94">
        <f t="shared" si="18"/>
        <v>-576.7489999999998</v>
      </c>
      <c r="X44" s="95">
        <f t="shared" si="18"/>
        <v>-106839</v>
      </c>
      <c r="Y44" s="94">
        <f t="shared" si="18"/>
        <v>5480.1049999999959</v>
      </c>
      <c r="Z44" s="95">
        <f t="shared" si="18"/>
        <v>1027603.7835095152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-90.008000000000038</v>
      </c>
      <c r="F45" s="97">
        <f t="shared" si="18"/>
        <v>-11658.400000000023</v>
      </c>
      <c r="G45" s="94">
        <f t="shared" si="18"/>
        <v>73.624000000000251</v>
      </c>
      <c r="H45" s="95">
        <f t="shared" si="18"/>
        <v>30712.800000000047</v>
      </c>
      <c r="I45" s="96">
        <f t="shared" si="18"/>
        <v>-11</v>
      </c>
      <c r="J45" s="97">
        <f t="shared" si="18"/>
        <v>153724.12727272743</v>
      </c>
      <c r="K45" s="94">
        <f t="shared" si="18"/>
        <v>-164</v>
      </c>
      <c r="L45" s="95">
        <f t="shared" si="18"/>
        <v>-252895</v>
      </c>
      <c r="M45" s="96">
        <f t="shared" si="18"/>
        <v>-1341.1409999999996</v>
      </c>
      <c r="N45" s="97">
        <f t="shared" si="18"/>
        <v>-204091.49699999997</v>
      </c>
      <c r="O45" s="94">
        <f t="shared" si="18"/>
        <v>170</v>
      </c>
      <c r="P45" s="95">
        <f t="shared" si="18"/>
        <v>80929.600000000093</v>
      </c>
      <c r="Q45" s="96">
        <f t="shared" si="18"/>
        <v>1055</v>
      </c>
      <c r="R45" s="97">
        <f t="shared" si="18"/>
        <v>297830.23760000244</v>
      </c>
      <c r="S45" s="94">
        <f t="shared" si="18"/>
        <v>2376.9999999999964</v>
      </c>
      <c r="T45" s="95">
        <f t="shared" si="18"/>
        <v>614251.89999999991</v>
      </c>
      <c r="U45" s="96">
        <f t="shared" si="18"/>
        <v>-394</v>
      </c>
      <c r="V45" s="97">
        <f t="shared" si="18"/>
        <v>-460556.27441860456</v>
      </c>
      <c r="W45" s="94">
        <f t="shared" si="18"/>
        <v>156.66999999999825</v>
      </c>
      <c r="X45" s="95">
        <f t="shared" si="18"/>
        <v>16854</v>
      </c>
      <c r="Y45" s="94">
        <f t="shared" si="18"/>
        <v>1832.1450000000186</v>
      </c>
      <c r="Z45" s="95">
        <f t="shared" si="18"/>
        <v>265101.49345412105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-4.4804425030575743</v>
      </c>
      <c r="F46" s="193"/>
      <c r="G46" s="192">
        <f>G23-G42</f>
        <v>-12.448467165385438</v>
      </c>
      <c r="H46" s="193"/>
      <c r="I46" s="192">
        <f>I23-I42</f>
        <v>-12.427476176485264</v>
      </c>
      <c r="J46" s="193"/>
      <c r="K46" s="192">
        <f>K23-K42</f>
        <v>-6.69663566944417</v>
      </c>
      <c r="L46" s="193"/>
      <c r="M46" s="192">
        <f>M23-M42</f>
        <v>13.316336313362427</v>
      </c>
      <c r="N46" s="193"/>
      <c r="O46" s="192">
        <f t="shared" si="18"/>
        <v>5.7760594572890369</v>
      </c>
      <c r="P46" s="193"/>
      <c r="Q46" s="192">
        <f t="shared" si="18"/>
        <v>5.4670331882027412</v>
      </c>
      <c r="R46" s="193"/>
      <c r="S46" s="192">
        <f t="shared" si="18"/>
        <v>18.170140175021487</v>
      </c>
      <c r="T46" s="193"/>
      <c r="U46" s="192">
        <f t="shared" si="18"/>
        <v>-10.331002002279298</v>
      </c>
      <c r="V46" s="193"/>
      <c r="W46" s="192">
        <f t="shared" si="18"/>
        <v>-2.0197870359955488</v>
      </c>
      <c r="X46" s="193"/>
      <c r="Y46" s="192">
        <f t="shared" si="18"/>
        <v>7.9523800980737889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88.963531669865645</v>
      </c>
      <c r="F47" s="72">
        <f t="shared" si="19"/>
        <v>90.542756061782725</v>
      </c>
      <c r="G47" s="71">
        <f t="shared" si="19"/>
        <v>90.004484244642029</v>
      </c>
      <c r="H47" s="73">
        <f t="shared" si="19"/>
        <v>93.221671932539167</v>
      </c>
      <c r="I47" s="74">
        <f t="shared" si="19"/>
        <v>79.270544783010152</v>
      </c>
      <c r="J47" s="72">
        <f t="shared" si="19"/>
        <v>99.109580655680404</v>
      </c>
      <c r="K47" s="71">
        <f t="shared" si="19"/>
        <v>80.342857142857142</v>
      </c>
      <c r="L47" s="73">
        <f t="shared" si="19"/>
        <v>32.230284187281718</v>
      </c>
      <c r="M47" s="74">
        <f t="shared" si="19"/>
        <v>124.14084195793893</v>
      </c>
      <c r="N47" s="72">
        <f t="shared" si="19"/>
        <v>102.27239229431937</v>
      </c>
      <c r="O47" s="71">
        <f t="shared" si="19"/>
        <v>110.30247896292926</v>
      </c>
      <c r="P47" s="73">
        <f t="shared" si="19"/>
        <v>108.79618138166131</v>
      </c>
      <c r="Q47" s="74">
        <f t="shared" si="19"/>
        <v>119.80355943586301</v>
      </c>
      <c r="R47" s="72">
        <f t="shared" si="19"/>
        <v>114.97071655287401</v>
      </c>
      <c r="S47" s="71">
        <f t="shared" si="19"/>
        <v>121.37471948359766</v>
      </c>
      <c r="T47" s="73">
        <f t="shared" si="19"/>
        <v>128.1433297795954</v>
      </c>
      <c r="U47" s="74">
        <f t="shared" si="19"/>
        <v>78.258718773188235</v>
      </c>
      <c r="V47" s="72">
        <f t="shared" si="19"/>
        <v>58.34637972904234</v>
      </c>
      <c r="W47" s="71">
        <f t="shared" si="19"/>
        <v>102.19362503569691</v>
      </c>
      <c r="X47" s="73">
        <f t="shared" si="19"/>
        <v>94.874209183559088</v>
      </c>
      <c r="Y47" s="71">
        <f t="shared" si="19"/>
        <v>114.99969909848215</v>
      </c>
      <c r="Z47" s="73">
        <f t="shared" si="19"/>
        <v>87.628881362354562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83.429696472518472</v>
      </c>
      <c r="F48" s="66">
        <f t="shared" si="19"/>
        <v>63.765540792913932</v>
      </c>
      <c r="G48" s="63">
        <f t="shared" si="19"/>
        <v>84.433044808132848</v>
      </c>
      <c r="H48" s="64">
        <f t="shared" si="19"/>
        <v>87.611101342126744</v>
      </c>
      <c r="I48" s="65">
        <f t="shared" si="19"/>
        <v>82.364156339370837</v>
      </c>
      <c r="J48" s="66">
        <f t="shared" si="19"/>
        <v>61.849919311742298</v>
      </c>
      <c r="K48" s="63">
        <f t="shared" si="19"/>
        <v>79.332996462860024</v>
      </c>
      <c r="L48" s="64">
        <f t="shared" si="19"/>
        <v>118.73634132831086</v>
      </c>
      <c r="M48" s="65">
        <f t="shared" si="19"/>
        <v>132.57949615363415</v>
      </c>
      <c r="N48" s="66">
        <f t="shared" si="19"/>
        <v>122.40574910621712</v>
      </c>
      <c r="O48" s="63">
        <f t="shared" si="19"/>
        <v>104.13885180240321</v>
      </c>
      <c r="P48" s="64">
        <f t="shared" si="19"/>
        <v>101.67894774740178</v>
      </c>
      <c r="Q48" s="65">
        <f t="shared" si="19"/>
        <v>102.8897623058207</v>
      </c>
      <c r="R48" s="66">
        <f t="shared" si="19"/>
        <v>101.23789722203081</v>
      </c>
      <c r="S48" s="63">
        <f t="shared" si="19"/>
        <v>111.81185094685399</v>
      </c>
      <c r="T48" s="64">
        <f t="shared" si="19"/>
        <v>118.59684898616334</v>
      </c>
      <c r="U48" s="65">
        <f t="shared" si="19"/>
        <v>86.738176499268647</v>
      </c>
      <c r="V48" s="66">
        <f t="shared" si="19"/>
        <v>81.779562369973206</v>
      </c>
      <c r="W48" s="63">
        <f t="shared" si="19"/>
        <v>87.141281829702351</v>
      </c>
      <c r="X48" s="64">
        <f t="shared" si="19"/>
        <v>85.259031756018416</v>
      </c>
      <c r="Y48" s="63">
        <f t="shared" si="19"/>
        <v>105.86897859153295</v>
      </c>
      <c r="Z48" s="64">
        <f t="shared" si="19"/>
        <v>104.40586314005469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94.914537930785102</v>
      </c>
      <c r="F49" s="70">
        <f t="shared" si="19"/>
        <v>96.227055016181211</v>
      </c>
      <c r="G49" s="67">
        <f t="shared" si="19"/>
        <v>104.85032468794451</v>
      </c>
      <c r="H49" s="68">
        <f t="shared" si="19"/>
        <v>104.4966824799981</v>
      </c>
      <c r="I49" s="69">
        <f t="shared" si="19"/>
        <v>99.680603948896632</v>
      </c>
      <c r="J49" s="70">
        <f t="shared" si="19"/>
        <v>105.41966077267726</v>
      </c>
      <c r="K49" s="67">
        <f t="shared" si="19"/>
        <v>96.375690607734811</v>
      </c>
      <c r="L49" s="68">
        <f t="shared" si="19"/>
        <v>97.111382121900263</v>
      </c>
      <c r="M49" s="69">
        <f t="shared" si="19"/>
        <v>91.485084496730934</v>
      </c>
      <c r="N49" s="70">
        <f t="shared" si="19"/>
        <v>93.912644085791158</v>
      </c>
      <c r="O49" s="67">
        <f t="shared" si="19"/>
        <v>103.4864643150123</v>
      </c>
      <c r="P49" s="68">
        <f t="shared" si="19"/>
        <v>105.42539227529728</v>
      </c>
      <c r="Q49" s="69">
        <f t="shared" si="19"/>
        <v>101.85253797702853</v>
      </c>
      <c r="R49" s="70">
        <f t="shared" si="19"/>
        <v>102.81748999294254</v>
      </c>
      <c r="S49" s="67">
        <f t="shared" si="19"/>
        <v>107.51710877512555</v>
      </c>
      <c r="T49" s="68">
        <f t="shared" si="19"/>
        <v>122.04786228823978</v>
      </c>
      <c r="U49" s="69">
        <f t="shared" si="19"/>
        <v>92.779254100613954</v>
      </c>
      <c r="V49" s="70">
        <f t="shared" si="19"/>
        <v>78.959993829061474</v>
      </c>
      <c r="W49" s="67">
        <f t="shared" si="19"/>
        <v>102.26595365082707</v>
      </c>
      <c r="X49" s="68">
        <f t="shared" si="19"/>
        <v>101.02855155115753</v>
      </c>
      <c r="Y49" s="67">
        <f t="shared" si="19"/>
        <v>101.37937792505063</v>
      </c>
      <c r="Z49" s="68">
        <f t="shared" si="19"/>
        <v>100.76592305786988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4065-35AC-460B-B786-3564C5FC435F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L15" sqref="L1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85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868</v>
      </c>
      <c r="F5" s="14">
        <v>69724</v>
      </c>
      <c r="G5" s="15">
        <v>30</v>
      </c>
      <c r="H5" s="16">
        <v>5440</v>
      </c>
      <c r="I5" s="13">
        <v>1439</v>
      </c>
      <c r="J5" s="14">
        <v>1197976</v>
      </c>
      <c r="K5" s="17">
        <v>1692</v>
      </c>
      <c r="L5" s="18">
        <v>8533198</v>
      </c>
      <c r="M5" s="13">
        <v>1019</v>
      </c>
      <c r="N5" s="75">
        <v>222510</v>
      </c>
      <c r="O5" s="19">
        <v>784</v>
      </c>
      <c r="P5" s="18">
        <v>45632</v>
      </c>
      <c r="Q5" s="13">
        <v>9427</v>
      </c>
      <c r="R5" s="14">
        <v>1644576</v>
      </c>
      <c r="S5" s="19">
        <v>16660</v>
      </c>
      <c r="T5" s="18">
        <v>4716924</v>
      </c>
      <c r="U5" s="13">
        <v>3813</v>
      </c>
      <c r="V5" s="14">
        <v>1377505</v>
      </c>
      <c r="W5" s="13">
        <v>347</v>
      </c>
      <c r="X5" s="18">
        <v>76216</v>
      </c>
      <c r="Y5" s="20">
        <f t="shared" ref="Y5:Z19" si="0">+W5+U5+S5+Q5+O5+M5+K5+I5+G5+E5</f>
        <v>36079</v>
      </c>
      <c r="Z5" s="21">
        <f t="shared" si="0"/>
        <v>17889701</v>
      </c>
    </row>
    <row r="6" spans="1:26" ht="18.95" customHeight="1" x14ac:dyDescent="0.15">
      <c r="A6" s="7"/>
      <c r="B6" s="22"/>
      <c r="C6" s="83"/>
      <c r="D6" s="81" t="s">
        <v>22</v>
      </c>
      <c r="E6" s="23">
        <v>781</v>
      </c>
      <c r="F6" s="24">
        <v>63867</v>
      </c>
      <c r="G6" s="25">
        <v>30</v>
      </c>
      <c r="H6" s="26">
        <v>5440</v>
      </c>
      <c r="I6" s="27">
        <v>1615</v>
      </c>
      <c r="J6" s="21">
        <v>1260314</v>
      </c>
      <c r="K6" s="25">
        <v>1870</v>
      </c>
      <c r="L6" s="26">
        <v>2503257</v>
      </c>
      <c r="M6" s="27">
        <v>816</v>
      </c>
      <c r="N6" s="76">
        <v>201716</v>
      </c>
      <c r="O6" s="25">
        <v>814</v>
      </c>
      <c r="P6" s="26">
        <v>42276</v>
      </c>
      <c r="Q6" s="27">
        <v>12190</v>
      </c>
      <c r="R6" s="21">
        <v>1975861</v>
      </c>
      <c r="S6" s="25">
        <v>17111</v>
      </c>
      <c r="T6" s="26">
        <v>4767768</v>
      </c>
      <c r="U6" s="27">
        <v>3865</v>
      </c>
      <c r="V6" s="21">
        <v>1542705</v>
      </c>
      <c r="W6" s="27">
        <v>482</v>
      </c>
      <c r="X6" s="26">
        <v>97330</v>
      </c>
      <c r="Y6" s="20">
        <f t="shared" si="0"/>
        <v>39574</v>
      </c>
      <c r="Z6" s="21">
        <f t="shared" si="0"/>
        <v>12460534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1523.9</v>
      </c>
      <c r="F7" s="36">
        <v>274558</v>
      </c>
      <c r="G7" s="29">
        <v>151</v>
      </c>
      <c r="H7" s="30">
        <v>74178</v>
      </c>
      <c r="I7" s="31">
        <v>2174</v>
      </c>
      <c r="J7" s="32">
        <v>2509389</v>
      </c>
      <c r="K7" s="77">
        <v>4361</v>
      </c>
      <c r="L7" s="30">
        <v>8635084</v>
      </c>
      <c r="M7" s="23">
        <v>1730.3</v>
      </c>
      <c r="N7" s="24">
        <v>273272.25</v>
      </c>
      <c r="O7" s="33">
        <v>2899</v>
      </c>
      <c r="P7" s="34">
        <v>702253</v>
      </c>
      <c r="Q7" s="23">
        <v>29466.400000000001</v>
      </c>
      <c r="R7" s="24">
        <v>4710474</v>
      </c>
      <c r="S7" s="33">
        <v>26965.200000000001</v>
      </c>
      <c r="T7" s="34">
        <v>2001601</v>
      </c>
      <c r="U7" s="23">
        <v>3903.5</v>
      </c>
      <c r="V7" s="24">
        <v>1960430.5</v>
      </c>
      <c r="W7" s="23">
        <v>1442.2</v>
      </c>
      <c r="X7" s="34">
        <v>383160</v>
      </c>
      <c r="Y7" s="31">
        <f t="shared" si="0"/>
        <v>74616.5</v>
      </c>
      <c r="Z7" s="24">
        <f t="shared" si="0"/>
        <v>21524399.75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170</v>
      </c>
      <c r="F8" s="14">
        <v>21916</v>
      </c>
      <c r="G8" s="15">
        <v>200.42700000000002</v>
      </c>
      <c r="H8" s="16">
        <v>118782</v>
      </c>
      <c r="I8" s="13">
        <v>535</v>
      </c>
      <c r="J8" s="14">
        <v>45726.636363636368</v>
      </c>
      <c r="K8" s="17">
        <v>0</v>
      </c>
      <c r="L8" s="18">
        <v>0</v>
      </c>
      <c r="M8" s="13">
        <v>3976</v>
      </c>
      <c r="N8" s="75">
        <v>992631</v>
      </c>
      <c r="O8" s="19">
        <v>19</v>
      </c>
      <c r="P8" s="18">
        <v>0</v>
      </c>
      <c r="Q8" s="13">
        <v>6771</v>
      </c>
      <c r="R8" s="14">
        <v>1505226</v>
      </c>
      <c r="S8" s="19">
        <v>22711</v>
      </c>
      <c r="T8" s="18">
        <v>2631190</v>
      </c>
      <c r="U8" s="13">
        <v>108</v>
      </c>
      <c r="V8" s="14">
        <v>6929.0232558139542</v>
      </c>
      <c r="W8" s="13">
        <v>43</v>
      </c>
      <c r="X8" s="18">
        <v>1400</v>
      </c>
      <c r="Y8" s="13">
        <f t="shared" si="0"/>
        <v>34533.427000000003</v>
      </c>
      <c r="Z8" s="14">
        <f t="shared" si="0"/>
        <v>5323800.6596194506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196</v>
      </c>
      <c r="F9" s="24">
        <v>23841</v>
      </c>
      <c r="G9" s="25">
        <v>185.66400000000002</v>
      </c>
      <c r="H9" s="26">
        <v>106108</v>
      </c>
      <c r="I9" s="27">
        <v>249</v>
      </c>
      <c r="J9" s="21">
        <v>36372.181818181823</v>
      </c>
      <c r="K9" s="25">
        <v>59</v>
      </c>
      <c r="L9" s="26">
        <v>911</v>
      </c>
      <c r="M9" s="27">
        <v>4274</v>
      </c>
      <c r="N9" s="76">
        <v>875073</v>
      </c>
      <c r="O9" s="25">
        <v>0</v>
      </c>
      <c r="P9" s="26">
        <v>0</v>
      </c>
      <c r="Q9" s="27">
        <v>6836</v>
      </c>
      <c r="R9" s="21">
        <v>1555377</v>
      </c>
      <c r="S9" s="25">
        <v>23481</v>
      </c>
      <c r="T9" s="26">
        <v>2648359</v>
      </c>
      <c r="U9" s="27">
        <v>90</v>
      </c>
      <c r="V9" s="21">
        <v>3080.1860465116279</v>
      </c>
      <c r="W9" s="27">
        <v>265</v>
      </c>
      <c r="X9" s="26">
        <v>15868</v>
      </c>
      <c r="Y9" s="20">
        <f t="shared" si="0"/>
        <v>35635.663999999997</v>
      </c>
      <c r="Z9" s="21">
        <f t="shared" si="0"/>
        <v>5264989.3678646926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195</v>
      </c>
      <c r="F10" s="36">
        <v>27386</v>
      </c>
      <c r="G10" s="29">
        <v>174.91899999999998</v>
      </c>
      <c r="H10" s="30">
        <v>102000.2</v>
      </c>
      <c r="I10" s="37">
        <v>851</v>
      </c>
      <c r="J10" s="38">
        <v>97434.636363636368</v>
      </c>
      <c r="K10" s="77">
        <v>0</v>
      </c>
      <c r="L10" s="30">
        <v>0</v>
      </c>
      <c r="M10" s="35">
        <v>8363.0750000000007</v>
      </c>
      <c r="N10" s="36">
        <v>1993548</v>
      </c>
      <c r="O10" s="29">
        <v>22</v>
      </c>
      <c r="P10" s="30">
        <v>0</v>
      </c>
      <c r="Q10" s="35">
        <v>12213</v>
      </c>
      <c r="R10" s="36">
        <v>1587279</v>
      </c>
      <c r="S10" s="29">
        <v>4563</v>
      </c>
      <c r="T10" s="30">
        <v>761404</v>
      </c>
      <c r="U10" s="35">
        <v>749</v>
      </c>
      <c r="V10" s="36">
        <v>63478.534883720931</v>
      </c>
      <c r="W10" s="35">
        <v>65</v>
      </c>
      <c r="X10" s="30">
        <v>1100</v>
      </c>
      <c r="Y10" s="37">
        <f t="shared" si="0"/>
        <v>27195.994000000002</v>
      </c>
      <c r="Z10" s="36">
        <f t="shared" si="0"/>
        <v>4633630.3712473577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</v>
      </c>
      <c r="J11" s="14">
        <v>1551.3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2151</v>
      </c>
      <c r="R11" s="14">
        <v>578411.6</v>
      </c>
      <c r="S11" s="19">
        <v>0</v>
      </c>
      <c r="T11" s="18">
        <v>0</v>
      </c>
      <c r="U11" s="13">
        <v>107</v>
      </c>
      <c r="V11" s="14">
        <v>23045</v>
      </c>
      <c r="W11" s="13">
        <v>0</v>
      </c>
      <c r="X11" s="18">
        <v>0</v>
      </c>
      <c r="Y11" s="13">
        <f>+W11+U11+S11+Q11+O11+M11+K11+I11+G11+E11</f>
        <v>2352</v>
      </c>
      <c r="Z11" s="14">
        <f t="shared" si="0"/>
        <v>693007.9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</v>
      </c>
      <c r="J12" s="21">
        <v>1451.3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2415</v>
      </c>
      <c r="R12" s="21">
        <v>645388.4</v>
      </c>
      <c r="S12" s="25">
        <v>0</v>
      </c>
      <c r="T12" s="26">
        <v>0</v>
      </c>
      <c r="U12" s="27">
        <v>146</v>
      </c>
      <c r="V12" s="21">
        <v>23696</v>
      </c>
      <c r="W12" s="27">
        <v>30</v>
      </c>
      <c r="X12" s="26">
        <v>24180</v>
      </c>
      <c r="Y12" s="20">
        <f t="shared" ref="Y12:Y19" si="1">+W12+U12+S12+Q12+O12+M12+K12+I12+G12+E12</f>
        <v>2684</v>
      </c>
      <c r="Z12" s="21">
        <f t="shared" si="0"/>
        <v>784715.70000000007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36</v>
      </c>
      <c r="J13" s="38">
        <v>12110.400000000001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6918.5</v>
      </c>
      <c r="R13" s="36">
        <v>1932462.7000000002</v>
      </c>
      <c r="S13" s="29">
        <v>2</v>
      </c>
      <c r="T13" s="30">
        <v>1835</v>
      </c>
      <c r="U13" s="35">
        <v>755</v>
      </c>
      <c r="V13" s="36">
        <v>154266</v>
      </c>
      <c r="W13" s="35">
        <v>13</v>
      </c>
      <c r="X13" s="30">
        <v>34295</v>
      </c>
      <c r="Y13" s="37">
        <f t="shared" si="1"/>
        <v>7938.5</v>
      </c>
      <c r="Z13" s="36">
        <f t="shared" si="0"/>
        <v>2348969.1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440</v>
      </c>
      <c r="N15" s="76">
        <v>55453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440</v>
      </c>
      <c r="Z15" s="24">
        <f t="shared" si="0"/>
        <v>55453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4416</v>
      </c>
      <c r="N16" s="36">
        <v>618480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4416</v>
      </c>
      <c r="Z16" s="36">
        <f t="shared" si="0"/>
        <v>618480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4</v>
      </c>
      <c r="F17" s="14">
        <v>1072</v>
      </c>
      <c r="G17" s="19">
        <v>959</v>
      </c>
      <c r="H17" s="18">
        <v>309399</v>
      </c>
      <c r="I17" s="13">
        <v>188</v>
      </c>
      <c r="J17" s="14">
        <v>121868</v>
      </c>
      <c r="K17" s="19">
        <v>58</v>
      </c>
      <c r="L17" s="18">
        <v>39705</v>
      </c>
      <c r="M17" s="13">
        <v>420.2</v>
      </c>
      <c r="N17" s="75">
        <v>260240</v>
      </c>
      <c r="O17" s="19">
        <v>3594</v>
      </c>
      <c r="P17" s="18">
        <v>1430504</v>
      </c>
      <c r="Q17" s="13">
        <v>5475</v>
      </c>
      <c r="R17" s="14">
        <v>1363620</v>
      </c>
      <c r="S17" s="19">
        <v>288</v>
      </c>
      <c r="T17" s="18">
        <v>63800</v>
      </c>
      <c r="U17" s="13">
        <v>15</v>
      </c>
      <c r="V17" s="14">
        <v>3300</v>
      </c>
      <c r="W17" s="13">
        <v>3587.9360000000001</v>
      </c>
      <c r="X17" s="18">
        <v>591471</v>
      </c>
      <c r="Y17" s="41">
        <f t="shared" si="1"/>
        <v>14589.136</v>
      </c>
      <c r="Z17" s="42">
        <f t="shared" si="0"/>
        <v>4184979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242</v>
      </c>
      <c r="F18" s="21">
        <v>62220</v>
      </c>
      <c r="G18" s="25">
        <v>970</v>
      </c>
      <c r="H18" s="26">
        <v>319589</v>
      </c>
      <c r="I18" s="27">
        <v>231</v>
      </c>
      <c r="J18" s="21">
        <v>644023</v>
      </c>
      <c r="K18" s="25">
        <v>50</v>
      </c>
      <c r="L18" s="26">
        <v>35885</v>
      </c>
      <c r="M18" s="27">
        <v>551.14400000000001</v>
      </c>
      <c r="N18" s="21">
        <v>264734</v>
      </c>
      <c r="O18" s="25">
        <v>3680</v>
      </c>
      <c r="P18" s="26">
        <v>1457592</v>
      </c>
      <c r="Q18" s="27">
        <v>5274</v>
      </c>
      <c r="R18" s="21">
        <v>1311721</v>
      </c>
      <c r="S18" s="25">
        <v>333</v>
      </c>
      <c r="T18" s="26">
        <v>74478</v>
      </c>
      <c r="U18" s="27">
        <v>1</v>
      </c>
      <c r="V18" s="21">
        <v>220</v>
      </c>
      <c r="W18" s="27">
        <v>3708.2759999999998</v>
      </c>
      <c r="X18" s="26">
        <v>587398</v>
      </c>
      <c r="Y18" s="23">
        <f t="shared" si="1"/>
        <v>15040.42</v>
      </c>
      <c r="Z18" s="24">
        <f t="shared" si="0"/>
        <v>4757860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51.008000000000003</v>
      </c>
      <c r="F19" s="24">
        <v>7056</v>
      </c>
      <c r="G19" s="33">
        <v>997</v>
      </c>
      <c r="H19" s="34">
        <v>311832</v>
      </c>
      <c r="I19" s="23">
        <v>383</v>
      </c>
      <c r="J19" s="24">
        <v>217482</v>
      </c>
      <c r="K19" s="78">
        <v>164</v>
      </c>
      <c r="L19" s="34">
        <v>119795</v>
      </c>
      <c r="M19" s="23">
        <v>1222.116</v>
      </c>
      <c r="N19" s="24">
        <v>448411.5</v>
      </c>
      <c r="O19" s="33">
        <v>1955</v>
      </c>
      <c r="P19" s="34">
        <v>789429</v>
      </c>
      <c r="Q19" s="23">
        <v>8351</v>
      </c>
      <c r="R19" s="24">
        <v>2340549</v>
      </c>
      <c r="S19" s="33">
        <v>91</v>
      </c>
      <c r="T19" s="34">
        <v>21153</v>
      </c>
      <c r="U19" s="23">
        <v>49</v>
      </c>
      <c r="V19" s="24">
        <v>10780</v>
      </c>
      <c r="W19" s="23">
        <v>5393.8867000000009</v>
      </c>
      <c r="X19" s="34">
        <v>1220060</v>
      </c>
      <c r="Y19" s="35">
        <f t="shared" si="1"/>
        <v>18657.010700000003</v>
      </c>
      <c r="Z19" s="36">
        <f t="shared" si="0"/>
        <v>5486547.5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1042</v>
      </c>
      <c r="F20" s="14">
        <f t="shared" ref="F20:X22" si="2">F5+F8+F11+F14+F17</f>
        <v>92712</v>
      </c>
      <c r="G20" s="19">
        <f>G5+G8+G11+G14+G17</f>
        <v>1264.4270000000001</v>
      </c>
      <c r="H20" s="18">
        <f t="shared" si="2"/>
        <v>508621</v>
      </c>
      <c r="I20" s="13">
        <f t="shared" si="2"/>
        <v>2166</v>
      </c>
      <c r="J20" s="14">
        <f t="shared" si="2"/>
        <v>1367121.9363636365</v>
      </c>
      <c r="K20" s="19">
        <f t="shared" si="2"/>
        <v>1750</v>
      </c>
      <c r="L20" s="18">
        <f t="shared" si="2"/>
        <v>8572903</v>
      </c>
      <c r="M20" s="13">
        <f t="shared" si="2"/>
        <v>5430.2</v>
      </c>
      <c r="N20" s="14">
        <f t="shared" si="2"/>
        <v>1490381</v>
      </c>
      <c r="O20" s="19">
        <f t="shared" si="2"/>
        <v>4397</v>
      </c>
      <c r="P20" s="18">
        <f t="shared" si="2"/>
        <v>1476136</v>
      </c>
      <c r="Q20" s="13">
        <f t="shared" si="2"/>
        <v>23824</v>
      </c>
      <c r="R20" s="14">
        <f t="shared" si="2"/>
        <v>5091833.5999999996</v>
      </c>
      <c r="S20" s="19">
        <f t="shared" si="2"/>
        <v>39659</v>
      </c>
      <c r="T20" s="18">
        <f t="shared" si="2"/>
        <v>7411914</v>
      </c>
      <c r="U20" s="13">
        <f t="shared" si="2"/>
        <v>4043</v>
      </c>
      <c r="V20" s="14">
        <f t="shared" si="2"/>
        <v>1410779.0232558139</v>
      </c>
      <c r="W20" s="13">
        <f t="shared" si="2"/>
        <v>3977.9360000000001</v>
      </c>
      <c r="X20" s="18">
        <f t="shared" si="2"/>
        <v>669087</v>
      </c>
      <c r="Y20" s="31">
        <f t="shared" ref="Y20:Z22" si="3">+Y17+Y14+Y11+Y8+Y5</f>
        <v>87553.562999999995</v>
      </c>
      <c r="Z20" s="32">
        <f t="shared" si="3"/>
        <v>28091488.559619449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1219</v>
      </c>
      <c r="F21" s="21">
        <f t="shared" si="4"/>
        <v>149928</v>
      </c>
      <c r="G21" s="25">
        <f t="shared" si="4"/>
        <v>1260.664</v>
      </c>
      <c r="H21" s="26">
        <f t="shared" si="4"/>
        <v>506137</v>
      </c>
      <c r="I21" s="27">
        <f t="shared" si="4"/>
        <v>2098</v>
      </c>
      <c r="J21" s="21">
        <f t="shared" si="4"/>
        <v>1942160.4818181819</v>
      </c>
      <c r="K21" s="25">
        <f t="shared" si="4"/>
        <v>1979</v>
      </c>
      <c r="L21" s="26">
        <f t="shared" si="4"/>
        <v>2540053</v>
      </c>
      <c r="M21" s="27">
        <f t="shared" si="4"/>
        <v>6096.1440000000002</v>
      </c>
      <c r="N21" s="21">
        <f t="shared" si="4"/>
        <v>1411976</v>
      </c>
      <c r="O21" s="25">
        <f t="shared" si="4"/>
        <v>4494</v>
      </c>
      <c r="P21" s="26">
        <f t="shared" si="4"/>
        <v>1499868</v>
      </c>
      <c r="Q21" s="27">
        <f t="shared" si="4"/>
        <v>26715</v>
      </c>
      <c r="R21" s="21">
        <f t="shared" si="4"/>
        <v>5488347.4000000004</v>
      </c>
      <c r="S21" s="25">
        <f t="shared" si="4"/>
        <v>40925</v>
      </c>
      <c r="T21" s="26">
        <f t="shared" si="4"/>
        <v>7490605</v>
      </c>
      <c r="U21" s="27">
        <f t="shared" si="2"/>
        <v>4102</v>
      </c>
      <c r="V21" s="21">
        <f t="shared" si="2"/>
        <v>1569701.1860465116</v>
      </c>
      <c r="W21" s="27">
        <f t="shared" si="2"/>
        <v>4485.2759999999998</v>
      </c>
      <c r="X21" s="26">
        <f t="shared" si="2"/>
        <v>724776</v>
      </c>
      <c r="Y21" s="23">
        <f t="shared" si="3"/>
        <v>93374.084000000003</v>
      </c>
      <c r="Z21" s="24">
        <f t="shared" si="3"/>
        <v>23323552.067864694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1769.9080000000001</v>
      </c>
      <c r="F22" s="24">
        <f t="shared" si="2"/>
        <v>309000</v>
      </c>
      <c r="G22" s="33">
        <f t="shared" si="2"/>
        <v>1517.9189999999999</v>
      </c>
      <c r="H22" s="34">
        <f t="shared" si="2"/>
        <v>683010.2</v>
      </c>
      <c r="I22" s="23">
        <f t="shared" si="2"/>
        <v>3444</v>
      </c>
      <c r="J22" s="24">
        <f t="shared" si="2"/>
        <v>2836416.0363636361</v>
      </c>
      <c r="K22" s="33">
        <f t="shared" si="2"/>
        <v>4525</v>
      </c>
      <c r="L22" s="34">
        <f t="shared" si="2"/>
        <v>8754879</v>
      </c>
      <c r="M22" s="23">
        <f t="shared" si="2"/>
        <v>15750.491</v>
      </c>
      <c r="N22" s="24">
        <f t="shared" si="2"/>
        <v>3352711.75</v>
      </c>
      <c r="O22" s="33">
        <f t="shared" si="2"/>
        <v>4876</v>
      </c>
      <c r="P22" s="34">
        <f t="shared" si="2"/>
        <v>1491682</v>
      </c>
      <c r="Q22" s="23">
        <f t="shared" si="2"/>
        <v>56948.9</v>
      </c>
      <c r="R22" s="24">
        <f t="shared" si="2"/>
        <v>10570764.699999999</v>
      </c>
      <c r="S22" s="33">
        <f t="shared" si="2"/>
        <v>31621.200000000001</v>
      </c>
      <c r="T22" s="34">
        <f t="shared" si="2"/>
        <v>2785993</v>
      </c>
      <c r="U22" s="23">
        <f t="shared" si="2"/>
        <v>5456.5</v>
      </c>
      <c r="V22" s="24">
        <f t="shared" si="2"/>
        <v>2188955.0348837208</v>
      </c>
      <c r="W22" s="23">
        <f t="shared" si="2"/>
        <v>6914.0867000000007</v>
      </c>
      <c r="X22" s="34">
        <f t="shared" si="2"/>
        <v>1638615</v>
      </c>
      <c r="Y22" s="23">
        <f t="shared" si="3"/>
        <v>132824.00469999999</v>
      </c>
      <c r="Z22" s="24">
        <f t="shared" si="3"/>
        <v>34612026.72124736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60.831636540522851</v>
      </c>
      <c r="F23" s="178"/>
      <c r="G23" s="177">
        <f>(G20+G21)/(G22+G41)*100</f>
        <v>83.279305426152078</v>
      </c>
      <c r="H23" s="178"/>
      <c r="I23" s="177">
        <f>(I20+I21)/(I22+I41)*100</f>
        <v>62.521994134897362</v>
      </c>
      <c r="J23" s="178"/>
      <c r="K23" s="177">
        <f>(K20+K21)/(K22+K41)*100</f>
        <v>40.187520206918848</v>
      </c>
      <c r="L23" s="178"/>
      <c r="M23" s="177">
        <f>(M20+M21)/(M22+M41)*100</f>
        <v>35.83290489119166</v>
      </c>
      <c r="N23" s="178"/>
      <c r="O23" s="177">
        <f>(O20+O21)/(O22+O41)*100</f>
        <v>90.273124175043151</v>
      </c>
      <c r="P23" s="178"/>
      <c r="Q23" s="177">
        <f>(Q20+Q21)/(Q22+Q41)*100</f>
        <v>43.273841327250558</v>
      </c>
      <c r="R23" s="178"/>
      <c r="S23" s="177">
        <f>(S20+S21)/(S22+S41)*100</f>
        <v>124.92016543581923</v>
      </c>
      <c r="T23" s="178"/>
      <c r="U23" s="177">
        <f>(U20+U21)/(U22+U41)*100</f>
        <v>74.234414874225294</v>
      </c>
      <c r="V23" s="178"/>
      <c r="W23" s="177">
        <f>(W20+W21)/(W22+W41)*100</f>
        <v>59.036685773667507</v>
      </c>
      <c r="X23" s="178"/>
      <c r="Y23" s="177">
        <f>(Y20+Y21)/(Y22+Y41)*100</f>
        <v>66.647742459654182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174585.34567898442</v>
      </c>
      <c r="F24" s="180"/>
      <c r="G24" s="181">
        <f>H22/G22*1000</f>
        <v>449964.85319704149</v>
      </c>
      <c r="H24" s="182"/>
      <c r="I24" s="183">
        <f>J22/I22*1000</f>
        <v>823581.89209164807</v>
      </c>
      <c r="J24" s="184"/>
      <c r="K24" s="181">
        <f>L22/K22*1000</f>
        <v>1934779.8895027624</v>
      </c>
      <c r="L24" s="182"/>
      <c r="M24" s="183">
        <f>N22/M22*1000</f>
        <v>212863.9513523737</v>
      </c>
      <c r="N24" s="184"/>
      <c r="O24" s="181">
        <f>P22/O22*1000</f>
        <v>305923.29778506974</v>
      </c>
      <c r="P24" s="182"/>
      <c r="Q24" s="183">
        <f>R22/Q22*1000</f>
        <v>185618.41756381598</v>
      </c>
      <c r="R24" s="184"/>
      <c r="S24" s="181">
        <f>T22/S22*1000</f>
        <v>88105.226873110441</v>
      </c>
      <c r="T24" s="182"/>
      <c r="U24" s="183">
        <f>V22/U22*1000</f>
        <v>401164.67238774325</v>
      </c>
      <c r="V24" s="184"/>
      <c r="W24" s="181">
        <f>X22/W22*1000</f>
        <v>236996.59421395449</v>
      </c>
      <c r="X24" s="182"/>
      <c r="Y24" s="183">
        <f>Z22/Y22*1000</f>
        <v>260585.62832390913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1.3325211839513225</v>
      </c>
      <c r="F25" s="49"/>
      <c r="G25" s="50">
        <f>G22/Y22*100</f>
        <v>1.1428047237609</v>
      </c>
      <c r="H25" s="51"/>
      <c r="I25" s="48">
        <f>I22/Y22*100</f>
        <v>2.5929048049550341</v>
      </c>
      <c r="J25" s="49"/>
      <c r="K25" s="50">
        <f>K22/Y22*100</f>
        <v>3.4067637173117102</v>
      </c>
      <c r="L25" s="51"/>
      <c r="M25" s="48">
        <f>M22/Y22*100</f>
        <v>11.858166026219807</v>
      </c>
      <c r="N25" s="49"/>
      <c r="O25" s="50">
        <f>O22/Y22*100</f>
        <v>3.671023179140751</v>
      </c>
      <c r="P25" s="51"/>
      <c r="Q25" s="48">
        <f>Q22/Y22*100</f>
        <v>42.875457737196207</v>
      </c>
      <c r="R25" s="49"/>
      <c r="S25" s="50">
        <f>S22/Y22*100</f>
        <v>23.806841294554044</v>
      </c>
      <c r="T25" s="51"/>
      <c r="U25" s="48">
        <f>U22/Y22*100</f>
        <v>4.1080676737041646</v>
      </c>
      <c r="V25" s="49"/>
      <c r="W25" s="50">
        <f>W22/Y22*100</f>
        <v>5.2054496592060673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+'(令和5年3月)'!E20</f>
        <v>1094.1279999999999</v>
      </c>
      <c r="F27" s="128">
        <f>+'(令和5年3月)'!F20</f>
        <v>123819</v>
      </c>
      <c r="G27" s="129">
        <f>+'(令和5年3月)'!G20</f>
        <v>1461</v>
      </c>
      <c r="H27" s="130">
        <f>+'(令和5年3月)'!H20</f>
        <v>524244</v>
      </c>
      <c r="I27" s="131">
        <f>+'(令和5年3月)'!I20</f>
        <v>2891</v>
      </c>
      <c r="J27" s="128">
        <f>+'(令和5年3月)'!J20</f>
        <v>3905990.6</v>
      </c>
      <c r="K27" s="129">
        <f>+'(令和5年3月)'!K20</f>
        <v>1885</v>
      </c>
      <c r="L27" s="130">
        <f>+'(令和5年3月)'!L20</f>
        <v>3631930</v>
      </c>
      <c r="M27" s="131">
        <f>+'(令和5年3月)'!M20</f>
        <v>6914</v>
      </c>
      <c r="N27" s="128">
        <f>+'(令和5年3月)'!N20</f>
        <v>1510701</v>
      </c>
      <c r="O27" s="129">
        <f>+'(令和5年3月)'!O20</f>
        <v>4180</v>
      </c>
      <c r="P27" s="130">
        <f>+'(令和5年3月)'!P20</f>
        <v>1389165</v>
      </c>
      <c r="Q27" s="131">
        <f>+'(令和5年3月)'!Q20</f>
        <v>28213</v>
      </c>
      <c r="R27" s="128">
        <f>+'(令和5年3月)'!R20</f>
        <v>5436063.2000000002</v>
      </c>
      <c r="S27" s="129">
        <f>+'(令和5年3月)'!S20</f>
        <v>50388</v>
      </c>
      <c r="T27" s="130">
        <f>+'(令和5年3月)'!T20</f>
        <v>8915031</v>
      </c>
      <c r="U27" s="131">
        <f>+'(令和5年3月)'!U20</f>
        <v>4917</v>
      </c>
      <c r="V27" s="128">
        <f>+'(令和5年3月)'!V20</f>
        <v>1777710</v>
      </c>
      <c r="W27" s="131">
        <f>+'(令和5年3月)'!W20</f>
        <v>7555</v>
      </c>
      <c r="X27" s="130">
        <f>+'(令和5年3月)'!X20</f>
        <v>1726304</v>
      </c>
      <c r="Y27" s="131">
        <f>+'(令和5年3月)'!Y20</f>
        <v>109498.128</v>
      </c>
      <c r="Z27" s="128">
        <f>+'(令和5年3月)'!Z20</f>
        <v>28940957.800000001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+'(令和5年3月)'!E21</f>
        <v>985.12</v>
      </c>
      <c r="F28" s="135">
        <f>+'(令和5年3月)'!F21</f>
        <v>97247</v>
      </c>
      <c r="G28" s="136">
        <f>+'(令和5年3月)'!G21</f>
        <v>1350</v>
      </c>
      <c r="H28" s="137">
        <f>+'(令和5年3月)'!H21</f>
        <v>491891</v>
      </c>
      <c r="I28" s="134">
        <f>+'(令和5年3月)'!I21</f>
        <v>3394</v>
      </c>
      <c r="J28" s="135">
        <f>+'(令和5年3月)'!J21</f>
        <v>4774400.3</v>
      </c>
      <c r="K28" s="136">
        <f>+'(令和5年3月)'!K21</f>
        <v>1938</v>
      </c>
      <c r="L28" s="137">
        <f>+'(令和5年3月)'!L21</f>
        <v>3708180</v>
      </c>
      <c r="M28" s="134">
        <f>+'(令和5年3月)'!M21</f>
        <v>7256</v>
      </c>
      <c r="N28" s="135">
        <f>+'(令和5年3月)'!N21</f>
        <v>1641495</v>
      </c>
      <c r="O28" s="136">
        <f>+'(令和5年3月)'!O21</f>
        <v>4326</v>
      </c>
      <c r="P28" s="137">
        <f>+'(令和5年3月)'!P21</f>
        <v>1432536</v>
      </c>
      <c r="Q28" s="134">
        <f>+'(令和5年3月)'!Q21</f>
        <v>28953</v>
      </c>
      <c r="R28" s="135">
        <f>+'(令和5年3月)'!R21</f>
        <v>5416865.4000000004</v>
      </c>
      <c r="S28" s="136">
        <f>+'(令和5年3月)'!S21</f>
        <v>48309</v>
      </c>
      <c r="T28" s="137">
        <f>+'(令和5年3月)'!T21</f>
        <v>8571599</v>
      </c>
      <c r="U28" s="134">
        <f>+'(令和5年3月)'!U21</f>
        <v>4991</v>
      </c>
      <c r="V28" s="135">
        <f>+'(令和5年3月)'!V21</f>
        <v>2162023</v>
      </c>
      <c r="W28" s="134">
        <f>+'(令和5年3月)'!W21</f>
        <v>7262</v>
      </c>
      <c r="X28" s="137">
        <f>+'(令和5年3月)'!X21</f>
        <v>1707792</v>
      </c>
      <c r="Y28" s="138">
        <f>+'(令和5年3月)'!Y21</f>
        <v>108764.12</v>
      </c>
      <c r="Z28" s="139">
        <f>+'(令和5年3月)'!Z21</f>
        <v>30004028.699999999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+'(令和5年3月)'!E22</f>
        <v>2038.4080000000001</v>
      </c>
      <c r="F29" s="139">
        <f>+'(令和5年3月)'!F22</f>
        <v>380509</v>
      </c>
      <c r="G29" s="140">
        <f>+'(令和5年3月)'!G22</f>
        <v>1752.902</v>
      </c>
      <c r="H29" s="141">
        <f>+'(令和5年3月)'!H22</f>
        <v>757056</v>
      </c>
      <c r="I29" s="138">
        <f>+'(令和5年3月)'!I22</f>
        <v>4909</v>
      </c>
      <c r="J29" s="139">
        <f>+'(令和5年3月)'!J22</f>
        <v>3814216.3</v>
      </c>
      <c r="K29" s="140">
        <f>+'(令和5年3月)'!K22</f>
        <v>7327.2999999999993</v>
      </c>
      <c r="L29" s="141">
        <f>+'(令和5年3月)'!L22</f>
        <v>3941162</v>
      </c>
      <c r="M29" s="138">
        <f>+'(令和5年3月)'!M22</f>
        <v>17261.884000000002</v>
      </c>
      <c r="N29" s="139">
        <f>+'(令和5年3月)'!N22</f>
        <v>3394031.25</v>
      </c>
      <c r="O29" s="140">
        <f>+'(令和5年3月)'!O22</f>
        <v>4883</v>
      </c>
      <c r="P29" s="141">
        <f>+'(令和5年3月)'!P22</f>
        <v>1375419</v>
      </c>
      <c r="Q29" s="138">
        <f>+'(令和5年3月)'!Q22</f>
        <v>59608.5</v>
      </c>
      <c r="R29" s="139">
        <f>+'(令和5年3月)'!R22</f>
        <v>10897853.1</v>
      </c>
      <c r="S29" s="140">
        <f>+'(令和5年3月)'!S22</f>
        <v>30369</v>
      </c>
      <c r="T29" s="141">
        <f>+'(令和5年3月)'!T22</f>
        <v>2886385</v>
      </c>
      <c r="U29" s="138">
        <f>+'(令和5年3月)'!U22</f>
        <v>5577.2</v>
      </c>
      <c r="V29" s="139">
        <f>+'(令和5年3月)'!V22</f>
        <v>1514296.5</v>
      </c>
      <c r="W29" s="138">
        <f>+'(令和5年3月)'!W22</f>
        <v>7843.9409999999998</v>
      </c>
      <c r="X29" s="141">
        <f>+'(令和5年3月)'!X22</f>
        <v>2000185.5</v>
      </c>
      <c r="Y29" s="138">
        <f>+'(令和5年3月)'!Y22</f>
        <v>141571.13500000001</v>
      </c>
      <c r="Z29" s="139">
        <f>+'(令和5年3月)'!Z22</f>
        <v>30961113.649999999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+'(令和5年3月)'!E23</f>
        <v>52.402938851879931</v>
      </c>
      <c r="F30" s="186">
        <f>+'(令和5年1月)'!F23</f>
        <v>0</v>
      </c>
      <c r="G30" s="185">
        <f>+'(令和5年3月)'!G23</f>
        <v>82.803013075276212</v>
      </c>
      <c r="H30" s="186">
        <f>+'(令和5年1月)'!H23</f>
        <v>0</v>
      </c>
      <c r="I30" s="185">
        <f>+'(令和5年3月)'!I23</f>
        <v>60.895262087007076</v>
      </c>
      <c r="J30" s="186">
        <f>+'(令和5年1月)'!J23</f>
        <v>0</v>
      </c>
      <c r="K30" s="185">
        <f>+'(令和5年3月)'!K23</f>
        <v>25.993363975087714</v>
      </c>
      <c r="L30" s="186">
        <f>+'(令和5年1月)'!L23</f>
        <v>0</v>
      </c>
      <c r="M30" s="185">
        <f>+'(令和5年3月)'!M23</f>
        <v>40.641582884392506</v>
      </c>
      <c r="N30" s="186">
        <f>+'(令和5年1月)'!N23</f>
        <v>0</v>
      </c>
      <c r="O30" s="185">
        <f>+'(令和5年3月)'!O23</f>
        <v>85.815173527037942</v>
      </c>
      <c r="P30" s="186">
        <f>+'(令和5年1月)'!P23</f>
        <v>0</v>
      </c>
      <c r="Q30" s="185">
        <f>+'(令和5年3月)'!Q23</f>
        <v>47.655409855198108</v>
      </c>
      <c r="R30" s="186">
        <f>+'(令和5年1月)'!R23</f>
        <v>0</v>
      </c>
      <c r="S30" s="185">
        <f>+'(令和5年3月)'!S23</f>
        <v>168.25551066332531</v>
      </c>
      <c r="T30" s="186">
        <f>+'(令和5年1月)'!T23</f>
        <v>0</v>
      </c>
      <c r="U30" s="185">
        <f>+'(令和5年3月)'!U23</f>
        <v>88.240532934345055</v>
      </c>
      <c r="V30" s="186">
        <f>+'(令和5年1月)'!V23</f>
        <v>0</v>
      </c>
      <c r="W30" s="185">
        <f>+'(令和5年3月)'!W23</f>
        <v>96.246271975322699</v>
      </c>
      <c r="X30" s="186">
        <f>+'(令和5年1月)'!X23</f>
        <v>0</v>
      </c>
      <c r="Y30" s="185">
        <f>+'(令和5年3月)'!Y23</f>
        <v>77.286070334585318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-52.127999999999929</v>
      </c>
      <c r="F31" s="91">
        <f t="shared" ref="F31:Z33" si="5">F20-F27</f>
        <v>-31107</v>
      </c>
      <c r="G31" s="92">
        <f t="shared" si="5"/>
        <v>-196.57299999999987</v>
      </c>
      <c r="H31" s="93">
        <f t="shared" si="5"/>
        <v>-15623</v>
      </c>
      <c r="I31" s="90">
        <f t="shared" si="5"/>
        <v>-725</v>
      </c>
      <c r="J31" s="91">
        <f t="shared" si="5"/>
        <v>-2538868.6636363636</v>
      </c>
      <c r="K31" s="92">
        <f t="shared" si="5"/>
        <v>-135</v>
      </c>
      <c r="L31" s="93">
        <f t="shared" si="5"/>
        <v>4940973</v>
      </c>
      <c r="M31" s="90">
        <f t="shared" si="5"/>
        <v>-1483.8000000000002</v>
      </c>
      <c r="N31" s="91">
        <f t="shared" si="5"/>
        <v>-20320</v>
      </c>
      <c r="O31" s="92">
        <f t="shared" si="5"/>
        <v>217</v>
      </c>
      <c r="P31" s="93">
        <f t="shared" si="5"/>
        <v>86971</v>
      </c>
      <c r="Q31" s="90">
        <f t="shared" si="5"/>
        <v>-4389</v>
      </c>
      <c r="R31" s="91">
        <f t="shared" si="5"/>
        <v>-344229.60000000056</v>
      </c>
      <c r="S31" s="92">
        <f t="shared" si="5"/>
        <v>-10729</v>
      </c>
      <c r="T31" s="93">
        <f t="shared" si="5"/>
        <v>-1503117</v>
      </c>
      <c r="U31" s="90">
        <f t="shared" si="5"/>
        <v>-874</v>
      </c>
      <c r="V31" s="91">
        <f t="shared" si="5"/>
        <v>-366930.97674418613</v>
      </c>
      <c r="W31" s="92">
        <f t="shared" si="5"/>
        <v>-3577.0639999999999</v>
      </c>
      <c r="X31" s="93">
        <f t="shared" si="5"/>
        <v>-1057217</v>
      </c>
      <c r="Y31" s="90">
        <f t="shared" si="5"/>
        <v>-21944.565000000002</v>
      </c>
      <c r="Z31" s="91">
        <f t="shared" si="5"/>
        <v>-849469.24038055167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233.88</v>
      </c>
      <c r="F32" s="95">
        <f t="shared" si="6"/>
        <v>52681</v>
      </c>
      <c r="G32" s="96">
        <f t="shared" si="6"/>
        <v>-89.336000000000013</v>
      </c>
      <c r="H32" s="97">
        <f t="shared" si="6"/>
        <v>14246</v>
      </c>
      <c r="I32" s="94">
        <f t="shared" si="6"/>
        <v>-1296</v>
      </c>
      <c r="J32" s="95">
        <f t="shared" si="6"/>
        <v>-2832239.8181818179</v>
      </c>
      <c r="K32" s="96">
        <f t="shared" si="6"/>
        <v>41</v>
      </c>
      <c r="L32" s="97">
        <f t="shared" si="6"/>
        <v>-1168127</v>
      </c>
      <c r="M32" s="94">
        <f t="shared" si="6"/>
        <v>-1159.8559999999998</v>
      </c>
      <c r="N32" s="95">
        <f t="shared" si="6"/>
        <v>-229519</v>
      </c>
      <c r="O32" s="96">
        <f t="shared" si="6"/>
        <v>168</v>
      </c>
      <c r="P32" s="97">
        <f t="shared" si="6"/>
        <v>67332</v>
      </c>
      <c r="Q32" s="94">
        <f t="shared" si="6"/>
        <v>-2238</v>
      </c>
      <c r="R32" s="95">
        <f t="shared" si="6"/>
        <v>71482</v>
      </c>
      <c r="S32" s="96">
        <f t="shared" si="6"/>
        <v>-7384</v>
      </c>
      <c r="T32" s="97">
        <f t="shared" si="6"/>
        <v>-1080994</v>
      </c>
      <c r="U32" s="94">
        <f t="shared" si="5"/>
        <v>-889</v>
      </c>
      <c r="V32" s="95">
        <f t="shared" si="5"/>
        <v>-592321.81395348837</v>
      </c>
      <c r="W32" s="96">
        <f t="shared" si="5"/>
        <v>-2776.7240000000002</v>
      </c>
      <c r="X32" s="97">
        <f t="shared" si="5"/>
        <v>-983016</v>
      </c>
      <c r="Y32" s="94">
        <f t="shared" si="5"/>
        <v>-15390.035999999993</v>
      </c>
      <c r="Z32" s="95">
        <f t="shared" si="5"/>
        <v>-6680476.6321353056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-268.5</v>
      </c>
      <c r="F33" s="95">
        <f t="shared" si="5"/>
        <v>-71509</v>
      </c>
      <c r="G33" s="96">
        <f t="shared" si="5"/>
        <v>-234.98300000000017</v>
      </c>
      <c r="H33" s="97">
        <f t="shared" si="5"/>
        <v>-74045.800000000047</v>
      </c>
      <c r="I33" s="94">
        <f t="shared" si="5"/>
        <v>-1465</v>
      </c>
      <c r="J33" s="95">
        <f t="shared" si="5"/>
        <v>-977800.26363636367</v>
      </c>
      <c r="K33" s="96">
        <f t="shared" si="5"/>
        <v>-2802.2999999999993</v>
      </c>
      <c r="L33" s="97">
        <f t="shared" si="5"/>
        <v>4813717</v>
      </c>
      <c r="M33" s="94">
        <f t="shared" si="5"/>
        <v>-1511.3930000000018</v>
      </c>
      <c r="N33" s="95">
        <f t="shared" si="5"/>
        <v>-41319.5</v>
      </c>
      <c r="O33" s="96">
        <f t="shared" si="5"/>
        <v>-7</v>
      </c>
      <c r="P33" s="97">
        <f t="shared" si="5"/>
        <v>116263</v>
      </c>
      <c r="Q33" s="94">
        <f t="shared" si="5"/>
        <v>-2659.5999999999985</v>
      </c>
      <c r="R33" s="95">
        <f t="shared" si="5"/>
        <v>-327088.40000000037</v>
      </c>
      <c r="S33" s="96">
        <f t="shared" si="5"/>
        <v>1252.2000000000007</v>
      </c>
      <c r="T33" s="97">
        <f t="shared" si="5"/>
        <v>-100392</v>
      </c>
      <c r="U33" s="94">
        <f t="shared" si="5"/>
        <v>-120.69999999999982</v>
      </c>
      <c r="V33" s="95">
        <f t="shared" si="5"/>
        <v>674658.5348837208</v>
      </c>
      <c r="W33" s="96">
        <f t="shared" si="5"/>
        <v>-929.85429999999906</v>
      </c>
      <c r="X33" s="97">
        <f t="shared" si="5"/>
        <v>-361570.5</v>
      </c>
      <c r="Y33" s="94">
        <f t="shared" si="5"/>
        <v>-8747.1303000000189</v>
      </c>
      <c r="Z33" s="95">
        <f t="shared" si="5"/>
        <v>3650913.0712473616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8.4286976886429201</v>
      </c>
      <c r="F34" s="188"/>
      <c r="G34" s="187">
        <f t="shared" ref="G34" si="7">+G23-G30</f>
        <v>0.47629235087586608</v>
      </c>
      <c r="H34" s="188"/>
      <c r="I34" s="187">
        <f t="shared" ref="I34" si="8">+I23-I30</f>
        <v>1.626732047890286</v>
      </c>
      <c r="J34" s="188"/>
      <c r="K34" s="187">
        <f t="shared" ref="K34" si="9">+K23-K30</f>
        <v>14.194156231831133</v>
      </c>
      <c r="L34" s="188"/>
      <c r="M34" s="187">
        <f t="shared" ref="M34" si="10">+M23-M30</f>
        <v>-4.8086779932008454</v>
      </c>
      <c r="N34" s="188"/>
      <c r="O34" s="187">
        <f t="shared" ref="O34" si="11">+O23-O30</f>
        <v>4.4579506480052089</v>
      </c>
      <c r="P34" s="188"/>
      <c r="Q34" s="187">
        <f t="shared" ref="Q34" si="12">+Q23-Q30</f>
        <v>-4.3815685279475503</v>
      </c>
      <c r="R34" s="188"/>
      <c r="S34" s="187">
        <f t="shared" ref="S34" si="13">+S23-S30</f>
        <v>-43.335345227506082</v>
      </c>
      <c r="T34" s="188"/>
      <c r="U34" s="187">
        <f t="shared" ref="U34" si="14">+U23-U30</f>
        <v>-14.006118060119761</v>
      </c>
      <c r="V34" s="188"/>
      <c r="W34" s="187">
        <f t="shared" ref="W34" si="15">+W23-W30</f>
        <v>-37.209586201655192</v>
      </c>
      <c r="X34" s="188"/>
      <c r="Y34" s="187">
        <f t="shared" ref="Y34" si="16">+Y23-Y30</f>
        <v>-10.638327874931136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95.235657985171756</v>
      </c>
      <c r="F35" s="60">
        <f t="shared" si="17"/>
        <v>74.877038257456448</v>
      </c>
      <c r="G35" s="61">
        <f t="shared" si="17"/>
        <v>86.54531143052705</v>
      </c>
      <c r="H35" s="62">
        <f t="shared" si="17"/>
        <v>97.019899130939024</v>
      </c>
      <c r="I35" s="59">
        <f t="shared" si="17"/>
        <v>74.922172258733994</v>
      </c>
      <c r="J35" s="60">
        <f t="shared" si="17"/>
        <v>35.00064583779686</v>
      </c>
      <c r="K35" s="61">
        <f t="shared" si="17"/>
        <v>92.838196286472154</v>
      </c>
      <c r="L35" s="62">
        <f t="shared" si="17"/>
        <v>236.04262747354713</v>
      </c>
      <c r="M35" s="59">
        <f t="shared" si="17"/>
        <v>78.539195834538617</v>
      </c>
      <c r="N35" s="60">
        <f t="shared" si="17"/>
        <v>98.654929069352576</v>
      </c>
      <c r="O35" s="61">
        <f t="shared" si="17"/>
        <v>105.19138755980862</v>
      </c>
      <c r="P35" s="62">
        <f t="shared" si="17"/>
        <v>106.26066737932499</v>
      </c>
      <c r="Q35" s="59">
        <f t="shared" si="17"/>
        <v>84.443341721901248</v>
      </c>
      <c r="R35" s="60">
        <f t="shared" si="17"/>
        <v>93.667667439922326</v>
      </c>
      <c r="S35" s="61">
        <f t="shared" si="17"/>
        <v>78.7072318806065</v>
      </c>
      <c r="T35" s="62">
        <f t="shared" si="17"/>
        <v>83.139520210305491</v>
      </c>
      <c r="U35" s="59">
        <f t="shared" si="17"/>
        <v>82.224933902786262</v>
      </c>
      <c r="V35" s="60">
        <f t="shared" si="17"/>
        <v>79.359345633191793</v>
      </c>
      <c r="W35" s="61">
        <f t="shared" si="17"/>
        <v>52.653024487094648</v>
      </c>
      <c r="X35" s="62">
        <f t="shared" si="17"/>
        <v>38.758353105826089</v>
      </c>
      <c r="Y35" s="59">
        <f t="shared" si="17"/>
        <v>79.958958750418091</v>
      </c>
      <c r="Z35" s="60">
        <f t="shared" si="17"/>
        <v>97.064819878281455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123.74127009907423</v>
      </c>
      <c r="F36" s="64">
        <f t="shared" si="17"/>
        <v>154.17236521435109</v>
      </c>
      <c r="G36" s="65">
        <f t="shared" si="17"/>
        <v>93.382518518518523</v>
      </c>
      <c r="H36" s="66">
        <f t="shared" si="17"/>
        <v>102.89617008646223</v>
      </c>
      <c r="I36" s="63">
        <f t="shared" si="17"/>
        <v>61.814967589864466</v>
      </c>
      <c r="J36" s="64">
        <f t="shared" si="17"/>
        <v>40.67862683860384</v>
      </c>
      <c r="K36" s="65">
        <f t="shared" si="17"/>
        <v>102.11558307533539</v>
      </c>
      <c r="L36" s="66">
        <f t="shared" si="17"/>
        <v>68.498643539418254</v>
      </c>
      <c r="M36" s="63">
        <f t="shared" si="17"/>
        <v>84.015214994487323</v>
      </c>
      <c r="N36" s="64">
        <f t="shared" si="17"/>
        <v>86.017685098035628</v>
      </c>
      <c r="O36" s="65">
        <f t="shared" si="17"/>
        <v>103.88349514563106</v>
      </c>
      <c r="P36" s="66">
        <f t="shared" si="17"/>
        <v>104.70019601601635</v>
      </c>
      <c r="Q36" s="63">
        <f t="shared" si="17"/>
        <v>92.270231064138429</v>
      </c>
      <c r="R36" s="64">
        <f t="shared" si="17"/>
        <v>101.31961927649154</v>
      </c>
      <c r="S36" s="65">
        <f t="shared" si="17"/>
        <v>84.715063445734756</v>
      </c>
      <c r="T36" s="66">
        <f t="shared" si="17"/>
        <v>87.388654088927865</v>
      </c>
      <c r="U36" s="63">
        <f t="shared" si="17"/>
        <v>82.187938288920066</v>
      </c>
      <c r="V36" s="64">
        <f t="shared" si="17"/>
        <v>72.603352787944971</v>
      </c>
      <c r="W36" s="65">
        <f t="shared" si="17"/>
        <v>61.763646378408154</v>
      </c>
      <c r="X36" s="66">
        <f t="shared" si="17"/>
        <v>42.439360296804296</v>
      </c>
      <c r="Y36" s="63">
        <f t="shared" si="17"/>
        <v>85.85007997122581</v>
      </c>
      <c r="Z36" s="64">
        <f t="shared" si="17"/>
        <v>77.73473456204465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86.827955934238872</v>
      </c>
      <c r="F37" s="68">
        <f t="shared" si="17"/>
        <v>81.207014814367071</v>
      </c>
      <c r="G37" s="69">
        <f t="shared" si="17"/>
        <v>86.594629933675691</v>
      </c>
      <c r="H37" s="70">
        <f t="shared" si="17"/>
        <v>90.219244018936507</v>
      </c>
      <c r="I37" s="67">
        <f t="shared" si="17"/>
        <v>70.156854756569558</v>
      </c>
      <c r="J37" s="68">
        <f t="shared" si="17"/>
        <v>74.364320564715641</v>
      </c>
      <c r="K37" s="69">
        <f t="shared" si="17"/>
        <v>61.755353267915879</v>
      </c>
      <c r="L37" s="70">
        <f t="shared" si="17"/>
        <v>222.13953651232808</v>
      </c>
      <c r="M37" s="67">
        <f t="shared" si="17"/>
        <v>91.244333469046595</v>
      </c>
      <c r="N37" s="68">
        <f t="shared" si="17"/>
        <v>98.782583395482888</v>
      </c>
      <c r="O37" s="69">
        <f t="shared" si="17"/>
        <v>99.856645504812619</v>
      </c>
      <c r="P37" s="70">
        <f t="shared" si="17"/>
        <v>108.45291507533341</v>
      </c>
      <c r="Q37" s="67">
        <f t="shared" si="17"/>
        <v>95.538220220270603</v>
      </c>
      <c r="R37" s="68">
        <f t="shared" si="17"/>
        <v>96.998597824740358</v>
      </c>
      <c r="S37" s="69">
        <f t="shared" si="17"/>
        <v>104.12328361157759</v>
      </c>
      <c r="T37" s="70">
        <f t="shared" si="17"/>
        <v>96.521877712086223</v>
      </c>
      <c r="U37" s="67">
        <f t="shared" si="17"/>
        <v>97.835831600086067</v>
      </c>
      <c r="V37" s="68">
        <f t="shared" si="17"/>
        <v>144.5526047827305</v>
      </c>
      <c r="W37" s="69">
        <f t="shared" si="17"/>
        <v>88.145572487095464</v>
      </c>
      <c r="X37" s="70">
        <f t="shared" si="17"/>
        <v>81.923151627686536</v>
      </c>
      <c r="Y37" s="67">
        <f t="shared" si="17"/>
        <v>93.821388590265926</v>
      </c>
      <c r="Z37" s="68">
        <f t="shared" si="17"/>
        <v>111.79193071838152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+'(令和6年2月)'!E20</f>
        <v>1062</v>
      </c>
      <c r="F39" s="143">
        <f>+'(令和6年2月)'!F20</f>
        <v>98904</v>
      </c>
      <c r="G39" s="142">
        <f>+'(令和6年2月)'!G20</f>
        <v>1115.655</v>
      </c>
      <c r="H39" s="143">
        <f>+'(令和6年2月)'!H20</f>
        <v>477997</v>
      </c>
      <c r="I39" s="142">
        <f>+'(令和6年2月)'!I20</f>
        <v>1756</v>
      </c>
      <c r="J39" s="143">
        <f>+'(令和6年2月)'!J20</f>
        <v>1380931.9363636365</v>
      </c>
      <c r="K39" s="142">
        <f>+'(令和6年2月)'!K20</f>
        <v>1479</v>
      </c>
      <c r="L39" s="143">
        <f>+'(令和6年2月)'!L20</f>
        <v>3713308</v>
      </c>
      <c r="M39" s="142">
        <f>+'(令和6年2月)'!M20</f>
        <v>6641</v>
      </c>
      <c r="N39" s="143">
        <f>+'(令和6年2月)'!N20</f>
        <v>1576980</v>
      </c>
      <c r="O39" s="142">
        <f>+'(令和6年2月)'!O20</f>
        <v>3684</v>
      </c>
      <c r="P39" s="143">
        <f>+'(令和6年2月)'!P20</f>
        <v>1205427</v>
      </c>
      <c r="Q39" s="142">
        <f>+'(令和6年2月)'!Q20</f>
        <v>25490</v>
      </c>
      <c r="R39" s="143">
        <f>+'(令和6年2月)'!R20</f>
        <v>5042751.2</v>
      </c>
      <c r="S39" s="144">
        <f>+'(令和6年2月)'!S20</f>
        <v>37099</v>
      </c>
      <c r="T39" s="145">
        <f>+'(令和6年2月)'!T20</f>
        <v>6703378</v>
      </c>
      <c r="U39" s="142">
        <f>+'(令和6年2月)'!U20</f>
        <v>4031</v>
      </c>
      <c r="V39" s="143">
        <f>+'(令和6年2月)'!V20</f>
        <v>1617724.046511628</v>
      </c>
      <c r="W39" s="142">
        <f>+'(令和6年2月)'!W20</f>
        <v>4669.4859999999999</v>
      </c>
      <c r="X39" s="143">
        <f>+'(令和6年2月)'!X20</f>
        <v>828881</v>
      </c>
      <c r="Y39" s="146">
        <f>+'(令和6年2月)'!Y20</f>
        <v>87027.141000000003</v>
      </c>
      <c r="Z39" s="147">
        <f>+'(令和6年2月)'!Z20</f>
        <v>22646282.182875264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+'(令和6年2月)'!E21</f>
        <v>964</v>
      </c>
      <c r="F40" s="149">
        <f>+'(令和6年2月)'!F21</f>
        <v>100870</v>
      </c>
      <c r="G40" s="148">
        <f>+'(令和6年2月)'!G21</f>
        <v>1157.3139999999999</v>
      </c>
      <c r="H40" s="149">
        <f>+'(令和6年2月)'!H21</f>
        <v>481523.8</v>
      </c>
      <c r="I40" s="148">
        <f>+'(令和6年2月)'!I21</f>
        <v>1859</v>
      </c>
      <c r="J40" s="149">
        <f>+'(令和6年2月)'!J21</f>
        <v>1641357.3909090909</v>
      </c>
      <c r="K40" s="148">
        <f>+'(令和6年2月)'!K21</f>
        <v>2012</v>
      </c>
      <c r="L40" s="149">
        <f>+'(令和6年2月)'!L21</f>
        <v>4803383</v>
      </c>
      <c r="M40" s="148">
        <f>+'(令和6年2月)'!M21</f>
        <v>5794.0919999999996</v>
      </c>
      <c r="N40" s="149">
        <f>+'(令和6年2月)'!N21</f>
        <v>1154175</v>
      </c>
      <c r="O40" s="148">
        <f>+'(令和6年2月)'!O21</f>
        <v>3728</v>
      </c>
      <c r="P40" s="149">
        <f>+'(令和6年2月)'!P21</f>
        <v>1215107</v>
      </c>
      <c r="Q40" s="148">
        <f>+'(令和6年2月)'!Q21</f>
        <v>25977</v>
      </c>
      <c r="R40" s="149">
        <f>+'(令和6年2月)'!R21</f>
        <v>5089655.8</v>
      </c>
      <c r="S40" s="144">
        <f>+'(令和6年2月)'!S21</f>
        <v>40405.5</v>
      </c>
      <c r="T40" s="145">
        <f>+'(令和6年2月)'!T21</f>
        <v>7610949</v>
      </c>
      <c r="U40" s="148">
        <f>+'(令和6年2月)'!U21</f>
        <v>3120</v>
      </c>
      <c r="V40" s="149">
        <f>+'(令和6年2月)'!V21</f>
        <v>1025437.3488372093</v>
      </c>
      <c r="W40" s="148">
        <f>+'(令和6年2月)'!W21</f>
        <v>4012.4859999999999</v>
      </c>
      <c r="X40" s="149">
        <f>+'(令和6年2月)'!X21</f>
        <v>696441</v>
      </c>
      <c r="Y40" s="150">
        <f>+'(令和6年2月)'!Y21</f>
        <v>89029.391999999993</v>
      </c>
      <c r="Z40" s="151">
        <f>+'(令和6年2月)'!Z21</f>
        <v>23818899.3397463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+'(令和6年2月)'!E22</f>
        <v>1946.9080000000001</v>
      </c>
      <c r="F41" s="149">
        <f>+'(令和6年2月)'!F22</f>
        <v>366216</v>
      </c>
      <c r="G41" s="148">
        <f>+'(令和6年2月)'!G22</f>
        <v>1514.1559999999999</v>
      </c>
      <c r="H41" s="149">
        <f>+'(令和6年2月)'!H22</f>
        <v>680526.2</v>
      </c>
      <c r="I41" s="148">
        <f>+'(令和6年2月)'!I22</f>
        <v>3376</v>
      </c>
      <c r="J41" s="149">
        <f>+'(令和6年2月)'!J22</f>
        <v>3411454.5818181816</v>
      </c>
      <c r="K41" s="148">
        <f>+'(令和6年2月)'!K22</f>
        <v>4754</v>
      </c>
      <c r="L41" s="149">
        <f>+'(令和6年2月)'!L22</f>
        <v>2722029</v>
      </c>
      <c r="M41" s="148">
        <f>+'(令和6年2月)'!M22</f>
        <v>16416.435000000001</v>
      </c>
      <c r="N41" s="149">
        <f>+'(令和6年2月)'!N22</f>
        <v>3274306.75</v>
      </c>
      <c r="O41" s="148">
        <f>+'(令和6年2月)'!O22</f>
        <v>4973</v>
      </c>
      <c r="P41" s="149">
        <f>+'(令和6年2月)'!P22</f>
        <v>1515414</v>
      </c>
      <c r="Q41" s="148">
        <f>+'(令和6年2月)'!Q22</f>
        <v>59839.9</v>
      </c>
      <c r="R41" s="149">
        <f>+'(令和6年2月)'!R22</f>
        <v>10967278.5</v>
      </c>
      <c r="S41" s="144">
        <f>+'(令和6年2月)'!S22</f>
        <v>32887.199999999997</v>
      </c>
      <c r="T41" s="145">
        <f>+'(令和6年2月)'!T22</f>
        <v>2864684</v>
      </c>
      <c r="U41" s="148">
        <f>+'(令和6年2月)'!U22</f>
        <v>5515.5</v>
      </c>
      <c r="V41" s="149">
        <f>+'(令和6年2月)'!V22</f>
        <v>2347877.1976744188</v>
      </c>
      <c r="W41" s="148">
        <f>+'(令和6年2月)'!W22</f>
        <v>7421.4267</v>
      </c>
      <c r="X41" s="149">
        <f>+'(令和6年2月)'!X22</f>
        <v>1694304</v>
      </c>
      <c r="Y41" s="150">
        <f>+'(令和6年2月)'!Y22</f>
        <v>138644.5257</v>
      </c>
      <c r="Z41" s="151">
        <f>+'(令和6年2月)'!Z22</f>
        <v>29844090.229492601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+'(令和6年2月)'!E23</f>
        <v>53.374557670867077</v>
      </c>
      <c r="F42" s="193">
        <f>+'(令和5年12月)'!F23</f>
        <v>0</v>
      </c>
      <c r="G42" s="192">
        <f>+'(令和6年2月)'!G23</f>
        <v>74.038777564999805</v>
      </c>
      <c r="H42" s="193">
        <f>+'(令和5年12月)'!H23</f>
        <v>0</v>
      </c>
      <c r="I42" s="192">
        <f>+'(令和6年2月)'!I23</f>
        <v>52.735229759299784</v>
      </c>
      <c r="J42" s="193">
        <f>+'(令和5年12月)'!J23</f>
        <v>0</v>
      </c>
      <c r="K42" s="192">
        <f>+'(令和6年2月)'!K23</f>
        <v>34.767453440892346</v>
      </c>
      <c r="L42" s="193">
        <f>+'(令和5年12月)'!L23</f>
        <v>0</v>
      </c>
      <c r="M42" s="192">
        <f>+'(令和6年2月)'!M23</f>
        <v>38.876717229889792</v>
      </c>
      <c r="N42" s="193">
        <f>+'(令和5年12月)'!N23</f>
        <v>0</v>
      </c>
      <c r="O42" s="192">
        <f>+'(令和6年2月)'!O23</f>
        <v>74.194194194194196</v>
      </c>
      <c r="P42" s="193">
        <f>+'(令和5年12月)'!P23</f>
        <v>0</v>
      </c>
      <c r="Q42" s="192">
        <f>+'(令和6年2月)'!Q23</f>
        <v>42.829633476134838</v>
      </c>
      <c r="R42" s="193">
        <f>+'(令和5年12月)'!R23</f>
        <v>0</v>
      </c>
      <c r="S42" s="192">
        <f>+'(令和6年2月)'!S23</f>
        <v>112.19381913090305</v>
      </c>
      <c r="T42" s="193">
        <f>+'(令和5年12月)'!T23</f>
        <v>0</v>
      </c>
      <c r="U42" s="192">
        <f>+'(令和6年2月)'!U23</f>
        <v>70.662055335968375</v>
      </c>
      <c r="V42" s="193">
        <f>+'(令和5年12月)'!V23</f>
        <v>0</v>
      </c>
      <c r="W42" s="192">
        <f>+'(令和6年2月)'!W23</f>
        <v>61.201619354109496</v>
      </c>
      <c r="X42" s="193">
        <f>+'(令和5年12月)'!X23</f>
        <v>0</v>
      </c>
      <c r="Y42" s="192">
        <f>+'(令和6年2月)'!Y23</f>
        <v>63.036883528815544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-20</v>
      </c>
      <c r="F43" s="93">
        <f t="shared" si="18"/>
        <v>-6192</v>
      </c>
      <c r="G43" s="90">
        <f t="shared" si="18"/>
        <v>148.77200000000016</v>
      </c>
      <c r="H43" s="91">
        <f t="shared" si="18"/>
        <v>30624</v>
      </c>
      <c r="I43" s="92">
        <f t="shared" si="18"/>
        <v>410</v>
      </c>
      <c r="J43" s="93">
        <f t="shared" si="18"/>
        <v>-13810</v>
      </c>
      <c r="K43" s="90">
        <f t="shared" si="18"/>
        <v>271</v>
      </c>
      <c r="L43" s="91">
        <f t="shared" si="18"/>
        <v>4859595</v>
      </c>
      <c r="M43" s="92">
        <f t="shared" si="18"/>
        <v>-1210.8000000000002</v>
      </c>
      <c r="N43" s="93">
        <f t="shared" si="18"/>
        <v>-86599</v>
      </c>
      <c r="O43" s="90">
        <f t="shared" si="18"/>
        <v>713</v>
      </c>
      <c r="P43" s="91">
        <f t="shared" si="18"/>
        <v>270709</v>
      </c>
      <c r="Q43" s="92">
        <f t="shared" si="18"/>
        <v>-1666</v>
      </c>
      <c r="R43" s="93">
        <f t="shared" si="18"/>
        <v>49082.399999999441</v>
      </c>
      <c r="S43" s="90">
        <f t="shared" si="18"/>
        <v>2560</v>
      </c>
      <c r="T43" s="91">
        <f t="shared" si="18"/>
        <v>708536</v>
      </c>
      <c r="U43" s="92">
        <f t="shared" si="18"/>
        <v>12</v>
      </c>
      <c r="V43" s="93">
        <f t="shared" si="18"/>
        <v>-206945.0232558141</v>
      </c>
      <c r="W43" s="90">
        <f t="shared" si="18"/>
        <v>-691.54999999999973</v>
      </c>
      <c r="X43" s="91">
        <f t="shared" si="18"/>
        <v>-159794</v>
      </c>
      <c r="Y43" s="90">
        <f t="shared" si="18"/>
        <v>526.42199999999139</v>
      </c>
      <c r="Z43" s="91">
        <f t="shared" si="18"/>
        <v>5445206.3767441846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255</v>
      </c>
      <c r="F44" s="97">
        <f t="shared" si="18"/>
        <v>49058</v>
      </c>
      <c r="G44" s="94">
        <f t="shared" si="18"/>
        <v>103.35000000000014</v>
      </c>
      <c r="H44" s="95">
        <f t="shared" si="18"/>
        <v>24613.200000000012</v>
      </c>
      <c r="I44" s="96">
        <f t="shared" si="18"/>
        <v>239</v>
      </c>
      <c r="J44" s="97">
        <f t="shared" si="18"/>
        <v>300803.09090909106</v>
      </c>
      <c r="K44" s="94">
        <f t="shared" si="18"/>
        <v>-33</v>
      </c>
      <c r="L44" s="95">
        <f t="shared" si="18"/>
        <v>-2263330</v>
      </c>
      <c r="M44" s="96">
        <f t="shared" si="18"/>
        <v>302.05200000000059</v>
      </c>
      <c r="N44" s="97">
        <f t="shared" si="18"/>
        <v>257801</v>
      </c>
      <c r="O44" s="94">
        <f t="shared" si="18"/>
        <v>766</v>
      </c>
      <c r="P44" s="95">
        <f t="shared" si="18"/>
        <v>284761</v>
      </c>
      <c r="Q44" s="96">
        <f t="shared" si="18"/>
        <v>738</v>
      </c>
      <c r="R44" s="97">
        <f t="shared" si="18"/>
        <v>398691.60000000056</v>
      </c>
      <c r="S44" s="94">
        <f t="shared" si="18"/>
        <v>519.5</v>
      </c>
      <c r="T44" s="95">
        <f t="shared" si="18"/>
        <v>-120344</v>
      </c>
      <c r="U44" s="96">
        <f t="shared" si="18"/>
        <v>982</v>
      </c>
      <c r="V44" s="97">
        <f t="shared" si="18"/>
        <v>544263.83720930235</v>
      </c>
      <c r="W44" s="94">
        <f t="shared" si="18"/>
        <v>472.78999999999996</v>
      </c>
      <c r="X44" s="95">
        <f t="shared" si="18"/>
        <v>28335</v>
      </c>
      <c r="Y44" s="94">
        <f t="shared" si="18"/>
        <v>4344.69200000001</v>
      </c>
      <c r="Z44" s="95">
        <f t="shared" si="18"/>
        <v>-495347.27188160643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-177</v>
      </c>
      <c r="F45" s="97">
        <f t="shared" si="18"/>
        <v>-57216</v>
      </c>
      <c r="G45" s="94">
        <f t="shared" si="18"/>
        <v>3.76299999999992</v>
      </c>
      <c r="H45" s="95">
        <f t="shared" si="18"/>
        <v>2484</v>
      </c>
      <c r="I45" s="96">
        <f t="shared" si="18"/>
        <v>68</v>
      </c>
      <c r="J45" s="97">
        <f t="shared" si="18"/>
        <v>-575038.54545454541</v>
      </c>
      <c r="K45" s="94">
        <f t="shared" si="18"/>
        <v>-229</v>
      </c>
      <c r="L45" s="95">
        <f t="shared" si="18"/>
        <v>6032850</v>
      </c>
      <c r="M45" s="96">
        <f t="shared" si="18"/>
        <v>-665.94400000000132</v>
      </c>
      <c r="N45" s="97">
        <f t="shared" si="18"/>
        <v>78405</v>
      </c>
      <c r="O45" s="94">
        <f t="shared" si="18"/>
        <v>-97</v>
      </c>
      <c r="P45" s="95">
        <f t="shared" si="18"/>
        <v>-23732</v>
      </c>
      <c r="Q45" s="96">
        <f t="shared" si="18"/>
        <v>-2891</v>
      </c>
      <c r="R45" s="97">
        <f t="shared" si="18"/>
        <v>-396513.80000000075</v>
      </c>
      <c r="S45" s="94">
        <f t="shared" si="18"/>
        <v>-1265.9999999999964</v>
      </c>
      <c r="T45" s="95">
        <f t="shared" si="18"/>
        <v>-78691</v>
      </c>
      <c r="U45" s="96">
        <f t="shared" si="18"/>
        <v>-59</v>
      </c>
      <c r="V45" s="97">
        <f t="shared" si="18"/>
        <v>-158922.162790698</v>
      </c>
      <c r="W45" s="94">
        <f t="shared" si="18"/>
        <v>-507.33999999999924</v>
      </c>
      <c r="X45" s="95">
        <f t="shared" si="18"/>
        <v>-55689</v>
      </c>
      <c r="Y45" s="94">
        <f t="shared" si="18"/>
        <v>-5820.5210000000079</v>
      </c>
      <c r="Z45" s="95">
        <f t="shared" si="18"/>
        <v>4767936.4917547591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7.4570788696557742</v>
      </c>
      <c r="F46" s="193"/>
      <c r="G46" s="192">
        <f>G23-G42</f>
        <v>9.2405278611522732</v>
      </c>
      <c r="H46" s="193"/>
      <c r="I46" s="192">
        <f>I23-I42</f>
        <v>9.7867643755975777</v>
      </c>
      <c r="J46" s="193"/>
      <c r="K46" s="192">
        <f>K23-K42</f>
        <v>5.4200667660265012</v>
      </c>
      <c r="L46" s="193"/>
      <c r="M46" s="192">
        <f>M23-M42</f>
        <v>-3.0438123386981317</v>
      </c>
      <c r="N46" s="193"/>
      <c r="O46" s="192">
        <f t="shared" si="18"/>
        <v>16.078929980848955</v>
      </c>
      <c r="P46" s="193"/>
      <c r="Q46" s="192">
        <f t="shared" si="18"/>
        <v>0.44420785111572059</v>
      </c>
      <c r="R46" s="193"/>
      <c r="S46" s="192">
        <f t="shared" si="18"/>
        <v>12.726346304916177</v>
      </c>
      <c r="T46" s="193"/>
      <c r="U46" s="192">
        <f t="shared" si="18"/>
        <v>3.5723595382569187</v>
      </c>
      <c r="V46" s="193"/>
      <c r="W46" s="192">
        <f t="shared" si="18"/>
        <v>-2.1649335804419891</v>
      </c>
      <c r="X46" s="193"/>
      <c r="Y46" s="192">
        <f t="shared" si="18"/>
        <v>3.6108589308386385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98.116760828625232</v>
      </c>
      <c r="F47" s="72">
        <f t="shared" si="19"/>
        <v>93.739383644746425</v>
      </c>
      <c r="G47" s="71">
        <f t="shared" si="19"/>
        <v>113.33494673532589</v>
      </c>
      <c r="H47" s="73">
        <f t="shared" si="19"/>
        <v>106.40673477030191</v>
      </c>
      <c r="I47" s="74">
        <f t="shared" si="19"/>
        <v>123.34851936218678</v>
      </c>
      <c r="J47" s="72">
        <f t="shared" si="19"/>
        <v>98.99995071180949</v>
      </c>
      <c r="K47" s="71">
        <f t="shared" si="19"/>
        <v>118.32319134550372</v>
      </c>
      <c r="L47" s="73">
        <f t="shared" si="19"/>
        <v>230.86969893151874</v>
      </c>
      <c r="M47" s="74">
        <f t="shared" si="19"/>
        <v>81.767806053305222</v>
      </c>
      <c r="N47" s="72">
        <f t="shared" si="19"/>
        <v>94.508554325356059</v>
      </c>
      <c r="O47" s="71">
        <f t="shared" si="19"/>
        <v>119.35396308360478</v>
      </c>
      <c r="P47" s="73">
        <f t="shared" si="19"/>
        <v>122.45751920273895</v>
      </c>
      <c r="Q47" s="74">
        <f t="shared" si="19"/>
        <v>93.464103570027461</v>
      </c>
      <c r="R47" s="72">
        <f t="shared" si="19"/>
        <v>100.97332583055059</v>
      </c>
      <c r="S47" s="71">
        <f t="shared" si="19"/>
        <v>106.90045553788512</v>
      </c>
      <c r="T47" s="73">
        <f t="shared" si="19"/>
        <v>110.56983508911478</v>
      </c>
      <c r="U47" s="74">
        <f t="shared" si="19"/>
        <v>100.29769288017863</v>
      </c>
      <c r="V47" s="72">
        <f t="shared" si="19"/>
        <v>87.207643744799427</v>
      </c>
      <c r="W47" s="71">
        <f t="shared" si="19"/>
        <v>85.190018772944171</v>
      </c>
      <c r="X47" s="73">
        <f t="shared" si="19"/>
        <v>80.721720005646176</v>
      </c>
      <c r="Y47" s="71">
        <f t="shared" si="19"/>
        <v>100.6048940525347</v>
      </c>
      <c r="Z47" s="73">
        <f t="shared" si="19"/>
        <v>124.0445929833982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126.45228215767634</v>
      </c>
      <c r="F48" s="66">
        <f t="shared" si="19"/>
        <v>148.63487657380787</v>
      </c>
      <c r="G48" s="63">
        <f t="shared" si="19"/>
        <v>108.93016069968913</v>
      </c>
      <c r="H48" s="64">
        <f t="shared" si="19"/>
        <v>105.11152304413613</v>
      </c>
      <c r="I48" s="65">
        <f t="shared" si="19"/>
        <v>112.85637439483594</v>
      </c>
      <c r="J48" s="66">
        <f t="shared" si="19"/>
        <v>118.32648346881275</v>
      </c>
      <c r="K48" s="63">
        <f t="shared" si="19"/>
        <v>98.359840954274361</v>
      </c>
      <c r="L48" s="64">
        <f t="shared" si="19"/>
        <v>52.880501096831132</v>
      </c>
      <c r="M48" s="65">
        <f t="shared" si="19"/>
        <v>105.21310327830489</v>
      </c>
      <c r="N48" s="66">
        <f t="shared" si="19"/>
        <v>122.3363874629064</v>
      </c>
      <c r="O48" s="63">
        <f t="shared" si="19"/>
        <v>120.54721030042919</v>
      </c>
      <c r="P48" s="64">
        <f t="shared" si="19"/>
        <v>123.43505551362965</v>
      </c>
      <c r="Q48" s="65">
        <f t="shared" si="19"/>
        <v>102.84097470839588</v>
      </c>
      <c r="R48" s="66">
        <f t="shared" si="19"/>
        <v>107.83337057881204</v>
      </c>
      <c r="S48" s="63">
        <f t="shared" si="19"/>
        <v>101.28571605350756</v>
      </c>
      <c r="T48" s="64">
        <f t="shared" si="19"/>
        <v>98.418804277889663</v>
      </c>
      <c r="U48" s="65">
        <f t="shared" si="19"/>
        <v>131.47435897435898</v>
      </c>
      <c r="V48" s="66">
        <f t="shared" si="19"/>
        <v>153.07626427167571</v>
      </c>
      <c r="W48" s="63">
        <f t="shared" si="19"/>
        <v>111.78296946082801</v>
      </c>
      <c r="X48" s="64">
        <f t="shared" si="19"/>
        <v>104.06854277677506</v>
      </c>
      <c r="Y48" s="63">
        <f t="shared" si="19"/>
        <v>104.88006477680989</v>
      </c>
      <c r="Z48" s="64">
        <f t="shared" si="19"/>
        <v>97.920360362516718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90.908661323493462</v>
      </c>
      <c r="F49" s="70">
        <f t="shared" si="19"/>
        <v>84.37643358018218</v>
      </c>
      <c r="G49" s="67">
        <f t="shared" si="19"/>
        <v>100.24852128842734</v>
      </c>
      <c r="H49" s="68">
        <f t="shared" si="19"/>
        <v>100.36501166303368</v>
      </c>
      <c r="I49" s="69">
        <f t="shared" si="19"/>
        <v>102.01421800947867</v>
      </c>
      <c r="J49" s="70">
        <f t="shared" si="19"/>
        <v>83.143889749572139</v>
      </c>
      <c r="K49" s="67">
        <f t="shared" si="19"/>
        <v>95.183003786285241</v>
      </c>
      <c r="L49" s="68">
        <f t="shared" si="19"/>
        <v>321.63062921078358</v>
      </c>
      <c r="M49" s="69">
        <f t="shared" si="19"/>
        <v>95.94343107989036</v>
      </c>
      <c r="N49" s="70">
        <f t="shared" si="19"/>
        <v>102.39455267897549</v>
      </c>
      <c r="O49" s="67">
        <f t="shared" si="19"/>
        <v>98.04946712246128</v>
      </c>
      <c r="P49" s="68">
        <f t="shared" si="19"/>
        <v>98.43395930089072</v>
      </c>
      <c r="Q49" s="69">
        <f t="shared" si="19"/>
        <v>95.168775348889284</v>
      </c>
      <c r="R49" s="70">
        <f t="shared" si="19"/>
        <v>96.384574349962932</v>
      </c>
      <c r="S49" s="67">
        <f t="shared" si="19"/>
        <v>96.150477997518806</v>
      </c>
      <c r="T49" s="68">
        <f t="shared" si="19"/>
        <v>97.253065259553921</v>
      </c>
      <c r="U49" s="69">
        <f t="shared" si="19"/>
        <v>98.930287371951778</v>
      </c>
      <c r="V49" s="70">
        <f t="shared" si="19"/>
        <v>93.231240418020548</v>
      </c>
      <c r="W49" s="67">
        <f t="shared" si="19"/>
        <v>93.16384813178847</v>
      </c>
      <c r="X49" s="68">
        <f t="shared" si="19"/>
        <v>96.713163635333444</v>
      </c>
      <c r="Y49" s="67">
        <f t="shared" si="19"/>
        <v>95.801838571979033</v>
      </c>
      <c r="Z49" s="68">
        <f t="shared" si="19"/>
        <v>115.97614956626481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B1E-47FE-4162-8803-89E1047089B2}">
  <dimension ref="A1:AL52"/>
  <sheetViews>
    <sheetView zoomScaleNormal="100" zoomScaleSheetLayoutView="100" workbookViewId="0">
      <pane xSplit="4" ySplit="4" topLeftCell="E8" activePane="bottomRight" state="frozen"/>
      <selection activeCell="J64" sqref="J64"/>
      <selection pane="topRight" activeCell="J64" sqref="J64"/>
      <selection pane="bottomLeft" activeCell="J64" sqref="J64"/>
      <selection pane="bottomRight" activeCell="E8" sqref="E8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84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896</v>
      </c>
      <c r="F5" s="14">
        <v>71609</v>
      </c>
      <c r="G5" s="15">
        <v>30</v>
      </c>
      <c r="H5" s="16">
        <v>5460</v>
      </c>
      <c r="I5" s="13">
        <v>1328</v>
      </c>
      <c r="J5" s="14">
        <v>1191745</v>
      </c>
      <c r="K5" s="17">
        <v>1466</v>
      </c>
      <c r="L5" s="18">
        <v>3710768</v>
      </c>
      <c r="M5" s="13">
        <v>904</v>
      </c>
      <c r="N5" s="75">
        <v>215715</v>
      </c>
      <c r="O5" s="19">
        <v>687</v>
      </c>
      <c r="P5" s="18">
        <v>45805</v>
      </c>
      <c r="Q5" s="13">
        <v>10793</v>
      </c>
      <c r="R5" s="14">
        <v>1707784</v>
      </c>
      <c r="S5" s="19">
        <v>14559</v>
      </c>
      <c r="T5" s="18">
        <v>4049605</v>
      </c>
      <c r="U5" s="13">
        <v>3774</v>
      </c>
      <c r="V5" s="14">
        <v>1584574</v>
      </c>
      <c r="W5" s="13">
        <v>790</v>
      </c>
      <c r="X5" s="18">
        <v>178508</v>
      </c>
      <c r="Y5" s="20">
        <f t="shared" ref="Y5:Z19" si="0">+W5+U5+S5+Q5+O5+M5+K5+I5+G5+E5</f>
        <v>35227</v>
      </c>
      <c r="Z5" s="21">
        <f t="shared" si="0"/>
        <v>12761573</v>
      </c>
    </row>
    <row r="6" spans="1:26" ht="18.95" customHeight="1" x14ac:dyDescent="0.15">
      <c r="A6" s="7"/>
      <c r="B6" s="22"/>
      <c r="C6" s="83"/>
      <c r="D6" s="81" t="s">
        <v>22</v>
      </c>
      <c r="E6" s="23">
        <v>754</v>
      </c>
      <c r="F6" s="24">
        <v>62858</v>
      </c>
      <c r="G6" s="25">
        <v>30</v>
      </c>
      <c r="H6" s="26">
        <v>5460</v>
      </c>
      <c r="I6" s="27">
        <v>1383</v>
      </c>
      <c r="J6" s="21">
        <v>1139800</v>
      </c>
      <c r="K6" s="25">
        <v>1956</v>
      </c>
      <c r="L6" s="26">
        <v>4763788</v>
      </c>
      <c r="M6" s="27">
        <v>723</v>
      </c>
      <c r="N6" s="76">
        <v>186869</v>
      </c>
      <c r="O6" s="25">
        <v>750</v>
      </c>
      <c r="P6" s="26">
        <v>54323</v>
      </c>
      <c r="Q6" s="27">
        <v>11174</v>
      </c>
      <c r="R6" s="21">
        <v>1733813</v>
      </c>
      <c r="S6" s="25">
        <v>18600.5</v>
      </c>
      <c r="T6" s="26">
        <v>5035607</v>
      </c>
      <c r="U6" s="27">
        <v>2941</v>
      </c>
      <c r="V6" s="21">
        <v>999800</v>
      </c>
      <c r="W6" s="27">
        <v>501</v>
      </c>
      <c r="X6" s="26">
        <v>94276</v>
      </c>
      <c r="Y6" s="20">
        <f t="shared" si="0"/>
        <v>38812.5</v>
      </c>
      <c r="Z6" s="21">
        <f t="shared" si="0"/>
        <v>14076594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1436.9</v>
      </c>
      <c r="F7" s="36">
        <v>268701</v>
      </c>
      <c r="G7" s="29">
        <v>151</v>
      </c>
      <c r="H7" s="30">
        <v>74178</v>
      </c>
      <c r="I7" s="31">
        <v>2350</v>
      </c>
      <c r="J7" s="32">
        <v>2571727</v>
      </c>
      <c r="K7" s="77">
        <v>4539</v>
      </c>
      <c r="L7" s="30">
        <v>2605143</v>
      </c>
      <c r="M7" s="23">
        <v>1527.3</v>
      </c>
      <c r="N7" s="24">
        <v>252478.25</v>
      </c>
      <c r="O7" s="33">
        <v>2929</v>
      </c>
      <c r="P7" s="34">
        <v>698897</v>
      </c>
      <c r="Q7" s="23">
        <v>32229.4</v>
      </c>
      <c r="R7" s="24">
        <v>5041759</v>
      </c>
      <c r="S7" s="33">
        <v>27416.2</v>
      </c>
      <c r="T7" s="34">
        <v>2052445</v>
      </c>
      <c r="U7" s="23">
        <v>3955.5</v>
      </c>
      <c r="V7" s="24">
        <v>2125630.5</v>
      </c>
      <c r="W7" s="23">
        <v>1577.1999999999998</v>
      </c>
      <c r="X7" s="34">
        <v>404274</v>
      </c>
      <c r="Y7" s="31">
        <f t="shared" si="0"/>
        <v>78111.5</v>
      </c>
      <c r="Z7" s="24">
        <f t="shared" si="0"/>
        <v>16095232.75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178.655</v>
      </c>
      <c r="H8" s="16">
        <v>103481</v>
      </c>
      <c r="I8" s="13">
        <v>242</v>
      </c>
      <c r="J8" s="14">
        <v>100594.63636363637</v>
      </c>
      <c r="K8" s="17">
        <v>0</v>
      </c>
      <c r="L8" s="18">
        <v>0</v>
      </c>
      <c r="M8" s="13">
        <v>4935</v>
      </c>
      <c r="N8" s="75">
        <v>1037914</v>
      </c>
      <c r="O8" s="19">
        <v>44</v>
      </c>
      <c r="P8" s="18">
        <v>0</v>
      </c>
      <c r="Q8" s="13">
        <v>6320</v>
      </c>
      <c r="R8" s="14">
        <v>1267380</v>
      </c>
      <c r="S8" s="19">
        <v>22239</v>
      </c>
      <c r="T8" s="18">
        <v>2588252</v>
      </c>
      <c r="U8" s="13">
        <v>60</v>
      </c>
      <c r="V8" s="14">
        <v>3124.046511627907</v>
      </c>
      <c r="W8" s="13">
        <v>43</v>
      </c>
      <c r="X8" s="18">
        <v>1400</v>
      </c>
      <c r="Y8" s="13">
        <f t="shared" si="0"/>
        <v>34227.654999999999</v>
      </c>
      <c r="Z8" s="14">
        <f t="shared" si="0"/>
        <v>5129440.6828752644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171</v>
      </c>
      <c r="F9" s="24">
        <v>28054</v>
      </c>
      <c r="G9" s="25">
        <v>174.31399999999999</v>
      </c>
      <c r="H9" s="26">
        <v>106381.8</v>
      </c>
      <c r="I9" s="27">
        <v>259</v>
      </c>
      <c r="J9" s="21">
        <v>101140.09090909091</v>
      </c>
      <c r="K9" s="25">
        <v>0</v>
      </c>
      <c r="L9" s="26">
        <v>0</v>
      </c>
      <c r="M9" s="27">
        <v>2961</v>
      </c>
      <c r="N9" s="76">
        <v>524967</v>
      </c>
      <c r="O9" s="25">
        <v>41</v>
      </c>
      <c r="P9" s="26">
        <v>0</v>
      </c>
      <c r="Q9" s="27">
        <v>6711</v>
      </c>
      <c r="R9" s="21">
        <v>1380580</v>
      </c>
      <c r="S9" s="25">
        <v>21524</v>
      </c>
      <c r="T9" s="26">
        <v>2511816</v>
      </c>
      <c r="U9" s="27">
        <v>49</v>
      </c>
      <c r="V9" s="21">
        <v>2567.3488372093025</v>
      </c>
      <c r="W9" s="27">
        <v>101</v>
      </c>
      <c r="X9" s="26">
        <v>4280</v>
      </c>
      <c r="Y9" s="20">
        <f t="shared" si="0"/>
        <v>31991.313999999998</v>
      </c>
      <c r="Z9" s="21">
        <f t="shared" si="0"/>
        <v>4659786.2397463005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221</v>
      </c>
      <c r="F10" s="36">
        <v>29311</v>
      </c>
      <c r="G10" s="29">
        <v>160.15600000000001</v>
      </c>
      <c r="H10" s="30">
        <v>89326.2</v>
      </c>
      <c r="I10" s="37">
        <v>565</v>
      </c>
      <c r="J10" s="38">
        <v>88080.181818181823</v>
      </c>
      <c r="K10" s="77">
        <v>59</v>
      </c>
      <c r="L10" s="30">
        <v>911</v>
      </c>
      <c r="M10" s="35">
        <v>8661.0750000000007</v>
      </c>
      <c r="N10" s="36">
        <v>1875990</v>
      </c>
      <c r="O10" s="29">
        <v>3</v>
      </c>
      <c r="P10" s="30">
        <v>0</v>
      </c>
      <c r="Q10" s="35">
        <v>12278</v>
      </c>
      <c r="R10" s="36">
        <v>1637430</v>
      </c>
      <c r="S10" s="29">
        <v>5333</v>
      </c>
      <c r="T10" s="30">
        <v>778573</v>
      </c>
      <c r="U10" s="35">
        <v>731</v>
      </c>
      <c r="V10" s="36">
        <v>59629.697674418603</v>
      </c>
      <c r="W10" s="35">
        <v>287</v>
      </c>
      <c r="X10" s="30">
        <v>15568</v>
      </c>
      <c r="Y10" s="37">
        <f t="shared" si="0"/>
        <v>28298.231</v>
      </c>
      <c r="Z10" s="36">
        <f t="shared" si="0"/>
        <v>4574819.0794926006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1930</v>
      </c>
      <c r="R11" s="14">
        <v>533746.19999999995</v>
      </c>
      <c r="S11" s="19">
        <v>0</v>
      </c>
      <c r="T11" s="18">
        <v>0</v>
      </c>
      <c r="U11" s="13">
        <v>197</v>
      </c>
      <c r="V11" s="14">
        <v>30026</v>
      </c>
      <c r="W11" s="13">
        <v>30</v>
      </c>
      <c r="X11" s="18">
        <v>22400</v>
      </c>
      <c r="Y11" s="13">
        <f>+W11+U11+S11+Q11+O11+M11+K11+I11+G11+E11</f>
        <v>2248</v>
      </c>
      <c r="Z11" s="14">
        <f t="shared" si="0"/>
        <v>677523.5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10</v>
      </c>
      <c r="J12" s="21">
        <v>1951.3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2144</v>
      </c>
      <c r="R12" s="21">
        <v>555486.80000000005</v>
      </c>
      <c r="S12" s="25">
        <v>0</v>
      </c>
      <c r="T12" s="26">
        <v>0</v>
      </c>
      <c r="U12" s="27">
        <v>125</v>
      </c>
      <c r="V12" s="21">
        <v>21970</v>
      </c>
      <c r="W12" s="27">
        <v>1</v>
      </c>
      <c r="X12" s="26">
        <v>70</v>
      </c>
      <c r="Y12" s="20">
        <f t="shared" ref="Y12:Y19" si="1">+W12+U12+S12+Q12+O12+M12+K12+I12+G12+E12</f>
        <v>2370</v>
      </c>
      <c r="Z12" s="21">
        <f t="shared" si="0"/>
        <v>669478.10000000009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35</v>
      </c>
      <c r="J13" s="38">
        <v>12010.400000000001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7182.5</v>
      </c>
      <c r="R13" s="36">
        <v>1999439.5</v>
      </c>
      <c r="S13" s="29">
        <v>2</v>
      </c>
      <c r="T13" s="30">
        <v>1835</v>
      </c>
      <c r="U13" s="35">
        <v>794</v>
      </c>
      <c r="V13" s="36">
        <v>154917</v>
      </c>
      <c r="W13" s="35">
        <v>43</v>
      </c>
      <c r="X13" s="30">
        <v>58475</v>
      </c>
      <c r="Y13" s="37">
        <f t="shared" si="1"/>
        <v>8270.5</v>
      </c>
      <c r="Z13" s="36">
        <f t="shared" si="0"/>
        <v>2440676.9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1214</v>
      </c>
      <c r="N15" s="76">
        <v>119963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1214</v>
      </c>
      <c r="Z15" s="24">
        <f t="shared" si="0"/>
        <v>119963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4856</v>
      </c>
      <c r="N16" s="36">
        <v>673933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4856</v>
      </c>
      <c r="Z16" s="36">
        <f t="shared" si="0"/>
        <v>673933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832</v>
      </c>
      <c r="H17" s="18">
        <v>294056</v>
      </c>
      <c r="I17" s="13">
        <v>185</v>
      </c>
      <c r="J17" s="14">
        <v>87241</v>
      </c>
      <c r="K17" s="19">
        <v>13</v>
      </c>
      <c r="L17" s="18">
        <v>2540</v>
      </c>
      <c r="M17" s="13">
        <v>787</v>
      </c>
      <c r="N17" s="75">
        <v>308351</v>
      </c>
      <c r="O17" s="19">
        <v>2953</v>
      </c>
      <c r="P17" s="18">
        <v>1159622</v>
      </c>
      <c r="Q17" s="13">
        <v>6447</v>
      </c>
      <c r="R17" s="14">
        <v>1533841</v>
      </c>
      <c r="S17" s="19">
        <v>301</v>
      </c>
      <c r="T17" s="18">
        <v>65521</v>
      </c>
      <c r="U17" s="13">
        <v>0</v>
      </c>
      <c r="V17" s="14">
        <v>0</v>
      </c>
      <c r="W17" s="13">
        <v>3806.4859999999999</v>
      </c>
      <c r="X17" s="18">
        <v>626573</v>
      </c>
      <c r="Y17" s="41">
        <f t="shared" si="1"/>
        <v>15324.486000000001</v>
      </c>
      <c r="Z17" s="42">
        <f t="shared" si="0"/>
        <v>4077745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39</v>
      </c>
      <c r="F18" s="21">
        <v>9958</v>
      </c>
      <c r="G18" s="25">
        <v>878</v>
      </c>
      <c r="H18" s="26">
        <v>294682</v>
      </c>
      <c r="I18" s="27">
        <v>207</v>
      </c>
      <c r="J18" s="21">
        <v>398466</v>
      </c>
      <c r="K18" s="25">
        <v>56</v>
      </c>
      <c r="L18" s="26">
        <v>39595</v>
      </c>
      <c r="M18" s="27">
        <v>881.09199999999998</v>
      </c>
      <c r="N18" s="21">
        <v>307376</v>
      </c>
      <c r="O18" s="25">
        <v>2937</v>
      </c>
      <c r="P18" s="26">
        <v>1160784</v>
      </c>
      <c r="Q18" s="27">
        <v>5948</v>
      </c>
      <c r="R18" s="21">
        <v>1419776</v>
      </c>
      <c r="S18" s="25">
        <v>281</v>
      </c>
      <c r="T18" s="26">
        <v>63526</v>
      </c>
      <c r="U18" s="27">
        <v>5</v>
      </c>
      <c r="V18" s="21">
        <v>1100</v>
      </c>
      <c r="W18" s="27">
        <v>3409.4859999999999</v>
      </c>
      <c r="X18" s="26">
        <v>597815</v>
      </c>
      <c r="Y18" s="23">
        <f t="shared" si="1"/>
        <v>14641.578000000001</v>
      </c>
      <c r="Z18" s="24">
        <f t="shared" si="0"/>
        <v>4293078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289.00799999999998</v>
      </c>
      <c r="F19" s="24">
        <v>68204</v>
      </c>
      <c r="G19" s="33">
        <v>1008</v>
      </c>
      <c r="H19" s="34">
        <v>322022</v>
      </c>
      <c r="I19" s="23">
        <v>426</v>
      </c>
      <c r="J19" s="24">
        <v>739637</v>
      </c>
      <c r="K19" s="78">
        <v>156</v>
      </c>
      <c r="L19" s="34">
        <v>115975</v>
      </c>
      <c r="M19" s="23">
        <v>1353.06</v>
      </c>
      <c r="N19" s="24">
        <v>452905.5</v>
      </c>
      <c r="O19" s="33">
        <v>2041</v>
      </c>
      <c r="P19" s="34">
        <v>816517</v>
      </c>
      <c r="Q19" s="23">
        <v>8150</v>
      </c>
      <c r="R19" s="24">
        <v>2288650</v>
      </c>
      <c r="S19" s="33">
        <v>136</v>
      </c>
      <c r="T19" s="34">
        <v>31831</v>
      </c>
      <c r="U19" s="23">
        <v>35</v>
      </c>
      <c r="V19" s="24">
        <v>7700</v>
      </c>
      <c r="W19" s="23">
        <v>5514.2267000000002</v>
      </c>
      <c r="X19" s="34">
        <v>1215987</v>
      </c>
      <c r="Y19" s="35">
        <f t="shared" si="1"/>
        <v>19108.294700000002</v>
      </c>
      <c r="Z19" s="36">
        <f t="shared" si="0"/>
        <v>6059428.5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1062</v>
      </c>
      <c r="F20" s="14">
        <f t="shared" ref="F20:X22" si="2">F5+F8+F11+F14+F17</f>
        <v>98904</v>
      </c>
      <c r="G20" s="19">
        <f>G5+G8+G11+G14+G17</f>
        <v>1115.655</v>
      </c>
      <c r="H20" s="18">
        <f t="shared" si="2"/>
        <v>477997</v>
      </c>
      <c r="I20" s="13">
        <f t="shared" si="2"/>
        <v>1756</v>
      </c>
      <c r="J20" s="14">
        <f t="shared" si="2"/>
        <v>1380931.9363636365</v>
      </c>
      <c r="K20" s="19">
        <f t="shared" si="2"/>
        <v>1479</v>
      </c>
      <c r="L20" s="18">
        <f t="shared" si="2"/>
        <v>3713308</v>
      </c>
      <c r="M20" s="13">
        <f t="shared" si="2"/>
        <v>6641</v>
      </c>
      <c r="N20" s="14">
        <f t="shared" si="2"/>
        <v>1576980</v>
      </c>
      <c r="O20" s="19">
        <f t="shared" si="2"/>
        <v>3684</v>
      </c>
      <c r="P20" s="18">
        <f t="shared" si="2"/>
        <v>1205427</v>
      </c>
      <c r="Q20" s="13">
        <f t="shared" si="2"/>
        <v>25490</v>
      </c>
      <c r="R20" s="14">
        <f t="shared" si="2"/>
        <v>5042751.2</v>
      </c>
      <c r="S20" s="19">
        <f t="shared" si="2"/>
        <v>37099</v>
      </c>
      <c r="T20" s="18">
        <f t="shared" si="2"/>
        <v>6703378</v>
      </c>
      <c r="U20" s="13">
        <f t="shared" si="2"/>
        <v>4031</v>
      </c>
      <c r="V20" s="14">
        <f t="shared" si="2"/>
        <v>1617724.046511628</v>
      </c>
      <c r="W20" s="13">
        <f t="shared" si="2"/>
        <v>4669.4859999999999</v>
      </c>
      <c r="X20" s="18">
        <f t="shared" si="2"/>
        <v>828881</v>
      </c>
      <c r="Y20" s="31">
        <f t="shared" ref="Y20:Z22" si="3">+Y17+Y14+Y11+Y8+Y5</f>
        <v>87027.141000000003</v>
      </c>
      <c r="Z20" s="32">
        <f t="shared" si="3"/>
        <v>22646282.182875264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964</v>
      </c>
      <c r="F21" s="21">
        <f t="shared" si="4"/>
        <v>100870</v>
      </c>
      <c r="G21" s="25">
        <f t="shared" si="4"/>
        <v>1157.3139999999999</v>
      </c>
      <c r="H21" s="26">
        <f t="shared" si="4"/>
        <v>481523.8</v>
      </c>
      <c r="I21" s="27">
        <f t="shared" si="4"/>
        <v>1859</v>
      </c>
      <c r="J21" s="21">
        <f t="shared" si="4"/>
        <v>1641357.3909090909</v>
      </c>
      <c r="K21" s="25">
        <f t="shared" si="4"/>
        <v>2012</v>
      </c>
      <c r="L21" s="26">
        <f t="shared" si="4"/>
        <v>4803383</v>
      </c>
      <c r="M21" s="27">
        <f t="shared" si="4"/>
        <v>5794.0919999999996</v>
      </c>
      <c r="N21" s="21">
        <f t="shared" si="4"/>
        <v>1154175</v>
      </c>
      <c r="O21" s="25">
        <f t="shared" si="4"/>
        <v>3728</v>
      </c>
      <c r="P21" s="26">
        <f t="shared" si="4"/>
        <v>1215107</v>
      </c>
      <c r="Q21" s="27">
        <f t="shared" si="4"/>
        <v>25977</v>
      </c>
      <c r="R21" s="21">
        <f t="shared" si="4"/>
        <v>5089655.8</v>
      </c>
      <c r="S21" s="25">
        <f t="shared" si="4"/>
        <v>40405.5</v>
      </c>
      <c r="T21" s="26">
        <f t="shared" si="4"/>
        <v>7610949</v>
      </c>
      <c r="U21" s="27">
        <f t="shared" si="2"/>
        <v>3120</v>
      </c>
      <c r="V21" s="21">
        <f t="shared" si="2"/>
        <v>1025437.3488372093</v>
      </c>
      <c r="W21" s="27">
        <f t="shared" si="2"/>
        <v>4012.4859999999999</v>
      </c>
      <c r="X21" s="26">
        <f t="shared" si="2"/>
        <v>696441</v>
      </c>
      <c r="Y21" s="23">
        <f t="shared" si="3"/>
        <v>89029.391999999993</v>
      </c>
      <c r="Z21" s="24">
        <f t="shared" si="3"/>
        <v>23818899.3397463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1946.9080000000001</v>
      </c>
      <c r="F22" s="24">
        <f t="shared" si="2"/>
        <v>366216</v>
      </c>
      <c r="G22" s="33">
        <f t="shared" si="2"/>
        <v>1514.1559999999999</v>
      </c>
      <c r="H22" s="34">
        <f t="shared" si="2"/>
        <v>680526.2</v>
      </c>
      <c r="I22" s="23">
        <f t="shared" si="2"/>
        <v>3376</v>
      </c>
      <c r="J22" s="24">
        <f t="shared" si="2"/>
        <v>3411454.5818181816</v>
      </c>
      <c r="K22" s="33">
        <f t="shared" si="2"/>
        <v>4754</v>
      </c>
      <c r="L22" s="34">
        <f t="shared" si="2"/>
        <v>2722029</v>
      </c>
      <c r="M22" s="23">
        <f t="shared" si="2"/>
        <v>16416.435000000001</v>
      </c>
      <c r="N22" s="24">
        <f t="shared" si="2"/>
        <v>3274306.75</v>
      </c>
      <c r="O22" s="33">
        <f t="shared" si="2"/>
        <v>4973</v>
      </c>
      <c r="P22" s="34">
        <f t="shared" si="2"/>
        <v>1515414</v>
      </c>
      <c r="Q22" s="23">
        <f t="shared" si="2"/>
        <v>59839.9</v>
      </c>
      <c r="R22" s="24">
        <f t="shared" si="2"/>
        <v>10967278.5</v>
      </c>
      <c r="S22" s="33">
        <f t="shared" si="2"/>
        <v>32887.199999999997</v>
      </c>
      <c r="T22" s="34">
        <f t="shared" si="2"/>
        <v>2864684</v>
      </c>
      <c r="U22" s="23">
        <f t="shared" si="2"/>
        <v>5515.5</v>
      </c>
      <c r="V22" s="24">
        <f t="shared" si="2"/>
        <v>2347877.1976744188</v>
      </c>
      <c r="W22" s="23">
        <f t="shared" si="2"/>
        <v>7421.4267</v>
      </c>
      <c r="X22" s="34">
        <f t="shared" si="2"/>
        <v>1694304</v>
      </c>
      <c r="Y22" s="23">
        <f t="shared" si="3"/>
        <v>138644.5257</v>
      </c>
      <c r="Z22" s="24">
        <f t="shared" si="3"/>
        <v>29844090.229492601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53.374557670867077</v>
      </c>
      <c r="F23" s="178"/>
      <c r="G23" s="177">
        <f>(G20+G21)/(G22+G41)*100</f>
        <v>74.038777564999805</v>
      </c>
      <c r="H23" s="178"/>
      <c r="I23" s="177">
        <f>(I20+I21)/(I22+I41)*100</f>
        <v>52.735229759299784</v>
      </c>
      <c r="J23" s="178"/>
      <c r="K23" s="177">
        <f>(K20+K21)/(K22+K41)*100</f>
        <v>34.767453440892346</v>
      </c>
      <c r="L23" s="178"/>
      <c r="M23" s="177">
        <f>(M20+M21)/(M22+M41)*100</f>
        <v>38.876717229889792</v>
      </c>
      <c r="N23" s="178"/>
      <c r="O23" s="177">
        <f>(O20+O21)/(O22+O41)*100</f>
        <v>74.194194194194196</v>
      </c>
      <c r="P23" s="178"/>
      <c r="Q23" s="177">
        <f>(Q20+Q21)/(Q22+Q41)*100</f>
        <v>42.829633476134838</v>
      </c>
      <c r="R23" s="178"/>
      <c r="S23" s="177">
        <f>(S20+S21)/(S22+S41)*100</f>
        <v>112.19381913090305</v>
      </c>
      <c r="T23" s="178"/>
      <c r="U23" s="177">
        <f>(U20+U21)/(U22+U41)*100</f>
        <v>70.662055335968375</v>
      </c>
      <c r="V23" s="178"/>
      <c r="W23" s="177">
        <f>(W20+W21)/(W22+W41)*100</f>
        <v>61.201619354109496</v>
      </c>
      <c r="X23" s="178"/>
      <c r="Y23" s="177">
        <f>(Y20+Y21)/(Y22+Y41)*100</f>
        <v>63.036883528815544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188101.33812178078</v>
      </c>
      <c r="F24" s="180"/>
      <c r="G24" s="181">
        <f>H22/G22*1000</f>
        <v>449442.59376180527</v>
      </c>
      <c r="H24" s="182"/>
      <c r="I24" s="183">
        <f>J22/I22*1000</f>
        <v>1010501.9495906936</v>
      </c>
      <c r="J24" s="184"/>
      <c r="K24" s="181">
        <f>L22/K22*1000</f>
        <v>572576.56710138824</v>
      </c>
      <c r="L24" s="182"/>
      <c r="M24" s="183">
        <f>N22/M22*1000</f>
        <v>199452.97197594971</v>
      </c>
      <c r="N24" s="184"/>
      <c r="O24" s="181">
        <f>P22/O22*1000</f>
        <v>304728.33299819025</v>
      </c>
      <c r="P24" s="182"/>
      <c r="Q24" s="183">
        <f>R22/Q22*1000</f>
        <v>183277.01917951065</v>
      </c>
      <c r="R24" s="184"/>
      <c r="S24" s="181">
        <f>T22/S22*1000</f>
        <v>87106.351407234426</v>
      </c>
      <c r="T24" s="182"/>
      <c r="U24" s="183">
        <f>V22/U22*1000</f>
        <v>425687.09956928995</v>
      </c>
      <c r="V24" s="184"/>
      <c r="W24" s="181">
        <f>X22/W22*1000</f>
        <v>228298.96036027683</v>
      </c>
      <c r="X24" s="182"/>
      <c r="Y24" s="183">
        <f>Z22/Y22*1000</f>
        <v>215256.17458614596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1.4042444086200225</v>
      </c>
      <c r="F25" s="49"/>
      <c r="G25" s="50">
        <f>G22/Y22*100</f>
        <v>1.0921138013601355</v>
      </c>
      <c r="H25" s="51"/>
      <c r="I25" s="48">
        <f>I22/Y22*100</f>
        <v>2.4350041827868578</v>
      </c>
      <c r="J25" s="49"/>
      <c r="K25" s="50">
        <f>K22/Y22*100</f>
        <v>3.4289128806186975</v>
      </c>
      <c r="L25" s="51"/>
      <c r="M25" s="48">
        <f>M22/Y22*100</f>
        <v>11.840665844623393</v>
      </c>
      <c r="N25" s="49"/>
      <c r="O25" s="50">
        <f>O22/Y22*100</f>
        <v>3.5868707941347879</v>
      </c>
      <c r="P25" s="51"/>
      <c r="Q25" s="48">
        <f>Q22/Y22*100</f>
        <v>43.160665520600503</v>
      </c>
      <c r="R25" s="49"/>
      <c r="S25" s="50">
        <f>S22/Y22*100</f>
        <v>23.720518234640977</v>
      </c>
      <c r="T25" s="51"/>
      <c r="U25" s="48">
        <f>U22/Y22*100</f>
        <v>3.9781592328675695</v>
      </c>
      <c r="V25" s="49"/>
      <c r="W25" s="50">
        <f>W22/Y22*100</f>
        <v>5.352845099747058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+'(令和5年2月)'!E20</f>
        <v>1004</v>
      </c>
      <c r="F27" s="128">
        <f>+'(令和5年2月)'!F20</f>
        <v>97350</v>
      </c>
      <c r="G27" s="129">
        <f>+'(令和5年2月)'!G20</f>
        <v>1229.6759999999999</v>
      </c>
      <c r="H27" s="130">
        <f>+'(令和5年2月)'!H20</f>
        <v>473682</v>
      </c>
      <c r="I27" s="131">
        <f>+'(令和5年2月)'!I20</f>
        <v>3163</v>
      </c>
      <c r="J27" s="128">
        <f>+'(令和5年2月)'!J20</f>
        <v>4259004.5999999996</v>
      </c>
      <c r="K27" s="129">
        <f>+'(令和5年2月)'!K20</f>
        <v>1634</v>
      </c>
      <c r="L27" s="130">
        <f>+'(令和5年2月)'!L20</f>
        <v>3136190</v>
      </c>
      <c r="M27" s="131">
        <f>+'(令和5年2月)'!M20</f>
        <v>7900.7120000000004</v>
      </c>
      <c r="N27" s="128">
        <f>+'(令和5年2月)'!N20</f>
        <v>1773659.5</v>
      </c>
      <c r="O27" s="129">
        <f>+'(令和5年2月)'!O20</f>
        <v>3262</v>
      </c>
      <c r="P27" s="130">
        <f>+'(令和5年2月)'!P20</f>
        <v>1163322</v>
      </c>
      <c r="Q27" s="131">
        <f>+'(令和5年2月)'!Q20</f>
        <v>23967</v>
      </c>
      <c r="R27" s="128">
        <f>+'(令和5年2月)'!R20</f>
        <v>4679499.2</v>
      </c>
      <c r="S27" s="129">
        <f>+'(令和5年2月)'!S20</f>
        <v>40723</v>
      </c>
      <c r="T27" s="130">
        <f>+'(令和5年2月)'!T20</f>
        <v>6892648</v>
      </c>
      <c r="U27" s="131">
        <f>+'(令和5年2月)'!U20</f>
        <v>3985</v>
      </c>
      <c r="V27" s="128">
        <f>+'(令和5年2月)'!V20</f>
        <v>1282688</v>
      </c>
      <c r="W27" s="131">
        <f>+'(令和5年2月)'!W20</f>
        <v>5936.2839999999997</v>
      </c>
      <c r="X27" s="130">
        <f>+'(令和5年2月)'!X20</f>
        <v>1309349</v>
      </c>
      <c r="Y27" s="131">
        <f>+'(令和5年2月)'!Y20</f>
        <v>92804.671999999991</v>
      </c>
      <c r="Z27" s="128">
        <f>+'(令和5年2月)'!Z20</f>
        <v>25067392.300000001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+'(令和5年2月)'!E21</f>
        <v>1023.5</v>
      </c>
      <c r="F28" s="135">
        <f>+'(令和5年2月)'!F21</f>
        <v>103431</v>
      </c>
      <c r="G28" s="136">
        <f>+'(令和5年2月)'!G21</f>
        <v>1166.886</v>
      </c>
      <c r="H28" s="137">
        <f>+'(令和5年2月)'!H21</f>
        <v>440847</v>
      </c>
      <c r="I28" s="134">
        <f>+'(令和5年2月)'!I21</f>
        <v>2654</v>
      </c>
      <c r="J28" s="135">
        <f>+'(令和5年2月)'!J21</f>
        <v>4347016</v>
      </c>
      <c r="K28" s="136">
        <f>+'(令和5年2月)'!K21</f>
        <v>1216</v>
      </c>
      <c r="L28" s="137">
        <f>+'(令和5年2月)'!L21</f>
        <v>2282697</v>
      </c>
      <c r="M28" s="134">
        <f>+'(令和5年2月)'!M21</f>
        <v>7042.1360000000004</v>
      </c>
      <c r="N28" s="135">
        <f>+'(令和5年2月)'!N21</f>
        <v>1655009.5</v>
      </c>
      <c r="O28" s="136">
        <f>+'(令和5年2月)'!O21</f>
        <v>3571</v>
      </c>
      <c r="P28" s="137">
        <f>+'(令和5年2月)'!P21</f>
        <v>1201547</v>
      </c>
      <c r="Q28" s="134">
        <f>+'(令和5年2月)'!Q21</f>
        <v>25545</v>
      </c>
      <c r="R28" s="135">
        <f>+'(令和5年2月)'!R21</f>
        <v>4883459.2</v>
      </c>
      <c r="S28" s="136">
        <f>+'(令和5年2月)'!S21</f>
        <v>41108</v>
      </c>
      <c r="T28" s="137">
        <f>+'(令和5年2月)'!T21</f>
        <v>6702204</v>
      </c>
      <c r="U28" s="134">
        <f>+'(令和5年2月)'!U21</f>
        <v>3937</v>
      </c>
      <c r="V28" s="135">
        <f>+'(令和5年2月)'!V21</f>
        <v>1181751</v>
      </c>
      <c r="W28" s="134">
        <f>+'(令和5年2月)'!W21</f>
        <v>5609.134</v>
      </c>
      <c r="X28" s="137">
        <f>+'(令和5年2月)'!X21</f>
        <v>1259994</v>
      </c>
      <c r="Y28" s="138">
        <f>+'(令和5年2月)'!Y21</f>
        <v>92872.656000000003</v>
      </c>
      <c r="Z28" s="139">
        <f>+'(令和5年2月)'!Z21</f>
        <v>24057955.699999999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+'(令和5年2月)'!E22</f>
        <v>1929.4</v>
      </c>
      <c r="F29" s="139">
        <f>+'(令和5年2月)'!F22</f>
        <v>353937</v>
      </c>
      <c r="G29" s="140">
        <f>+'(令和5年2月)'!G22</f>
        <v>1641.902</v>
      </c>
      <c r="H29" s="141">
        <f>+'(令和5年2月)'!H22</f>
        <v>724703</v>
      </c>
      <c r="I29" s="138">
        <f>+'(令和5年2月)'!I22</f>
        <v>5412</v>
      </c>
      <c r="J29" s="139">
        <f>+'(令和5年2月)'!J22</f>
        <v>4682626</v>
      </c>
      <c r="K29" s="140">
        <f>+'(令和5年2月)'!K22</f>
        <v>7380.3</v>
      </c>
      <c r="L29" s="141">
        <f>+'(令和5年2月)'!L22</f>
        <v>4017412</v>
      </c>
      <c r="M29" s="138">
        <f>+'(令和5年2月)'!M22</f>
        <v>17603.884000000002</v>
      </c>
      <c r="N29" s="139">
        <f>+'(令和5年2月)'!N22</f>
        <v>3524825.25</v>
      </c>
      <c r="O29" s="140">
        <f>+'(令和5年2月)'!O22</f>
        <v>5029</v>
      </c>
      <c r="P29" s="141">
        <f>+'(令和5年2月)'!P22</f>
        <v>1418790</v>
      </c>
      <c r="Q29" s="138">
        <f>+'(令和5年2月)'!Q22</f>
        <v>60348.5</v>
      </c>
      <c r="R29" s="139">
        <f>+'(令和5年2月)'!R22</f>
        <v>10878655.300000001</v>
      </c>
      <c r="S29" s="140">
        <f>+'(令和5年2月)'!S22</f>
        <v>28290</v>
      </c>
      <c r="T29" s="141">
        <f>+'(令和5年2月)'!T22</f>
        <v>2542953</v>
      </c>
      <c r="U29" s="138">
        <f>+'(令和5年2月)'!U22</f>
        <v>5651.2</v>
      </c>
      <c r="V29" s="139">
        <f>+'(令和5年2月)'!V22</f>
        <v>1898609.5</v>
      </c>
      <c r="W29" s="138">
        <f>+'(令和5年2月)'!W22</f>
        <v>7550.9409999999998</v>
      </c>
      <c r="X29" s="141">
        <f>+'(令和5年2月)'!X22</f>
        <v>1981673.5</v>
      </c>
      <c r="Y29" s="138">
        <f>+'(令和5年2月)'!Y22</f>
        <v>140837.12699999998</v>
      </c>
      <c r="Z29" s="139">
        <f>+'(令和5年2月)'!Z22</f>
        <v>32024184.550000001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+'(令和5年2月)'!E23</f>
        <v>52.278059974731192</v>
      </c>
      <c r="F30" s="186">
        <f>+'(令和5年1月)'!F23</f>
        <v>0</v>
      </c>
      <c r="G30" s="185">
        <f>+'(令和5年2月)'!G23</f>
        <v>74.403960988682442</v>
      </c>
      <c r="H30" s="186">
        <f>+'(令和5年1月)'!H23</f>
        <v>0</v>
      </c>
      <c r="I30" s="185">
        <f>+'(令和5年2月)'!I23</f>
        <v>56.393601551139113</v>
      </c>
      <c r="J30" s="186">
        <f>+'(令和5年1月)'!J23</f>
        <v>0</v>
      </c>
      <c r="K30" s="185">
        <f>+'(令和5年2月)'!K23</f>
        <v>19.87087417901915</v>
      </c>
      <c r="L30" s="186">
        <f>+'(令和5年1月)'!L23</f>
        <v>0</v>
      </c>
      <c r="M30" s="185">
        <f>+'(令和5年2月)'!M23</f>
        <v>43.502764198936617</v>
      </c>
      <c r="N30" s="186">
        <f>+'(令和5年1月)'!N23</f>
        <v>0</v>
      </c>
      <c r="O30" s="185">
        <f>+'(令和5年2月)'!O23</f>
        <v>65.911063952927563</v>
      </c>
      <c r="P30" s="186">
        <f>+'(令和5年1月)'!P23</f>
        <v>0</v>
      </c>
      <c r="Q30" s="185">
        <f>+'(令和5年2月)'!Q23</f>
        <v>40.492332856266614</v>
      </c>
      <c r="R30" s="186">
        <f>+'(令和5年1月)'!R23</f>
        <v>0</v>
      </c>
      <c r="S30" s="185">
        <f>+'(令和5年2月)'!S23</f>
        <v>143.65136487316775</v>
      </c>
      <c r="T30" s="186">
        <f>+'(令和5年1月)'!T23</f>
        <v>0</v>
      </c>
      <c r="U30" s="185">
        <f>+'(令和5年2月)'!U23</f>
        <v>70.390247369917546</v>
      </c>
      <c r="V30" s="186">
        <f>+'(令和5年1月)'!V23</f>
        <v>0</v>
      </c>
      <c r="W30" s="185">
        <f>+'(令和5年2月)'!W23</f>
        <v>78.142994404230137</v>
      </c>
      <c r="X30" s="186">
        <f>+'(令和5年1月)'!X23</f>
        <v>0</v>
      </c>
      <c r="Y30" s="185">
        <f>+'(令和5年2月)'!Y23</f>
        <v>65.903262967620762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58</v>
      </c>
      <c r="F31" s="91">
        <f t="shared" ref="F31:Z33" si="5">F20-F27</f>
        <v>1554</v>
      </c>
      <c r="G31" s="92">
        <f t="shared" si="5"/>
        <v>-114.02099999999996</v>
      </c>
      <c r="H31" s="93">
        <f t="shared" si="5"/>
        <v>4315</v>
      </c>
      <c r="I31" s="90">
        <f t="shared" si="5"/>
        <v>-1407</v>
      </c>
      <c r="J31" s="91">
        <f t="shared" si="5"/>
        <v>-2878072.6636363631</v>
      </c>
      <c r="K31" s="92">
        <f t="shared" si="5"/>
        <v>-155</v>
      </c>
      <c r="L31" s="93">
        <f t="shared" si="5"/>
        <v>577118</v>
      </c>
      <c r="M31" s="90">
        <f t="shared" si="5"/>
        <v>-1259.7120000000004</v>
      </c>
      <c r="N31" s="91">
        <f t="shared" si="5"/>
        <v>-196679.5</v>
      </c>
      <c r="O31" s="92">
        <f t="shared" si="5"/>
        <v>422</v>
      </c>
      <c r="P31" s="93">
        <f t="shared" si="5"/>
        <v>42105</v>
      </c>
      <c r="Q31" s="90">
        <f t="shared" si="5"/>
        <v>1523</v>
      </c>
      <c r="R31" s="91">
        <f t="shared" si="5"/>
        <v>363252</v>
      </c>
      <c r="S31" s="92">
        <f t="shared" si="5"/>
        <v>-3624</v>
      </c>
      <c r="T31" s="93">
        <f t="shared" si="5"/>
        <v>-189270</v>
      </c>
      <c r="U31" s="90">
        <f t="shared" si="5"/>
        <v>46</v>
      </c>
      <c r="V31" s="91">
        <f t="shared" si="5"/>
        <v>335036.04651162797</v>
      </c>
      <c r="W31" s="92">
        <f t="shared" si="5"/>
        <v>-1266.7979999999998</v>
      </c>
      <c r="X31" s="93">
        <f t="shared" si="5"/>
        <v>-480468</v>
      </c>
      <c r="Y31" s="90">
        <f t="shared" si="5"/>
        <v>-5777.5309999999881</v>
      </c>
      <c r="Z31" s="91">
        <f t="shared" si="5"/>
        <v>-2421110.1171247363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-59.5</v>
      </c>
      <c r="F32" s="95">
        <f t="shared" si="6"/>
        <v>-2561</v>
      </c>
      <c r="G32" s="96">
        <f t="shared" si="6"/>
        <v>-9.5720000000001164</v>
      </c>
      <c r="H32" s="97">
        <f t="shared" si="6"/>
        <v>40676.799999999988</v>
      </c>
      <c r="I32" s="94">
        <f t="shared" si="6"/>
        <v>-795</v>
      </c>
      <c r="J32" s="95">
        <f t="shared" si="6"/>
        <v>-2705658.6090909094</v>
      </c>
      <c r="K32" s="96">
        <f t="shared" si="6"/>
        <v>796</v>
      </c>
      <c r="L32" s="97">
        <f t="shared" si="6"/>
        <v>2520686</v>
      </c>
      <c r="M32" s="94">
        <f t="shared" si="6"/>
        <v>-1248.0440000000008</v>
      </c>
      <c r="N32" s="95">
        <f t="shared" si="6"/>
        <v>-500834.5</v>
      </c>
      <c r="O32" s="96">
        <f t="shared" si="6"/>
        <v>157</v>
      </c>
      <c r="P32" s="97">
        <f t="shared" si="6"/>
        <v>13560</v>
      </c>
      <c r="Q32" s="94">
        <f t="shared" si="6"/>
        <v>432</v>
      </c>
      <c r="R32" s="95">
        <f t="shared" si="6"/>
        <v>206196.59999999963</v>
      </c>
      <c r="S32" s="96">
        <f t="shared" si="6"/>
        <v>-702.5</v>
      </c>
      <c r="T32" s="97">
        <f t="shared" si="6"/>
        <v>908745</v>
      </c>
      <c r="U32" s="94">
        <f t="shared" si="5"/>
        <v>-817</v>
      </c>
      <c r="V32" s="95">
        <f t="shared" si="5"/>
        <v>-156313.65116279072</v>
      </c>
      <c r="W32" s="96">
        <f t="shared" si="5"/>
        <v>-1596.6480000000001</v>
      </c>
      <c r="X32" s="97">
        <f t="shared" si="5"/>
        <v>-563553</v>
      </c>
      <c r="Y32" s="94">
        <f t="shared" si="5"/>
        <v>-3843.2640000000101</v>
      </c>
      <c r="Z32" s="95">
        <f t="shared" si="5"/>
        <v>-239056.36025369912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17.508000000000038</v>
      </c>
      <c r="F33" s="95">
        <f t="shared" si="5"/>
        <v>12279</v>
      </c>
      <c r="G33" s="96">
        <f t="shared" si="5"/>
        <v>-127.74600000000009</v>
      </c>
      <c r="H33" s="97">
        <f t="shared" si="5"/>
        <v>-44176.800000000047</v>
      </c>
      <c r="I33" s="94">
        <f t="shared" si="5"/>
        <v>-2036</v>
      </c>
      <c r="J33" s="95">
        <f t="shared" si="5"/>
        <v>-1271171.4181818184</v>
      </c>
      <c r="K33" s="96">
        <f t="shared" si="5"/>
        <v>-2626.3</v>
      </c>
      <c r="L33" s="97">
        <f t="shared" si="5"/>
        <v>-1295383</v>
      </c>
      <c r="M33" s="94">
        <f t="shared" si="5"/>
        <v>-1187.4490000000005</v>
      </c>
      <c r="N33" s="95">
        <f t="shared" si="5"/>
        <v>-250518.5</v>
      </c>
      <c r="O33" s="96">
        <f t="shared" si="5"/>
        <v>-56</v>
      </c>
      <c r="P33" s="97">
        <f t="shared" si="5"/>
        <v>96624</v>
      </c>
      <c r="Q33" s="94">
        <f t="shared" si="5"/>
        <v>-508.59999999999854</v>
      </c>
      <c r="R33" s="95">
        <f t="shared" si="5"/>
        <v>88623.199999999255</v>
      </c>
      <c r="S33" s="96">
        <f t="shared" si="5"/>
        <v>4597.1999999999971</v>
      </c>
      <c r="T33" s="97">
        <f t="shared" si="5"/>
        <v>321731</v>
      </c>
      <c r="U33" s="94">
        <f t="shared" si="5"/>
        <v>-135.69999999999982</v>
      </c>
      <c r="V33" s="95">
        <f t="shared" si="5"/>
        <v>449267.6976744188</v>
      </c>
      <c r="W33" s="96">
        <f t="shared" si="5"/>
        <v>-129.51429999999982</v>
      </c>
      <c r="X33" s="97">
        <f t="shared" si="5"/>
        <v>-287369.5</v>
      </c>
      <c r="Y33" s="94">
        <f t="shared" si="5"/>
        <v>-2192.6012999999803</v>
      </c>
      <c r="Z33" s="95">
        <f t="shared" si="5"/>
        <v>-2180094.3205073997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1.0964976961358843</v>
      </c>
      <c r="F34" s="188"/>
      <c r="G34" s="187">
        <f t="shared" ref="G34" si="7">+G23-G30</f>
        <v>-0.36518342368263745</v>
      </c>
      <c r="H34" s="188"/>
      <c r="I34" s="187">
        <f t="shared" ref="I34" si="8">+I23-I30</f>
        <v>-3.658371791839329</v>
      </c>
      <c r="J34" s="188"/>
      <c r="K34" s="187">
        <f t="shared" ref="K34" si="9">+K23-K30</f>
        <v>14.896579261873196</v>
      </c>
      <c r="L34" s="188"/>
      <c r="M34" s="187">
        <f t="shared" ref="M34" si="10">+M23-M30</f>
        <v>-4.6260469690468256</v>
      </c>
      <c r="N34" s="188"/>
      <c r="O34" s="187">
        <f t="shared" ref="O34" si="11">+O23-O30</f>
        <v>8.2831302412666332</v>
      </c>
      <c r="P34" s="188"/>
      <c r="Q34" s="187">
        <f t="shared" ref="Q34" si="12">+Q23-Q30</f>
        <v>2.3373006198682234</v>
      </c>
      <c r="R34" s="188"/>
      <c r="S34" s="187">
        <f t="shared" ref="S34" si="13">+S23-S30</f>
        <v>-31.457545742264699</v>
      </c>
      <c r="T34" s="188"/>
      <c r="U34" s="187">
        <f t="shared" ref="U34" si="14">+U23-U30</f>
        <v>0.27180796605082946</v>
      </c>
      <c r="V34" s="188"/>
      <c r="W34" s="187">
        <f t="shared" ref="W34" si="15">+W23-W30</f>
        <v>-16.941375050120641</v>
      </c>
      <c r="X34" s="188"/>
      <c r="Y34" s="187">
        <f t="shared" ref="Y34" si="16">+Y23-Y30</f>
        <v>-2.8663794388052182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105.77689243027888</v>
      </c>
      <c r="F35" s="60">
        <f t="shared" si="17"/>
        <v>101.59630200308168</v>
      </c>
      <c r="G35" s="61">
        <f t="shared" si="17"/>
        <v>90.72755750295201</v>
      </c>
      <c r="H35" s="62">
        <f t="shared" si="17"/>
        <v>100.91094869553837</v>
      </c>
      <c r="I35" s="59">
        <f t="shared" si="17"/>
        <v>55.516914321846343</v>
      </c>
      <c r="J35" s="60">
        <f t="shared" si="17"/>
        <v>32.423818851091092</v>
      </c>
      <c r="K35" s="61">
        <f t="shared" si="17"/>
        <v>90.514075887392892</v>
      </c>
      <c r="L35" s="62">
        <f t="shared" si="17"/>
        <v>118.40188253900435</v>
      </c>
      <c r="M35" s="59">
        <f t="shared" si="17"/>
        <v>84.055715484882882</v>
      </c>
      <c r="N35" s="60">
        <f t="shared" si="17"/>
        <v>88.911090319195978</v>
      </c>
      <c r="O35" s="61">
        <f t="shared" si="17"/>
        <v>112.93684855916615</v>
      </c>
      <c r="P35" s="62">
        <f t="shared" si="17"/>
        <v>103.61937623461088</v>
      </c>
      <c r="Q35" s="59">
        <f t="shared" si="17"/>
        <v>106.35457086827722</v>
      </c>
      <c r="R35" s="60">
        <f t="shared" si="17"/>
        <v>107.76262553907479</v>
      </c>
      <c r="S35" s="61">
        <f t="shared" si="17"/>
        <v>91.100852098322818</v>
      </c>
      <c r="T35" s="62">
        <f t="shared" si="17"/>
        <v>97.254030671521306</v>
      </c>
      <c r="U35" s="59">
        <f t="shared" si="17"/>
        <v>101.15432873274781</v>
      </c>
      <c r="V35" s="60">
        <f t="shared" si="17"/>
        <v>126.11983947083219</v>
      </c>
      <c r="W35" s="61">
        <f t="shared" si="17"/>
        <v>78.660084322111274</v>
      </c>
      <c r="X35" s="62">
        <f t="shared" si="17"/>
        <v>63.304817890417297</v>
      </c>
      <c r="Y35" s="59">
        <f t="shared" si="17"/>
        <v>93.774525704912804</v>
      </c>
      <c r="Z35" s="60">
        <f t="shared" si="17"/>
        <v>90.341595614934647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94.186614557889598</v>
      </c>
      <c r="F36" s="64">
        <f t="shared" si="17"/>
        <v>97.52395316684553</v>
      </c>
      <c r="G36" s="65">
        <f t="shared" si="17"/>
        <v>99.179697074092914</v>
      </c>
      <c r="H36" s="66">
        <f t="shared" si="17"/>
        <v>109.2269653644008</v>
      </c>
      <c r="I36" s="63">
        <f t="shared" si="17"/>
        <v>70.045214770158253</v>
      </c>
      <c r="J36" s="64">
        <f t="shared" si="17"/>
        <v>37.758255109000999</v>
      </c>
      <c r="K36" s="65">
        <f t="shared" si="17"/>
        <v>165.46052631578948</v>
      </c>
      <c r="L36" s="66">
        <f t="shared" si="17"/>
        <v>210.42578143310303</v>
      </c>
      <c r="M36" s="63">
        <f t="shared" si="17"/>
        <v>82.27747944657699</v>
      </c>
      <c r="N36" s="64">
        <f t="shared" si="17"/>
        <v>69.73827038455066</v>
      </c>
      <c r="O36" s="65">
        <f t="shared" si="17"/>
        <v>104.39652758330999</v>
      </c>
      <c r="P36" s="66">
        <f t="shared" si="17"/>
        <v>101.128545117253</v>
      </c>
      <c r="Q36" s="63">
        <f t="shared" si="17"/>
        <v>101.69113329418673</v>
      </c>
      <c r="R36" s="64">
        <f t="shared" si="17"/>
        <v>104.22234714277945</v>
      </c>
      <c r="S36" s="65">
        <f t="shared" si="17"/>
        <v>98.291086893062172</v>
      </c>
      <c r="T36" s="66">
        <f t="shared" si="17"/>
        <v>113.55889793864824</v>
      </c>
      <c r="U36" s="63">
        <f t="shared" si="17"/>
        <v>79.248158496316989</v>
      </c>
      <c r="V36" s="64">
        <f t="shared" si="17"/>
        <v>86.772708365570182</v>
      </c>
      <c r="W36" s="65">
        <f t="shared" si="17"/>
        <v>71.534857252474268</v>
      </c>
      <c r="X36" s="66">
        <f t="shared" si="17"/>
        <v>55.273358444564025</v>
      </c>
      <c r="Y36" s="63">
        <f t="shared" si="17"/>
        <v>95.861791655877695</v>
      </c>
      <c r="Z36" s="64">
        <f t="shared" si="17"/>
        <v>99.006331363999905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100.90743236239246</v>
      </c>
      <c r="F37" s="68">
        <f t="shared" si="17"/>
        <v>103.46926147873774</v>
      </c>
      <c r="G37" s="69">
        <f t="shared" si="17"/>
        <v>92.219633084069557</v>
      </c>
      <c r="H37" s="70">
        <f t="shared" si="17"/>
        <v>93.904151079821659</v>
      </c>
      <c r="I37" s="67">
        <f t="shared" si="17"/>
        <v>62.379896526237985</v>
      </c>
      <c r="J37" s="68">
        <f t="shared" si="17"/>
        <v>72.853449791168075</v>
      </c>
      <c r="K37" s="69">
        <f t="shared" si="17"/>
        <v>64.41472568865764</v>
      </c>
      <c r="L37" s="70">
        <f t="shared" si="17"/>
        <v>67.755784071934869</v>
      </c>
      <c r="M37" s="67">
        <f t="shared" si="17"/>
        <v>93.25461926470318</v>
      </c>
      <c r="N37" s="68">
        <f t="shared" si="17"/>
        <v>92.892739859940576</v>
      </c>
      <c r="O37" s="69">
        <f t="shared" si="17"/>
        <v>98.886458540465298</v>
      </c>
      <c r="P37" s="70">
        <f t="shared" si="17"/>
        <v>106.81031019389762</v>
      </c>
      <c r="Q37" s="67">
        <f t="shared" si="17"/>
        <v>99.157228431526889</v>
      </c>
      <c r="R37" s="68">
        <f t="shared" si="17"/>
        <v>100.8146521565032</v>
      </c>
      <c r="S37" s="69">
        <f t="shared" si="17"/>
        <v>116.25026511134675</v>
      </c>
      <c r="T37" s="70">
        <f t="shared" si="17"/>
        <v>112.65186576393664</v>
      </c>
      <c r="U37" s="67">
        <f t="shared" si="17"/>
        <v>97.598740090600231</v>
      </c>
      <c r="V37" s="68">
        <f t="shared" si="17"/>
        <v>123.66298586804811</v>
      </c>
      <c r="W37" s="69">
        <f t="shared" si="17"/>
        <v>98.28479258412959</v>
      </c>
      <c r="X37" s="70">
        <f t="shared" si="17"/>
        <v>85.498645463039196</v>
      </c>
      <c r="Y37" s="67">
        <f t="shared" si="17"/>
        <v>98.443165274168095</v>
      </c>
      <c r="Z37" s="68">
        <f t="shared" si="17"/>
        <v>93.192350246721901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+'(令和6年1月)'!E20</f>
        <v>690</v>
      </c>
      <c r="F39" s="143">
        <f>+'(令和6年1月)'!F20</f>
        <v>67854</v>
      </c>
      <c r="G39" s="142">
        <f>+'(令和6年1月)'!G20</f>
        <v>1001.566</v>
      </c>
      <c r="H39" s="143">
        <f>+'(令和6年1月)'!H20</f>
        <v>384806</v>
      </c>
      <c r="I39" s="142">
        <f>+'(令和6年1月)'!I20</f>
        <v>1562</v>
      </c>
      <c r="J39" s="143">
        <f>+'(令和6年1月)'!J20</f>
        <v>2234635.5727272728</v>
      </c>
      <c r="K39" s="142">
        <f>+'(令和6年1月)'!K20</f>
        <v>1104</v>
      </c>
      <c r="L39" s="143">
        <f>+'(令和6年1月)'!L20</f>
        <v>2064816</v>
      </c>
      <c r="M39" s="142">
        <f>+'(令和6年1月)'!M20</f>
        <v>4201</v>
      </c>
      <c r="N39" s="143">
        <f>+'(令和6年1月)'!N20</f>
        <v>1039597</v>
      </c>
      <c r="O39" s="142">
        <f>+'(令和6年1月)'!O20</f>
        <v>3723</v>
      </c>
      <c r="P39" s="143">
        <f>+'(令和6年1月)'!P20</f>
        <v>1251148</v>
      </c>
      <c r="Q39" s="142">
        <f>+'(令和6年1月)'!Q20</f>
        <v>20904</v>
      </c>
      <c r="R39" s="143">
        <f>+'(令和6年1月)'!R20</f>
        <v>4627807.4000000004</v>
      </c>
      <c r="S39" s="144">
        <f>+'(令和6年1月)'!S20</f>
        <v>34584</v>
      </c>
      <c r="T39" s="145">
        <f>+'(令和6年1月)'!T20</f>
        <v>5714826</v>
      </c>
      <c r="U39" s="142">
        <f>+'(令和6年1月)'!U20</f>
        <v>2743</v>
      </c>
      <c r="V39" s="143">
        <f>+'(令和6年1月)'!V20</f>
        <v>954528.20930232562</v>
      </c>
      <c r="W39" s="142">
        <f>+'(令和6年1月)'!W20</f>
        <v>3522.1570000000002</v>
      </c>
      <c r="X39" s="143">
        <f>+'(令和6年1月)'!X20</f>
        <v>628946</v>
      </c>
      <c r="Y39" s="146">
        <f>+'(令和6年1月)'!Y20</f>
        <v>74034.722999999998</v>
      </c>
      <c r="Z39" s="147">
        <f>+'(令和6年1月)'!Z20</f>
        <v>18968964.182029597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+'(令和6年1月)'!E21</f>
        <v>976</v>
      </c>
      <c r="F40" s="149">
        <f>+'(令和6年1月)'!F21</f>
        <v>103100</v>
      </c>
      <c r="G40" s="148">
        <f>+'(令和6年1月)'!G21</f>
        <v>1025.7449999999999</v>
      </c>
      <c r="H40" s="149">
        <f>+'(令和6年1月)'!H21</f>
        <v>397812</v>
      </c>
      <c r="I40" s="148">
        <f>+'(令和6年1月)'!I21</f>
        <v>2136</v>
      </c>
      <c r="J40" s="149">
        <f>+'(令和6年1月)'!J21</f>
        <v>2913311.3909090906</v>
      </c>
      <c r="K40" s="148">
        <f>+'(令和6年1月)'!K21</f>
        <v>1015</v>
      </c>
      <c r="L40" s="149">
        <f>+'(令和6年1月)'!L21</f>
        <v>1925023</v>
      </c>
      <c r="M40" s="148">
        <f>+'(令和6年1月)'!M21</f>
        <v>5931.4790000000003</v>
      </c>
      <c r="N40" s="149">
        <f>+'(令和6年1月)'!N21</f>
        <v>1569790.5</v>
      </c>
      <c r="O40" s="148">
        <f>+'(令和6年1月)'!O21</f>
        <v>3570</v>
      </c>
      <c r="P40" s="149">
        <f>+'(令和6年1月)'!P21</f>
        <v>1193035</v>
      </c>
      <c r="Q40" s="148">
        <f>+'(令和6年1月)'!Q21</f>
        <v>20748</v>
      </c>
      <c r="R40" s="149">
        <f>+'(令和6年1月)'!R21</f>
        <v>4675134.8</v>
      </c>
      <c r="S40" s="144">
        <f>+'(令和6年1月)'!S21</f>
        <v>34954.5</v>
      </c>
      <c r="T40" s="145">
        <f>+'(令和6年1月)'!T21</f>
        <v>6019933</v>
      </c>
      <c r="U40" s="148">
        <f>+'(令和6年1月)'!U21</f>
        <v>2410</v>
      </c>
      <c r="V40" s="149">
        <f>+'(令和6年1月)'!V21</f>
        <v>504678.83720930235</v>
      </c>
      <c r="W40" s="148">
        <f>+'(令和6年1月)'!W21</f>
        <v>4254.1270000000004</v>
      </c>
      <c r="X40" s="149">
        <f>+'(令和6年1月)'!X21</f>
        <v>854425</v>
      </c>
      <c r="Y40" s="150">
        <f>+'(令和6年1月)'!Y21</f>
        <v>77020.850999999995</v>
      </c>
      <c r="Z40" s="151">
        <f>+'(令和6年1月)'!Z21</f>
        <v>20156243.528118394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+'(令和6年1月)'!E22</f>
        <v>1848.9080000000001</v>
      </c>
      <c r="F41" s="149">
        <f>+'(令和6年1月)'!F22</f>
        <v>368182</v>
      </c>
      <c r="G41" s="148">
        <f>+'(令和6年1月)'!G22</f>
        <v>1555.8150000000001</v>
      </c>
      <c r="H41" s="149">
        <f>+'(令和6年1月)'!H22</f>
        <v>684053</v>
      </c>
      <c r="I41" s="148">
        <f>+'(令和6年1月)'!I22</f>
        <v>3479</v>
      </c>
      <c r="J41" s="149">
        <f>+'(令和6年1月)'!J22</f>
        <v>3671880.0363636361</v>
      </c>
      <c r="K41" s="148">
        <f>+'(令和6年1月)'!K22</f>
        <v>5287</v>
      </c>
      <c r="L41" s="149">
        <f>+'(令和6年1月)'!L22</f>
        <v>3812104</v>
      </c>
      <c r="M41" s="148">
        <f>+'(令和6年1月)'!M22</f>
        <v>15569.527</v>
      </c>
      <c r="N41" s="149">
        <f>+'(令和6年1月)'!N22</f>
        <v>2851501.75</v>
      </c>
      <c r="O41" s="148">
        <f>+'(令和6年1月)'!O22</f>
        <v>5017</v>
      </c>
      <c r="P41" s="149">
        <f>+'(令和6年1月)'!P22</f>
        <v>1525094</v>
      </c>
      <c r="Q41" s="148">
        <f>+'(令和6年1月)'!Q22</f>
        <v>60326.9</v>
      </c>
      <c r="R41" s="149">
        <f>+'(令和6年1月)'!R22</f>
        <v>11014183.1</v>
      </c>
      <c r="S41" s="144">
        <f>+'(令和6年1月)'!S22</f>
        <v>36193.699999999997</v>
      </c>
      <c r="T41" s="145">
        <f>+'(令和6年1月)'!T22</f>
        <v>3772255</v>
      </c>
      <c r="U41" s="148">
        <f>+'(令和6年1月)'!U22</f>
        <v>4604.5</v>
      </c>
      <c r="V41" s="149">
        <f>+'(令和6年1月)'!V22</f>
        <v>1755590.5</v>
      </c>
      <c r="W41" s="148">
        <f>+'(令和6年1月)'!W22</f>
        <v>6764.4266999999991</v>
      </c>
      <c r="X41" s="149">
        <f>+'(令和6年1月)'!X22</f>
        <v>1561864</v>
      </c>
      <c r="Y41" s="150">
        <f>+'(令和6年1月)'!Y22</f>
        <v>140646.77669999999</v>
      </c>
      <c r="Z41" s="151">
        <f>+'(令和6年1月)'!Z22</f>
        <v>31016707.386363637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+'(令和6年1月)'!E23</f>
        <v>41.819200485162973</v>
      </c>
      <c r="F42" s="193">
        <f>+'(令和5年12月)'!F23</f>
        <v>0</v>
      </c>
      <c r="G42" s="192">
        <f>+'(令和6年1月)'!G23</f>
        <v>64.650334251862901</v>
      </c>
      <c r="H42" s="193">
        <f>+'(令和5年12月)'!H23</f>
        <v>0</v>
      </c>
      <c r="I42" s="192">
        <f>+'(令和6年1月)'!I23</f>
        <v>49.097185342538502</v>
      </c>
      <c r="J42" s="193">
        <f>+'(令和5年12月)'!J23</f>
        <v>0</v>
      </c>
      <c r="K42" s="192">
        <f>+'(令和6年1月)'!K23</f>
        <v>20.209823557463043</v>
      </c>
      <c r="L42" s="193">
        <f>+'(令和5年12月)'!L23</f>
        <v>0</v>
      </c>
      <c r="M42" s="192">
        <f>+'(令和6年1月)'!M23</f>
        <v>30.826355214721186</v>
      </c>
      <c r="N42" s="193">
        <f>+'(令和5年12月)'!N23</f>
        <v>0</v>
      </c>
      <c r="O42" s="192">
        <f>+'(令和6年1月)'!O23</f>
        <v>73.808318996053032</v>
      </c>
      <c r="P42" s="193">
        <f>+'(令和5年12月)'!P23</f>
        <v>0</v>
      </c>
      <c r="Q42" s="192">
        <f>+'(令和6年1月)'!Q23</f>
        <v>34.566606195299833</v>
      </c>
      <c r="R42" s="193">
        <f>+'(令和5年12月)'!R23</f>
        <v>0</v>
      </c>
      <c r="S42" s="192">
        <f>+'(令和6年1月)'!S23</f>
        <v>95.575188398785571</v>
      </c>
      <c r="T42" s="193">
        <f>+'(令和5年12月)'!T23</f>
        <v>0</v>
      </c>
      <c r="U42" s="192">
        <f>+'(令和6年1月)'!U23</f>
        <v>58.055430374042359</v>
      </c>
      <c r="V42" s="193">
        <f>+'(令和5年12月)'!V23</f>
        <v>0</v>
      </c>
      <c r="W42" s="192">
        <f>+'(令和6年1月)'!W23</f>
        <v>54.528997252711243</v>
      </c>
      <c r="X42" s="193">
        <f>+'(令和5年12月)'!X23</f>
        <v>0</v>
      </c>
      <c r="Y42" s="192">
        <f>+'(令和6年1月)'!Y23</f>
        <v>53.13625414806026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372</v>
      </c>
      <c r="F43" s="93">
        <f t="shared" si="18"/>
        <v>31050</v>
      </c>
      <c r="G43" s="90">
        <f t="shared" si="18"/>
        <v>114.08899999999994</v>
      </c>
      <c r="H43" s="91">
        <f t="shared" si="18"/>
        <v>93191</v>
      </c>
      <c r="I43" s="92">
        <f t="shared" si="18"/>
        <v>194</v>
      </c>
      <c r="J43" s="93">
        <f t="shared" si="18"/>
        <v>-853703.63636363624</v>
      </c>
      <c r="K43" s="90">
        <f t="shared" si="18"/>
        <v>375</v>
      </c>
      <c r="L43" s="91">
        <f t="shared" si="18"/>
        <v>1648492</v>
      </c>
      <c r="M43" s="92">
        <f t="shared" si="18"/>
        <v>2440</v>
      </c>
      <c r="N43" s="93">
        <f t="shared" si="18"/>
        <v>537383</v>
      </c>
      <c r="O43" s="90">
        <f t="shared" si="18"/>
        <v>-39</v>
      </c>
      <c r="P43" s="91">
        <f t="shared" si="18"/>
        <v>-45721</v>
      </c>
      <c r="Q43" s="92">
        <f t="shared" si="18"/>
        <v>4586</v>
      </c>
      <c r="R43" s="93">
        <f t="shared" si="18"/>
        <v>414943.79999999981</v>
      </c>
      <c r="S43" s="90">
        <f t="shared" si="18"/>
        <v>2515</v>
      </c>
      <c r="T43" s="91">
        <f t="shared" si="18"/>
        <v>988552</v>
      </c>
      <c r="U43" s="92">
        <f t="shared" si="18"/>
        <v>1288</v>
      </c>
      <c r="V43" s="93">
        <f t="shared" si="18"/>
        <v>663195.83720930235</v>
      </c>
      <c r="W43" s="90">
        <f t="shared" si="18"/>
        <v>1147.3289999999997</v>
      </c>
      <c r="X43" s="91">
        <f t="shared" si="18"/>
        <v>199935</v>
      </c>
      <c r="Y43" s="90">
        <f t="shared" si="18"/>
        <v>12992.418000000005</v>
      </c>
      <c r="Z43" s="91">
        <f t="shared" si="18"/>
        <v>3677318.000845667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-12</v>
      </c>
      <c r="F44" s="97">
        <f t="shared" si="18"/>
        <v>-2230</v>
      </c>
      <c r="G44" s="94">
        <f t="shared" si="18"/>
        <v>131.56899999999996</v>
      </c>
      <c r="H44" s="95">
        <f t="shared" si="18"/>
        <v>83711.799999999988</v>
      </c>
      <c r="I44" s="96">
        <f t="shared" si="18"/>
        <v>-277</v>
      </c>
      <c r="J44" s="97">
        <f t="shared" si="18"/>
        <v>-1271953.9999999998</v>
      </c>
      <c r="K44" s="94">
        <f t="shared" si="18"/>
        <v>997</v>
      </c>
      <c r="L44" s="95">
        <f t="shared" si="18"/>
        <v>2878360</v>
      </c>
      <c r="M44" s="96">
        <f t="shared" si="18"/>
        <v>-137.38700000000063</v>
      </c>
      <c r="N44" s="97">
        <f t="shared" si="18"/>
        <v>-415615.5</v>
      </c>
      <c r="O44" s="94">
        <f t="shared" si="18"/>
        <v>158</v>
      </c>
      <c r="P44" s="95">
        <f t="shared" si="18"/>
        <v>22072</v>
      </c>
      <c r="Q44" s="96">
        <f t="shared" si="18"/>
        <v>5229</v>
      </c>
      <c r="R44" s="97">
        <f t="shared" si="18"/>
        <v>414521</v>
      </c>
      <c r="S44" s="94">
        <f t="shared" si="18"/>
        <v>5451</v>
      </c>
      <c r="T44" s="95">
        <f t="shared" si="18"/>
        <v>1591016</v>
      </c>
      <c r="U44" s="96">
        <f t="shared" si="18"/>
        <v>710</v>
      </c>
      <c r="V44" s="97">
        <f t="shared" si="18"/>
        <v>520758.51162790693</v>
      </c>
      <c r="W44" s="94">
        <f t="shared" si="18"/>
        <v>-241.64100000000053</v>
      </c>
      <c r="X44" s="95">
        <f t="shared" si="18"/>
        <v>-157984</v>
      </c>
      <c r="Y44" s="94">
        <f t="shared" si="18"/>
        <v>12008.540999999997</v>
      </c>
      <c r="Z44" s="95">
        <f t="shared" si="18"/>
        <v>3662655.8116279058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98</v>
      </c>
      <c r="F45" s="97">
        <f t="shared" si="18"/>
        <v>-1966</v>
      </c>
      <c r="G45" s="94">
        <f t="shared" si="18"/>
        <v>-41.659000000000106</v>
      </c>
      <c r="H45" s="95">
        <f t="shared" si="18"/>
        <v>-3526.8000000000466</v>
      </c>
      <c r="I45" s="96">
        <f t="shared" si="18"/>
        <v>-103</v>
      </c>
      <c r="J45" s="97">
        <f t="shared" si="18"/>
        <v>-260425.45454545459</v>
      </c>
      <c r="K45" s="94">
        <f t="shared" si="18"/>
        <v>-533</v>
      </c>
      <c r="L45" s="95">
        <f t="shared" si="18"/>
        <v>-1090075</v>
      </c>
      <c r="M45" s="96">
        <f t="shared" si="18"/>
        <v>846.90800000000127</v>
      </c>
      <c r="N45" s="97">
        <f t="shared" si="18"/>
        <v>422805</v>
      </c>
      <c r="O45" s="94">
        <f t="shared" si="18"/>
        <v>-44</v>
      </c>
      <c r="P45" s="95">
        <f t="shared" si="18"/>
        <v>-9680</v>
      </c>
      <c r="Q45" s="96">
        <f t="shared" si="18"/>
        <v>-487</v>
      </c>
      <c r="R45" s="97">
        <f t="shared" si="18"/>
        <v>-46904.599999999627</v>
      </c>
      <c r="S45" s="94">
        <f t="shared" si="18"/>
        <v>-3306.5</v>
      </c>
      <c r="T45" s="95">
        <f t="shared" si="18"/>
        <v>-907571</v>
      </c>
      <c r="U45" s="96">
        <f t="shared" si="18"/>
        <v>911</v>
      </c>
      <c r="V45" s="97">
        <f t="shared" si="18"/>
        <v>592286.6976744188</v>
      </c>
      <c r="W45" s="94">
        <f t="shared" si="18"/>
        <v>657.00000000000091</v>
      </c>
      <c r="X45" s="95">
        <f t="shared" si="18"/>
        <v>132440</v>
      </c>
      <c r="Y45" s="94">
        <f t="shared" si="18"/>
        <v>-2002.2509999999893</v>
      </c>
      <c r="Z45" s="95">
        <f t="shared" si="18"/>
        <v>-1172617.1568710357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11.555357185704104</v>
      </c>
      <c r="F46" s="193"/>
      <c r="G46" s="192">
        <f>G23-G42</f>
        <v>9.3884433131369036</v>
      </c>
      <c r="H46" s="193"/>
      <c r="I46" s="192">
        <f>I23-I42</f>
        <v>3.6380444167612822</v>
      </c>
      <c r="J46" s="193"/>
      <c r="K46" s="192">
        <f>K23-K42</f>
        <v>14.557629883429303</v>
      </c>
      <c r="L46" s="193"/>
      <c r="M46" s="192">
        <f>M23-M42</f>
        <v>8.0503620151686057</v>
      </c>
      <c r="N46" s="193"/>
      <c r="O46" s="192">
        <f t="shared" si="18"/>
        <v>0.38587519814116433</v>
      </c>
      <c r="P46" s="193"/>
      <c r="Q46" s="192">
        <f t="shared" si="18"/>
        <v>8.2630272808350043</v>
      </c>
      <c r="R46" s="193"/>
      <c r="S46" s="192">
        <f t="shared" si="18"/>
        <v>16.618630732117481</v>
      </c>
      <c r="T46" s="193"/>
      <c r="U46" s="192">
        <f t="shared" si="18"/>
        <v>12.606624961926016</v>
      </c>
      <c r="V46" s="193"/>
      <c r="W46" s="192">
        <f t="shared" si="18"/>
        <v>6.6726221013982538</v>
      </c>
      <c r="X46" s="193"/>
      <c r="Y46" s="192">
        <f t="shared" si="18"/>
        <v>9.9006293807552836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153.91304347826087</v>
      </c>
      <c r="F47" s="72">
        <f t="shared" si="19"/>
        <v>145.76001414802371</v>
      </c>
      <c r="G47" s="71">
        <f t="shared" si="19"/>
        <v>111.39106159753824</v>
      </c>
      <c r="H47" s="73">
        <f t="shared" si="19"/>
        <v>124.21765772882961</v>
      </c>
      <c r="I47" s="74">
        <f t="shared" si="19"/>
        <v>112.41997439180538</v>
      </c>
      <c r="J47" s="72">
        <f t="shared" si="19"/>
        <v>61.796740068818956</v>
      </c>
      <c r="K47" s="71">
        <f t="shared" si="19"/>
        <v>133.96739130434781</v>
      </c>
      <c r="L47" s="73">
        <f t="shared" si="19"/>
        <v>179.83723489163199</v>
      </c>
      <c r="M47" s="74">
        <f t="shared" si="19"/>
        <v>158.08140918828849</v>
      </c>
      <c r="N47" s="72">
        <f t="shared" si="19"/>
        <v>151.69147275338423</v>
      </c>
      <c r="O47" s="71">
        <f t="shared" si="19"/>
        <v>98.95245769540692</v>
      </c>
      <c r="P47" s="73">
        <f t="shared" si="19"/>
        <v>96.345676131041245</v>
      </c>
      <c r="Q47" s="74">
        <f t="shared" si="19"/>
        <v>121.93838499808649</v>
      </c>
      <c r="R47" s="72">
        <f t="shared" si="19"/>
        <v>108.96631523602301</v>
      </c>
      <c r="S47" s="71">
        <f t="shared" si="19"/>
        <v>107.27214897062225</v>
      </c>
      <c r="T47" s="73">
        <f t="shared" si="19"/>
        <v>117.29802447178619</v>
      </c>
      <c r="U47" s="74">
        <f t="shared" si="19"/>
        <v>146.95588771418156</v>
      </c>
      <c r="V47" s="72">
        <f t="shared" si="19"/>
        <v>169.4789143732105</v>
      </c>
      <c r="W47" s="71">
        <f t="shared" si="19"/>
        <v>132.57461265923126</v>
      </c>
      <c r="X47" s="73">
        <f t="shared" si="19"/>
        <v>131.78889761601155</v>
      </c>
      <c r="Y47" s="71">
        <f t="shared" si="19"/>
        <v>117.54908706823959</v>
      </c>
      <c r="Z47" s="73">
        <f t="shared" si="19"/>
        <v>119.38597155626138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98.770491803278688</v>
      </c>
      <c r="F48" s="66">
        <f t="shared" si="19"/>
        <v>97.837051406401557</v>
      </c>
      <c r="G48" s="63">
        <f t="shared" si="19"/>
        <v>112.82667719559929</v>
      </c>
      <c r="H48" s="64">
        <f t="shared" si="19"/>
        <v>121.04305551365972</v>
      </c>
      <c r="I48" s="65">
        <f t="shared" si="19"/>
        <v>87.031835205992508</v>
      </c>
      <c r="J48" s="66">
        <f t="shared" si="19"/>
        <v>56.339922880571649</v>
      </c>
      <c r="K48" s="63">
        <f t="shared" si="19"/>
        <v>198.22660098522167</v>
      </c>
      <c r="L48" s="64">
        <f t="shared" si="19"/>
        <v>249.52340829174506</v>
      </c>
      <c r="M48" s="65">
        <f t="shared" si="19"/>
        <v>97.683764875505744</v>
      </c>
      <c r="N48" s="66">
        <f t="shared" si="19"/>
        <v>73.524142234266293</v>
      </c>
      <c r="O48" s="63">
        <f t="shared" si="19"/>
        <v>104.42577030812326</v>
      </c>
      <c r="P48" s="64">
        <f t="shared" si="19"/>
        <v>101.85007145641158</v>
      </c>
      <c r="Q48" s="65">
        <f t="shared" si="19"/>
        <v>125.20242914979758</v>
      </c>
      <c r="R48" s="66">
        <f t="shared" si="19"/>
        <v>108.86650369952969</v>
      </c>
      <c r="S48" s="63">
        <f t="shared" si="19"/>
        <v>115.5945586405184</v>
      </c>
      <c r="T48" s="64">
        <f t="shared" si="19"/>
        <v>126.42913135411973</v>
      </c>
      <c r="U48" s="65">
        <f t="shared" si="19"/>
        <v>129.46058091286307</v>
      </c>
      <c r="V48" s="66">
        <f t="shared" si="19"/>
        <v>203.18612020815445</v>
      </c>
      <c r="W48" s="63">
        <f t="shared" si="19"/>
        <v>94.319845176225343</v>
      </c>
      <c r="X48" s="64">
        <f t="shared" si="19"/>
        <v>81.509904321619814</v>
      </c>
      <c r="Y48" s="63">
        <f t="shared" si="19"/>
        <v>115.59128579350543</v>
      </c>
      <c r="Z48" s="64">
        <f t="shared" si="19"/>
        <v>118.17132148913771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105.30042598117375</v>
      </c>
      <c r="F49" s="70">
        <f t="shared" si="19"/>
        <v>99.466024955049406</v>
      </c>
      <c r="G49" s="67">
        <f t="shared" si="19"/>
        <v>97.322368019333922</v>
      </c>
      <c r="H49" s="68">
        <f t="shared" si="19"/>
        <v>99.484425914366284</v>
      </c>
      <c r="I49" s="69">
        <f t="shared" si="19"/>
        <v>97.039379131934467</v>
      </c>
      <c r="J49" s="70">
        <f t="shared" si="19"/>
        <v>92.907571816987769</v>
      </c>
      <c r="K49" s="67">
        <f t="shared" si="19"/>
        <v>89.918668432003017</v>
      </c>
      <c r="L49" s="68">
        <f t="shared" si="19"/>
        <v>71.404898712102295</v>
      </c>
      <c r="M49" s="69">
        <f t="shared" si="19"/>
        <v>105.43952298615109</v>
      </c>
      <c r="N49" s="70">
        <f t="shared" si="19"/>
        <v>114.82745013219788</v>
      </c>
      <c r="O49" s="67">
        <f t="shared" si="19"/>
        <v>99.122981861670326</v>
      </c>
      <c r="P49" s="68">
        <f t="shared" si="19"/>
        <v>99.365285025054192</v>
      </c>
      <c r="Q49" s="69">
        <f t="shared" si="19"/>
        <v>99.192731600662384</v>
      </c>
      <c r="R49" s="70">
        <f t="shared" si="19"/>
        <v>99.574143633039853</v>
      </c>
      <c r="S49" s="67">
        <f t="shared" si="19"/>
        <v>90.86443220781517</v>
      </c>
      <c r="T49" s="68">
        <f t="shared" si="19"/>
        <v>75.940889467970749</v>
      </c>
      <c r="U49" s="69">
        <f t="shared" si="19"/>
        <v>119.78499294168748</v>
      </c>
      <c r="V49" s="70">
        <f t="shared" si="19"/>
        <v>133.73717832686032</v>
      </c>
      <c r="W49" s="67">
        <f t="shared" si="19"/>
        <v>109.71257475522651</v>
      </c>
      <c r="X49" s="68">
        <f t="shared" si="19"/>
        <v>108.47961154108168</v>
      </c>
      <c r="Y49" s="67">
        <f t="shared" si="19"/>
        <v>98.57639752081144</v>
      </c>
      <c r="Z49" s="68">
        <f t="shared" si="19"/>
        <v>96.219401555864138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2D88-1635-44EB-BE2C-24FC9D7CE53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K22" sqref="K2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83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558</v>
      </c>
      <c r="F5" s="14">
        <v>48854</v>
      </c>
      <c r="G5" s="15">
        <v>30</v>
      </c>
      <c r="H5" s="16">
        <v>5440</v>
      </c>
      <c r="I5" s="13">
        <v>1070</v>
      </c>
      <c r="J5" s="14">
        <v>892563</v>
      </c>
      <c r="K5" s="17">
        <v>1039</v>
      </c>
      <c r="L5" s="18">
        <v>2022742</v>
      </c>
      <c r="M5" s="13">
        <v>906</v>
      </c>
      <c r="N5" s="75">
        <v>184405</v>
      </c>
      <c r="O5" s="19">
        <v>731</v>
      </c>
      <c r="P5" s="18">
        <v>64742</v>
      </c>
      <c r="Q5" s="13">
        <v>11733</v>
      </c>
      <c r="R5" s="14">
        <v>1773624</v>
      </c>
      <c r="S5" s="19">
        <v>11397</v>
      </c>
      <c r="T5" s="18">
        <v>3244333</v>
      </c>
      <c r="U5" s="13">
        <v>2594</v>
      </c>
      <c r="V5" s="14">
        <v>935892</v>
      </c>
      <c r="W5" s="13">
        <v>355</v>
      </c>
      <c r="X5" s="18">
        <v>77366</v>
      </c>
      <c r="Y5" s="20">
        <f t="shared" ref="Y5:Z19" si="0">+W5+U5+S5+Q5+O5+M5+K5+I5+G5+E5</f>
        <v>30413</v>
      </c>
      <c r="Z5" s="21">
        <f t="shared" si="0"/>
        <v>9249961</v>
      </c>
    </row>
    <row r="6" spans="1:26" ht="18.95" customHeight="1" x14ac:dyDescent="0.15">
      <c r="A6" s="7"/>
      <c r="B6" s="22"/>
      <c r="C6" s="83"/>
      <c r="D6" s="81" t="s">
        <v>22</v>
      </c>
      <c r="E6" s="23">
        <v>792</v>
      </c>
      <c r="F6" s="24">
        <v>65785</v>
      </c>
      <c r="G6" s="25">
        <v>30</v>
      </c>
      <c r="H6" s="26">
        <v>5440</v>
      </c>
      <c r="I6" s="27">
        <v>1193</v>
      </c>
      <c r="J6" s="21">
        <v>1109251</v>
      </c>
      <c r="K6" s="25">
        <v>959</v>
      </c>
      <c r="L6" s="26">
        <v>1888488</v>
      </c>
      <c r="M6" s="27">
        <v>622</v>
      </c>
      <c r="N6" s="76">
        <v>158396</v>
      </c>
      <c r="O6" s="25">
        <v>741</v>
      </c>
      <c r="P6" s="26">
        <v>67926</v>
      </c>
      <c r="Q6" s="27">
        <v>11186</v>
      </c>
      <c r="R6" s="21">
        <v>1714516</v>
      </c>
      <c r="S6" s="25">
        <v>12123.5</v>
      </c>
      <c r="T6" s="26">
        <v>3531494</v>
      </c>
      <c r="U6" s="27">
        <v>2199</v>
      </c>
      <c r="V6" s="21">
        <v>476072</v>
      </c>
      <c r="W6" s="27">
        <v>389</v>
      </c>
      <c r="X6" s="26">
        <v>70735</v>
      </c>
      <c r="Y6" s="20">
        <f t="shared" si="0"/>
        <v>30234.5</v>
      </c>
      <c r="Z6" s="21">
        <f t="shared" si="0"/>
        <v>9088103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1294.9000000000001</v>
      </c>
      <c r="F7" s="36">
        <v>259950</v>
      </c>
      <c r="G7" s="29">
        <v>151</v>
      </c>
      <c r="H7" s="30">
        <v>74178</v>
      </c>
      <c r="I7" s="31">
        <v>2405</v>
      </c>
      <c r="J7" s="32">
        <v>2519782</v>
      </c>
      <c r="K7" s="77">
        <v>5029</v>
      </c>
      <c r="L7" s="30">
        <v>3658163</v>
      </c>
      <c r="M7" s="23">
        <v>1346.3</v>
      </c>
      <c r="N7" s="24">
        <v>223632.25</v>
      </c>
      <c r="O7" s="33">
        <v>2992</v>
      </c>
      <c r="P7" s="34">
        <v>707415</v>
      </c>
      <c r="Q7" s="23">
        <v>32610.400000000001</v>
      </c>
      <c r="R7" s="24">
        <v>5067788</v>
      </c>
      <c r="S7" s="33">
        <v>31457.7</v>
      </c>
      <c r="T7" s="34">
        <v>3038447</v>
      </c>
      <c r="U7" s="23">
        <v>3122.5</v>
      </c>
      <c r="V7" s="24">
        <v>1540856.5</v>
      </c>
      <c r="W7" s="23">
        <v>1288.2</v>
      </c>
      <c r="X7" s="34">
        <v>320042</v>
      </c>
      <c r="Y7" s="31">
        <f t="shared" si="0"/>
        <v>81697</v>
      </c>
      <c r="Z7" s="24">
        <f t="shared" si="0"/>
        <v>17410253.75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132</v>
      </c>
      <c r="F8" s="14">
        <v>19000</v>
      </c>
      <c r="G8" s="15">
        <v>136.566</v>
      </c>
      <c r="H8" s="16">
        <v>82000</v>
      </c>
      <c r="I8" s="13">
        <v>150</v>
      </c>
      <c r="J8" s="14">
        <v>80808.272727272735</v>
      </c>
      <c r="K8" s="17">
        <v>4</v>
      </c>
      <c r="L8" s="18">
        <v>324</v>
      </c>
      <c r="M8" s="13">
        <v>2860</v>
      </c>
      <c r="N8" s="75">
        <v>618915</v>
      </c>
      <c r="O8" s="19">
        <v>1</v>
      </c>
      <c r="P8" s="18">
        <v>0</v>
      </c>
      <c r="Q8" s="13">
        <v>3638</v>
      </c>
      <c r="R8" s="14">
        <v>1339311</v>
      </c>
      <c r="S8" s="19">
        <v>22939</v>
      </c>
      <c r="T8" s="18">
        <v>2413156</v>
      </c>
      <c r="U8" s="13">
        <v>62</v>
      </c>
      <c r="V8" s="14">
        <v>2644.2093023255811</v>
      </c>
      <c r="W8" s="13">
        <v>44</v>
      </c>
      <c r="X8" s="18">
        <v>1400</v>
      </c>
      <c r="Y8" s="13">
        <f t="shared" si="0"/>
        <v>29966.565999999999</v>
      </c>
      <c r="Z8" s="14">
        <f t="shared" si="0"/>
        <v>4557558.4820295982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137</v>
      </c>
      <c r="F9" s="24">
        <v>28412</v>
      </c>
      <c r="G9" s="25">
        <v>156.745</v>
      </c>
      <c r="H9" s="26">
        <v>92254</v>
      </c>
      <c r="I9" s="27">
        <v>569</v>
      </c>
      <c r="J9" s="21">
        <v>104189.09090909091</v>
      </c>
      <c r="K9" s="25">
        <v>3</v>
      </c>
      <c r="L9" s="26">
        <v>0</v>
      </c>
      <c r="M9" s="27">
        <v>4738.4750000000004</v>
      </c>
      <c r="N9" s="76">
        <v>1098100</v>
      </c>
      <c r="O9" s="25">
        <v>1</v>
      </c>
      <c r="P9" s="26">
        <v>0</v>
      </c>
      <c r="Q9" s="27">
        <v>3901</v>
      </c>
      <c r="R9" s="21">
        <v>1401659</v>
      </c>
      <c r="S9" s="25">
        <v>22607</v>
      </c>
      <c r="T9" s="26">
        <v>2437140</v>
      </c>
      <c r="U9" s="27">
        <v>56</v>
      </c>
      <c r="V9" s="21">
        <v>2247.8372093023254</v>
      </c>
      <c r="W9" s="27">
        <v>44</v>
      </c>
      <c r="X9" s="26">
        <v>1400</v>
      </c>
      <c r="Y9" s="20">
        <f t="shared" si="0"/>
        <v>32213.219999999998</v>
      </c>
      <c r="Z9" s="21">
        <f t="shared" si="0"/>
        <v>5165401.9281183938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226</v>
      </c>
      <c r="F10" s="36">
        <v>30070</v>
      </c>
      <c r="G10" s="29">
        <v>155.815</v>
      </c>
      <c r="H10" s="30">
        <v>92227</v>
      </c>
      <c r="I10" s="37">
        <v>582</v>
      </c>
      <c r="J10" s="38">
        <v>88625.636363636382</v>
      </c>
      <c r="K10" s="77">
        <v>59</v>
      </c>
      <c r="L10" s="30">
        <v>911</v>
      </c>
      <c r="M10" s="35">
        <v>6687.0749999999998</v>
      </c>
      <c r="N10" s="36">
        <v>1363043</v>
      </c>
      <c r="O10" s="29">
        <v>0</v>
      </c>
      <c r="P10" s="30">
        <v>0</v>
      </c>
      <c r="Q10" s="35">
        <v>12669</v>
      </c>
      <c r="R10" s="36">
        <v>1750630</v>
      </c>
      <c r="S10" s="29">
        <v>4618</v>
      </c>
      <c r="T10" s="30">
        <v>702137</v>
      </c>
      <c r="U10" s="35">
        <v>720</v>
      </c>
      <c r="V10" s="36">
        <v>59073</v>
      </c>
      <c r="W10" s="35">
        <v>345</v>
      </c>
      <c r="X10" s="30">
        <v>18448</v>
      </c>
      <c r="Y10" s="37">
        <f t="shared" si="0"/>
        <v>26061.89</v>
      </c>
      <c r="Z10" s="36">
        <f t="shared" si="0"/>
        <v>4105164.6363636362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</v>
      </c>
      <c r="J11" s="14">
        <v>1351.3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1758</v>
      </c>
      <c r="R11" s="14">
        <v>480514.4</v>
      </c>
      <c r="S11" s="19">
        <v>0</v>
      </c>
      <c r="T11" s="18">
        <v>0</v>
      </c>
      <c r="U11" s="13">
        <v>87</v>
      </c>
      <c r="V11" s="14">
        <v>15992</v>
      </c>
      <c r="W11" s="13">
        <v>0</v>
      </c>
      <c r="X11" s="18">
        <v>0</v>
      </c>
      <c r="Y11" s="13">
        <f>+W11+U11+S11+Q11+O11+M11+K11+I11+G11+E11</f>
        <v>1936</v>
      </c>
      <c r="Z11" s="14">
        <f t="shared" si="0"/>
        <v>587857.69999999995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</v>
      </c>
      <c r="J12" s="21">
        <v>1651.3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1986</v>
      </c>
      <c r="R12" s="21">
        <v>524288.80000000005</v>
      </c>
      <c r="S12" s="25">
        <v>0</v>
      </c>
      <c r="T12" s="26">
        <v>0</v>
      </c>
      <c r="U12" s="27">
        <v>150</v>
      </c>
      <c r="V12" s="21">
        <v>25259</v>
      </c>
      <c r="W12" s="27">
        <v>0</v>
      </c>
      <c r="X12" s="26">
        <v>0</v>
      </c>
      <c r="Y12" s="20">
        <f t="shared" ref="Y12:Y19" si="1">+W12+U12+S12+Q12+O12+M12+K12+I12+G12+E12</f>
        <v>2231</v>
      </c>
      <c r="Z12" s="21">
        <f t="shared" si="0"/>
        <v>641199.10000000009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44</v>
      </c>
      <c r="J13" s="38">
        <v>12610.400000000001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7396.5</v>
      </c>
      <c r="R13" s="36">
        <v>2021180.0999999999</v>
      </c>
      <c r="S13" s="29">
        <v>2</v>
      </c>
      <c r="T13" s="30">
        <v>1835</v>
      </c>
      <c r="U13" s="35">
        <v>722</v>
      </c>
      <c r="V13" s="36">
        <v>146861</v>
      </c>
      <c r="W13" s="35">
        <v>14</v>
      </c>
      <c r="X13" s="30">
        <v>36145</v>
      </c>
      <c r="Y13" s="37">
        <f t="shared" si="1"/>
        <v>8392.5</v>
      </c>
      <c r="Z13" s="36">
        <f t="shared" si="0"/>
        <v>2432631.4999999995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102</v>
      </c>
      <c r="N15" s="76">
        <v>58858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102</v>
      </c>
      <c r="Z15" s="24">
        <f t="shared" si="0"/>
        <v>58858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6070</v>
      </c>
      <c r="N16" s="36">
        <v>793896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6070</v>
      </c>
      <c r="Z16" s="36">
        <f t="shared" si="0"/>
        <v>793896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760</v>
      </c>
      <c r="H17" s="18">
        <v>222366</v>
      </c>
      <c r="I17" s="13">
        <v>341</v>
      </c>
      <c r="J17" s="14">
        <v>1259913</v>
      </c>
      <c r="K17" s="19">
        <v>61</v>
      </c>
      <c r="L17" s="18">
        <v>41750</v>
      </c>
      <c r="M17" s="13">
        <v>420</v>
      </c>
      <c r="N17" s="75">
        <v>221277</v>
      </c>
      <c r="O17" s="19">
        <v>2991</v>
      </c>
      <c r="P17" s="18">
        <v>1186406</v>
      </c>
      <c r="Q17" s="13">
        <v>3775</v>
      </c>
      <c r="R17" s="14">
        <v>1034358</v>
      </c>
      <c r="S17" s="19">
        <v>248</v>
      </c>
      <c r="T17" s="18">
        <v>57337</v>
      </c>
      <c r="U17" s="13">
        <v>0</v>
      </c>
      <c r="V17" s="14">
        <v>0</v>
      </c>
      <c r="W17" s="13">
        <v>3123.1570000000002</v>
      </c>
      <c r="X17" s="18">
        <v>550180</v>
      </c>
      <c r="Y17" s="41">
        <f t="shared" si="1"/>
        <v>11719.156999999999</v>
      </c>
      <c r="Z17" s="42">
        <f t="shared" si="0"/>
        <v>4573587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</v>
      </c>
      <c r="F18" s="21">
        <v>8903</v>
      </c>
      <c r="G18" s="25">
        <v>764</v>
      </c>
      <c r="H18" s="26">
        <v>225118</v>
      </c>
      <c r="I18" s="27">
        <v>369</v>
      </c>
      <c r="J18" s="21">
        <v>1698220</v>
      </c>
      <c r="K18" s="25">
        <v>53</v>
      </c>
      <c r="L18" s="26">
        <v>36535</v>
      </c>
      <c r="M18" s="27">
        <v>454.00400000000002</v>
      </c>
      <c r="N18" s="21">
        <v>239436.5</v>
      </c>
      <c r="O18" s="25">
        <v>2828</v>
      </c>
      <c r="P18" s="26">
        <v>1125109</v>
      </c>
      <c r="Q18" s="27">
        <v>3675</v>
      </c>
      <c r="R18" s="21">
        <v>1034671</v>
      </c>
      <c r="S18" s="25">
        <v>224</v>
      </c>
      <c r="T18" s="26">
        <v>51299</v>
      </c>
      <c r="U18" s="27">
        <v>5</v>
      </c>
      <c r="V18" s="21">
        <v>1100</v>
      </c>
      <c r="W18" s="27">
        <v>3821.127</v>
      </c>
      <c r="X18" s="26">
        <v>782290</v>
      </c>
      <c r="Y18" s="23">
        <f t="shared" si="1"/>
        <v>12240.131000000001</v>
      </c>
      <c r="Z18" s="24">
        <f t="shared" si="0"/>
        <v>5202681.5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328.00799999999998</v>
      </c>
      <c r="F19" s="24">
        <v>78162</v>
      </c>
      <c r="G19" s="33">
        <v>1054</v>
      </c>
      <c r="H19" s="34">
        <v>322648</v>
      </c>
      <c r="I19" s="23">
        <v>448</v>
      </c>
      <c r="J19" s="24">
        <v>1050862</v>
      </c>
      <c r="K19" s="78">
        <v>199</v>
      </c>
      <c r="L19" s="34">
        <v>153030</v>
      </c>
      <c r="M19" s="23">
        <v>1447.152</v>
      </c>
      <c r="N19" s="24">
        <v>451930.5</v>
      </c>
      <c r="O19" s="33">
        <v>2025</v>
      </c>
      <c r="P19" s="34">
        <v>817679</v>
      </c>
      <c r="Q19" s="23">
        <v>7651</v>
      </c>
      <c r="R19" s="24">
        <v>2174585</v>
      </c>
      <c r="S19" s="33">
        <v>116</v>
      </c>
      <c r="T19" s="34">
        <v>29836</v>
      </c>
      <c r="U19" s="23">
        <v>40</v>
      </c>
      <c r="V19" s="24">
        <v>8800</v>
      </c>
      <c r="W19" s="23">
        <v>5117.2266999999993</v>
      </c>
      <c r="X19" s="34">
        <v>1187229</v>
      </c>
      <c r="Y19" s="35">
        <f t="shared" si="1"/>
        <v>18425.386700000003</v>
      </c>
      <c r="Z19" s="36">
        <f t="shared" si="0"/>
        <v>6274761.5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690</v>
      </c>
      <c r="F20" s="14">
        <f t="shared" ref="F20:X22" si="2">F5+F8+F11+F14+F17</f>
        <v>67854</v>
      </c>
      <c r="G20" s="19">
        <f>G5+G8+G11+G14+G17</f>
        <v>1001.566</v>
      </c>
      <c r="H20" s="18">
        <f t="shared" si="2"/>
        <v>384806</v>
      </c>
      <c r="I20" s="13">
        <f t="shared" si="2"/>
        <v>1562</v>
      </c>
      <c r="J20" s="14">
        <f t="shared" si="2"/>
        <v>2234635.5727272728</v>
      </c>
      <c r="K20" s="19">
        <f t="shared" si="2"/>
        <v>1104</v>
      </c>
      <c r="L20" s="18">
        <f t="shared" si="2"/>
        <v>2064816</v>
      </c>
      <c r="M20" s="13">
        <f t="shared" si="2"/>
        <v>4201</v>
      </c>
      <c r="N20" s="14">
        <f t="shared" si="2"/>
        <v>1039597</v>
      </c>
      <c r="O20" s="19">
        <f t="shared" si="2"/>
        <v>3723</v>
      </c>
      <c r="P20" s="18">
        <f t="shared" si="2"/>
        <v>1251148</v>
      </c>
      <c r="Q20" s="13">
        <f t="shared" si="2"/>
        <v>20904</v>
      </c>
      <c r="R20" s="14">
        <f t="shared" si="2"/>
        <v>4627807.4000000004</v>
      </c>
      <c r="S20" s="19">
        <f t="shared" si="2"/>
        <v>34584</v>
      </c>
      <c r="T20" s="18">
        <f t="shared" si="2"/>
        <v>5714826</v>
      </c>
      <c r="U20" s="13">
        <f t="shared" si="2"/>
        <v>2743</v>
      </c>
      <c r="V20" s="14">
        <f t="shared" si="2"/>
        <v>954528.20930232562</v>
      </c>
      <c r="W20" s="13">
        <f t="shared" si="2"/>
        <v>3522.1570000000002</v>
      </c>
      <c r="X20" s="18">
        <f t="shared" si="2"/>
        <v>628946</v>
      </c>
      <c r="Y20" s="31">
        <f t="shared" ref="Y20:Z22" si="3">+Y17+Y14+Y11+Y8+Y5</f>
        <v>74034.722999999998</v>
      </c>
      <c r="Z20" s="32">
        <f t="shared" si="3"/>
        <v>18968964.182029597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976</v>
      </c>
      <c r="F21" s="21">
        <f t="shared" si="4"/>
        <v>103100</v>
      </c>
      <c r="G21" s="25">
        <f t="shared" si="4"/>
        <v>1025.7449999999999</v>
      </c>
      <c r="H21" s="26">
        <f t="shared" si="4"/>
        <v>397812</v>
      </c>
      <c r="I21" s="27">
        <f t="shared" si="4"/>
        <v>2136</v>
      </c>
      <c r="J21" s="21">
        <f t="shared" si="4"/>
        <v>2913311.3909090906</v>
      </c>
      <c r="K21" s="25">
        <f t="shared" si="4"/>
        <v>1015</v>
      </c>
      <c r="L21" s="26">
        <f t="shared" si="4"/>
        <v>1925023</v>
      </c>
      <c r="M21" s="27">
        <f t="shared" si="4"/>
        <v>5931.4790000000003</v>
      </c>
      <c r="N21" s="21">
        <f t="shared" si="4"/>
        <v>1569790.5</v>
      </c>
      <c r="O21" s="25">
        <f t="shared" si="4"/>
        <v>3570</v>
      </c>
      <c r="P21" s="26">
        <f t="shared" si="4"/>
        <v>1193035</v>
      </c>
      <c r="Q21" s="27">
        <f t="shared" si="4"/>
        <v>20748</v>
      </c>
      <c r="R21" s="21">
        <f t="shared" si="4"/>
        <v>4675134.8</v>
      </c>
      <c r="S21" s="25">
        <f t="shared" si="4"/>
        <v>34954.5</v>
      </c>
      <c r="T21" s="26">
        <f t="shared" si="4"/>
        <v>6019933</v>
      </c>
      <c r="U21" s="27">
        <f t="shared" si="2"/>
        <v>2410</v>
      </c>
      <c r="V21" s="21">
        <f t="shared" si="2"/>
        <v>504678.83720930235</v>
      </c>
      <c r="W21" s="27">
        <f t="shared" si="2"/>
        <v>4254.1270000000004</v>
      </c>
      <c r="X21" s="26">
        <f t="shared" si="2"/>
        <v>854425</v>
      </c>
      <c r="Y21" s="23">
        <f t="shared" si="3"/>
        <v>77020.850999999995</v>
      </c>
      <c r="Z21" s="24">
        <f t="shared" si="3"/>
        <v>20156243.528118394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1848.9080000000001</v>
      </c>
      <c r="F22" s="24">
        <f t="shared" si="2"/>
        <v>368182</v>
      </c>
      <c r="G22" s="33">
        <f t="shared" si="2"/>
        <v>1555.8150000000001</v>
      </c>
      <c r="H22" s="34">
        <f t="shared" si="2"/>
        <v>684053</v>
      </c>
      <c r="I22" s="23">
        <f t="shared" si="2"/>
        <v>3479</v>
      </c>
      <c r="J22" s="24">
        <f t="shared" si="2"/>
        <v>3671880.0363636361</v>
      </c>
      <c r="K22" s="33">
        <f t="shared" si="2"/>
        <v>5287</v>
      </c>
      <c r="L22" s="34">
        <f t="shared" si="2"/>
        <v>3812104</v>
      </c>
      <c r="M22" s="23">
        <f t="shared" si="2"/>
        <v>15569.527</v>
      </c>
      <c r="N22" s="24">
        <f t="shared" si="2"/>
        <v>2851501.75</v>
      </c>
      <c r="O22" s="33">
        <f t="shared" si="2"/>
        <v>5017</v>
      </c>
      <c r="P22" s="34">
        <f t="shared" si="2"/>
        <v>1525094</v>
      </c>
      <c r="Q22" s="23">
        <f t="shared" si="2"/>
        <v>60326.9</v>
      </c>
      <c r="R22" s="24">
        <f t="shared" si="2"/>
        <v>11014183.1</v>
      </c>
      <c r="S22" s="33">
        <f t="shared" si="2"/>
        <v>36193.699999999997</v>
      </c>
      <c r="T22" s="34">
        <f t="shared" si="2"/>
        <v>3772255</v>
      </c>
      <c r="U22" s="23">
        <f t="shared" si="2"/>
        <v>4604.5</v>
      </c>
      <c r="V22" s="24">
        <f t="shared" si="2"/>
        <v>1755590.5</v>
      </c>
      <c r="W22" s="23">
        <f t="shared" si="2"/>
        <v>6764.4266999999991</v>
      </c>
      <c r="X22" s="34">
        <f t="shared" si="2"/>
        <v>1561864</v>
      </c>
      <c r="Y22" s="23">
        <f t="shared" si="3"/>
        <v>140646.77669999999</v>
      </c>
      <c r="Z22" s="24">
        <f t="shared" si="3"/>
        <v>31016707.386363637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41.819200485162973</v>
      </c>
      <c r="F23" s="178"/>
      <c r="G23" s="177">
        <f>(G20+G21)/(G22+G41)*100</f>
        <v>64.650334251862901</v>
      </c>
      <c r="H23" s="178"/>
      <c r="I23" s="177">
        <f>(I20+I21)/(I22+I41)*100</f>
        <v>49.097185342538502</v>
      </c>
      <c r="J23" s="178"/>
      <c r="K23" s="177">
        <f>(K20+K21)/(K22+K41)*100</f>
        <v>20.209823557463043</v>
      </c>
      <c r="L23" s="178"/>
      <c r="M23" s="177">
        <f>(M20+M21)/(M22+M41)*100</f>
        <v>30.826355214721186</v>
      </c>
      <c r="N23" s="178"/>
      <c r="O23" s="177">
        <f>(O20+O21)/(O22+O41)*100</f>
        <v>73.808318996053032</v>
      </c>
      <c r="P23" s="178"/>
      <c r="Q23" s="177">
        <f>(Q20+Q21)/(Q22+Q41)*100</f>
        <v>34.566606195299833</v>
      </c>
      <c r="R23" s="178"/>
      <c r="S23" s="177">
        <f>(S20+S21)/(S22+S41)*100</f>
        <v>95.575188398785571</v>
      </c>
      <c r="T23" s="178"/>
      <c r="U23" s="177">
        <f>(U20+U21)/(U22+U41)*100</f>
        <v>58.055430374042359</v>
      </c>
      <c r="V23" s="178"/>
      <c r="W23" s="177">
        <f>(W20+W21)/(W22+W41)*100</f>
        <v>54.528997252711243</v>
      </c>
      <c r="X23" s="178"/>
      <c r="Y23" s="177">
        <f>(Y20+Y21)/(Y22+Y41)*100</f>
        <v>53.13625414806026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199134.84067352186</v>
      </c>
      <c r="F24" s="180"/>
      <c r="G24" s="181">
        <f>H22/G22*1000</f>
        <v>439675.02562965389</v>
      </c>
      <c r="H24" s="182"/>
      <c r="I24" s="183">
        <f>J22/I22*1000</f>
        <v>1055441.2291933417</v>
      </c>
      <c r="J24" s="184"/>
      <c r="K24" s="181">
        <f>L22/K22*1000</f>
        <v>721033.47834310564</v>
      </c>
      <c r="L24" s="182"/>
      <c r="M24" s="183">
        <f>N22/M22*1000</f>
        <v>183146.33129188832</v>
      </c>
      <c r="N24" s="184"/>
      <c r="O24" s="181">
        <f>P22/O22*1000</f>
        <v>303985.25014949171</v>
      </c>
      <c r="P24" s="182"/>
      <c r="Q24" s="183">
        <f>R22/Q22*1000</f>
        <v>182574.98893528423</v>
      </c>
      <c r="R24" s="184"/>
      <c r="S24" s="181">
        <f>T22/S22*1000</f>
        <v>104224.07767097591</v>
      </c>
      <c r="T24" s="182"/>
      <c r="U24" s="183">
        <f>V22/U22*1000</f>
        <v>381277.12020849169</v>
      </c>
      <c r="V24" s="184"/>
      <c r="W24" s="181">
        <f>X22/W22*1000</f>
        <v>230893.77256464324</v>
      </c>
      <c r="X24" s="182"/>
      <c r="Y24" s="183">
        <f>Z22/Y22*1000</f>
        <v>220529.10215299402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1.3145754516249786</v>
      </c>
      <c r="F25" s="49"/>
      <c r="G25" s="50">
        <f>G22/Y22*100</f>
        <v>1.1061860331990105</v>
      </c>
      <c r="H25" s="51"/>
      <c r="I25" s="48">
        <f>I22/Y22*100</f>
        <v>2.473572506692221</v>
      </c>
      <c r="J25" s="49"/>
      <c r="K25" s="50">
        <f>K22/Y22*100</f>
        <v>3.7590623290835792</v>
      </c>
      <c r="L25" s="51"/>
      <c r="M25" s="48">
        <f>M22/Y22*100</f>
        <v>11.069949390457664</v>
      </c>
      <c r="N25" s="49"/>
      <c r="O25" s="50">
        <f>O22/Y22*100</f>
        <v>3.5670920569344267</v>
      </c>
      <c r="P25" s="51"/>
      <c r="Q25" s="48">
        <f>Q22/Y22*100</f>
        <v>42.892486707091386</v>
      </c>
      <c r="R25" s="49"/>
      <c r="S25" s="50">
        <f>S22/Y22*100</f>
        <v>25.733757181795408</v>
      </c>
      <c r="T25" s="51"/>
      <c r="U25" s="48">
        <f>U22/Y22*100</f>
        <v>3.2738041411510004</v>
      </c>
      <c r="V25" s="49"/>
      <c r="W25" s="50">
        <f>W22/Y22*100</f>
        <v>4.8095142019703312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+'(令和5年1月)'!E20</f>
        <v>1022.1</v>
      </c>
      <c r="F27" s="128">
        <f>+'(令和5年1月)'!F20</f>
        <v>68014</v>
      </c>
      <c r="G27" s="129">
        <f>+'(令和5年1月)'!G20</f>
        <v>1180.9010000000001</v>
      </c>
      <c r="H27" s="130">
        <f>+'(令和5年1月)'!H20</f>
        <v>444565</v>
      </c>
      <c r="I27" s="131">
        <f>+'(令和5年1月)'!I20</f>
        <v>2275</v>
      </c>
      <c r="J27" s="128">
        <f>+'(令和5年1月)'!J20</f>
        <v>4379083</v>
      </c>
      <c r="K27" s="129">
        <f>+'(令和5年1月)'!K20</f>
        <v>1278.2</v>
      </c>
      <c r="L27" s="130">
        <f>+'(令和5年1月)'!L20</f>
        <v>2400022</v>
      </c>
      <c r="M27" s="131">
        <f>+'(令和5年1月)'!M20</f>
        <v>5337.5279999999993</v>
      </c>
      <c r="N27" s="128">
        <f>+'(令和5年1月)'!N20</f>
        <v>1288122.5</v>
      </c>
      <c r="O27" s="129">
        <f>+'(令和5年1月)'!O20</f>
        <v>3457</v>
      </c>
      <c r="P27" s="130">
        <f>+'(令和5年1月)'!P20</f>
        <v>1129924</v>
      </c>
      <c r="Q27" s="131">
        <f>+'(令和5年1月)'!Q20</f>
        <v>23704.6</v>
      </c>
      <c r="R27" s="128">
        <f>+'(令和5年1月)'!R20</f>
        <v>4634460.5</v>
      </c>
      <c r="S27" s="129">
        <f>+'(令和5年1月)'!S20</f>
        <v>33447</v>
      </c>
      <c r="T27" s="130">
        <f>+'(令和5年1月)'!T20</f>
        <v>5573886</v>
      </c>
      <c r="U27" s="131">
        <f>+'(令和5年1月)'!U20</f>
        <v>4554.3999999999996</v>
      </c>
      <c r="V27" s="128">
        <f>+'(令和5年1月)'!V20</f>
        <v>1386118.5</v>
      </c>
      <c r="W27" s="131">
        <f>+'(令和5年1月)'!W20</f>
        <v>5264.1629999999996</v>
      </c>
      <c r="X27" s="130">
        <f>+'(令和5年1月)'!X20</f>
        <v>1085782</v>
      </c>
      <c r="Y27" s="131">
        <f>+'(令和5年1月)'!Y20</f>
        <v>81520.891999999993</v>
      </c>
      <c r="Z27" s="128">
        <f>+'(令和5年1月)'!Z20</f>
        <v>22389977.5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+'(令和5年1月)'!E21</f>
        <v>949.3</v>
      </c>
      <c r="F28" s="135">
        <f>+'(令和5年1月)'!F21</f>
        <v>122961</v>
      </c>
      <c r="G28" s="136">
        <f>+'(令和5年1月)'!G21</f>
        <v>1197.0409999999999</v>
      </c>
      <c r="H28" s="137">
        <f>+'(令和5年1月)'!H21</f>
        <v>444258</v>
      </c>
      <c r="I28" s="134">
        <f>+'(令和5年1月)'!I21</f>
        <v>2018</v>
      </c>
      <c r="J28" s="135">
        <f>+'(令和5年1月)'!J21</f>
        <v>4347331</v>
      </c>
      <c r="K28" s="136">
        <f>+'(令和5年1月)'!K21</f>
        <v>1454.6</v>
      </c>
      <c r="L28" s="137">
        <f>+'(令和5年1月)'!L21</f>
        <v>2736199</v>
      </c>
      <c r="M28" s="134">
        <f>+'(令和5年1月)'!M21</f>
        <v>7255.2120000000004</v>
      </c>
      <c r="N28" s="135">
        <f>+'(令和5年1月)'!N21</f>
        <v>1726281.75</v>
      </c>
      <c r="O28" s="136">
        <f>+'(令和5年1月)'!O21</f>
        <v>3608</v>
      </c>
      <c r="P28" s="137">
        <f>+'(令和5年1月)'!P21</f>
        <v>1214125</v>
      </c>
      <c r="Q28" s="134">
        <f>+'(令和5年1月)'!Q21</f>
        <v>24401.7</v>
      </c>
      <c r="R28" s="135">
        <f>+'(令和5年1月)'!R21</f>
        <v>4591582</v>
      </c>
      <c r="S28" s="136">
        <f>+'(令和5年1月)'!S21</f>
        <v>33937</v>
      </c>
      <c r="T28" s="137">
        <f>+'(令和5年1月)'!T21</f>
        <v>5758774</v>
      </c>
      <c r="U28" s="134">
        <f>+'(令和5年1月)'!U21</f>
        <v>3105.3</v>
      </c>
      <c r="V28" s="135">
        <f>+'(令和5年1月)'!V21</f>
        <v>646752</v>
      </c>
      <c r="W28" s="134">
        <f>+'(令和5年1月)'!W21</f>
        <v>5597.8130000000001</v>
      </c>
      <c r="X28" s="137">
        <f>+'(令和5年1月)'!X21</f>
        <v>1158934</v>
      </c>
      <c r="Y28" s="138">
        <f>+'(令和5年1月)'!Y21</f>
        <v>83523.965999999986</v>
      </c>
      <c r="Z28" s="139">
        <f>+'(令和5年1月)'!Z21</f>
        <v>22747197.75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+'(令和5年1月)'!E22</f>
        <v>1948.9</v>
      </c>
      <c r="F29" s="139">
        <f>+'(令和5年1月)'!F22</f>
        <v>360018</v>
      </c>
      <c r="G29" s="140">
        <f>+'(令和5年1月)'!G22</f>
        <v>1579.1120000000001</v>
      </c>
      <c r="H29" s="141">
        <f>+'(令和5年1月)'!H22</f>
        <v>691868</v>
      </c>
      <c r="I29" s="138">
        <f>+'(令和5年1月)'!I22</f>
        <v>4903</v>
      </c>
      <c r="J29" s="139">
        <f>+'(令和5年1月)'!J22</f>
        <v>4770637.4000000004</v>
      </c>
      <c r="K29" s="140">
        <f>+'(令和5年1月)'!K22</f>
        <v>6962.2999999999993</v>
      </c>
      <c r="L29" s="141">
        <f>+'(令和5年1月)'!L22</f>
        <v>3163919</v>
      </c>
      <c r="M29" s="138">
        <f>+'(令和5年1月)'!M22</f>
        <v>16745.308000000001</v>
      </c>
      <c r="N29" s="139">
        <f>+'(令和5年1月)'!N22</f>
        <v>3406175.25</v>
      </c>
      <c r="O29" s="140">
        <f>+'(令和5年1月)'!O22</f>
        <v>5338</v>
      </c>
      <c r="P29" s="141">
        <f>+'(令和5年1月)'!P22</f>
        <v>1457015</v>
      </c>
      <c r="Q29" s="138">
        <f>+'(令和5年1月)'!Q22</f>
        <v>61926.5</v>
      </c>
      <c r="R29" s="139">
        <f>+'(令和5年1月)'!R22</f>
        <v>11082615.300000001</v>
      </c>
      <c r="S29" s="140">
        <f>+'(令和5年1月)'!S22</f>
        <v>28675</v>
      </c>
      <c r="T29" s="141">
        <f>+'(令和5年1月)'!T22</f>
        <v>2352509</v>
      </c>
      <c r="U29" s="138">
        <f>+'(令和5年1月)'!U22</f>
        <v>5603.2</v>
      </c>
      <c r="V29" s="139">
        <f>+'(令和5年1月)'!V22</f>
        <v>1797672.5</v>
      </c>
      <c r="W29" s="138">
        <f>+'(令和5年1月)'!W22</f>
        <v>7223.7910000000002</v>
      </c>
      <c r="X29" s="141">
        <f>+'(令和5年1月)'!X22</f>
        <v>1932318.5</v>
      </c>
      <c r="Y29" s="138">
        <f>+'(令和5年1月)'!Y22</f>
        <v>140905.111</v>
      </c>
      <c r="Z29" s="139">
        <f>+'(令和5年1月)'!Z22</f>
        <v>31014747.949999999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+'(令和5年1月)'!E23</f>
        <v>51.53986928104576</v>
      </c>
      <c r="F30" s="186">
        <f>+'(令和5年1月)'!F23</f>
        <v>0</v>
      </c>
      <c r="G30" s="185">
        <f>+'(令和5年1月)'!G23</f>
        <v>74.910816780936273</v>
      </c>
      <c r="H30" s="186">
        <f>+'(令和5年1月)'!H23</f>
        <v>0</v>
      </c>
      <c r="I30" s="185">
        <f>+'(令和5年1月)'!I23</f>
        <v>44.957587181903861</v>
      </c>
      <c r="J30" s="186">
        <f>+'(令和5年1月)'!J23</f>
        <v>0</v>
      </c>
      <c r="K30" s="185">
        <f>+'(令和5年1月)'!K23</f>
        <v>19.380185802425363</v>
      </c>
      <c r="L30" s="186">
        <f>+'(令和5年1月)'!L23</f>
        <v>0</v>
      </c>
      <c r="M30" s="185">
        <f>+'(令和5年1月)'!M23</f>
        <v>35.564373324898398</v>
      </c>
      <c r="N30" s="186">
        <f>+'(令和5年1月)'!N23</f>
        <v>0</v>
      </c>
      <c r="O30" s="185">
        <f>+'(令和5年1月)'!O23</f>
        <v>65.253532834580213</v>
      </c>
      <c r="P30" s="186">
        <f>+'(令和5年1月)'!P23</f>
        <v>0</v>
      </c>
      <c r="Q30" s="185">
        <f>+'(令和5年1月)'!Q23</f>
        <v>38.624055701280049</v>
      </c>
      <c r="R30" s="186">
        <f>+'(令和5年1月)'!R23</f>
        <v>0</v>
      </c>
      <c r="S30" s="185">
        <f>+'(令和5年1月)'!S23</f>
        <v>116.50069156293223</v>
      </c>
      <c r="T30" s="186">
        <f>+'(令和5年1月)'!T23</f>
        <v>0</v>
      </c>
      <c r="U30" s="185">
        <f>+'(令和5年1月)'!U23</f>
        <v>78.502249597737091</v>
      </c>
      <c r="V30" s="186">
        <f>+'(令和5年1月)'!V23</f>
        <v>0</v>
      </c>
      <c r="W30" s="185">
        <f>+'(令和5年1月)'!W23</f>
        <v>73.484916548228171</v>
      </c>
      <c r="X30" s="186">
        <f>+'(令和5年1月)'!X23</f>
        <v>0</v>
      </c>
      <c r="Y30" s="185">
        <f>+'(令和5年1月)'!Y23</f>
        <v>58.152616641328883</v>
      </c>
      <c r="Z30" s="186">
        <f>+'(令和5年1月)'!Z23</f>
        <v>0</v>
      </c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-332.1</v>
      </c>
      <c r="F31" s="91">
        <f t="shared" ref="F31:Z33" si="5">F20-F27</f>
        <v>-160</v>
      </c>
      <c r="G31" s="92">
        <f t="shared" si="5"/>
        <v>-179.33500000000004</v>
      </c>
      <c r="H31" s="93">
        <f t="shared" si="5"/>
        <v>-59759</v>
      </c>
      <c r="I31" s="90">
        <f t="shared" si="5"/>
        <v>-713</v>
      </c>
      <c r="J31" s="91">
        <f t="shared" si="5"/>
        <v>-2144447.4272727272</v>
      </c>
      <c r="K31" s="92">
        <f t="shared" si="5"/>
        <v>-174.20000000000005</v>
      </c>
      <c r="L31" s="93">
        <f t="shared" si="5"/>
        <v>-335206</v>
      </c>
      <c r="M31" s="90">
        <f t="shared" si="5"/>
        <v>-1136.5279999999993</v>
      </c>
      <c r="N31" s="91">
        <f t="shared" si="5"/>
        <v>-248525.5</v>
      </c>
      <c r="O31" s="92">
        <f t="shared" si="5"/>
        <v>266</v>
      </c>
      <c r="P31" s="93">
        <f t="shared" si="5"/>
        <v>121224</v>
      </c>
      <c r="Q31" s="90">
        <f t="shared" si="5"/>
        <v>-2800.5999999999985</v>
      </c>
      <c r="R31" s="91">
        <f t="shared" si="5"/>
        <v>-6653.0999999996275</v>
      </c>
      <c r="S31" s="92">
        <f t="shared" si="5"/>
        <v>1137</v>
      </c>
      <c r="T31" s="93">
        <f t="shared" si="5"/>
        <v>140940</v>
      </c>
      <c r="U31" s="90">
        <f t="shared" si="5"/>
        <v>-1811.3999999999996</v>
      </c>
      <c r="V31" s="91">
        <f t="shared" si="5"/>
        <v>-431590.29069767438</v>
      </c>
      <c r="W31" s="92">
        <f t="shared" si="5"/>
        <v>-1742.0059999999994</v>
      </c>
      <c r="X31" s="93">
        <f t="shared" si="5"/>
        <v>-456836</v>
      </c>
      <c r="Y31" s="90">
        <f t="shared" si="5"/>
        <v>-7486.1689999999944</v>
      </c>
      <c r="Z31" s="91">
        <f t="shared" si="5"/>
        <v>-3421013.3179704025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26.700000000000045</v>
      </c>
      <c r="F32" s="95">
        <f t="shared" si="6"/>
        <v>-19861</v>
      </c>
      <c r="G32" s="96">
        <f t="shared" si="6"/>
        <v>-171.29600000000005</v>
      </c>
      <c r="H32" s="97">
        <f t="shared" si="6"/>
        <v>-46446</v>
      </c>
      <c r="I32" s="94">
        <f t="shared" si="6"/>
        <v>118</v>
      </c>
      <c r="J32" s="95">
        <f t="shared" si="6"/>
        <v>-1434019.6090909094</v>
      </c>
      <c r="K32" s="96">
        <f t="shared" si="6"/>
        <v>-439.59999999999991</v>
      </c>
      <c r="L32" s="97">
        <f t="shared" si="6"/>
        <v>-811176</v>
      </c>
      <c r="M32" s="94">
        <f t="shared" si="6"/>
        <v>-1323.7330000000002</v>
      </c>
      <c r="N32" s="95">
        <f t="shared" si="6"/>
        <v>-156491.25</v>
      </c>
      <c r="O32" s="96">
        <f t="shared" si="6"/>
        <v>-38</v>
      </c>
      <c r="P32" s="97">
        <f t="shared" si="6"/>
        <v>-21090</v>
      </c>
      <c r="Q32" s="94">
        <f t="shared" si="6"/>
        <v>-3653.7000000000007</v>
      </c>
      <c r="R32" s="95">
        <f t="shared" si="6"/>
        <v>83552.799999999814</v>
      </c>
      <c r="S32" s="96">
        <f t="shared" si="6"/>
        <v>1017.5</v>
      </c>
      <c r="T32" s="97">
        <f t="shared" si="6"/>
        <v>261159</v>
      </c>
      <c r="U32" s="94">
        <f t="shared" si="5"/>
        <v>-695.30000000000018</v>
      </c>
      <c r="V32" s="95">
        <f t="shared" si="5"/>
        <v>-142073.16279069765</v>
      </c>
      <c r="W32" s="96">
        <f t="shared" si="5"/>
        <v>-1343.6859999999997</v>
      </c>
      <c r="X32" s="97">
        <f t="shared" si="5"/>
        <v>-304509</v>
      </c>
      <c r="Y32" s="94">
        <f t="shared" si="5"/>
        <v>-6503.1149999999907</v>
      </c>
      <c r="Z32" s="95">
        <f t="shared" si="5"/>
        <v>-2590954.2218816057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-99.991999999999962</v>
      </c>
      <c r="F33" s="95">
        <f t="shared" si="5"/>
        <v>8164</v>
      </c>
      <c r="G33" s="96">
        <f t="shared" si="5"/>
        <v>-23.297000000000025</v>
      </c>
      <c r="H33" s="97">
        <f t="shared" si="5"/>
        <v>-7815</v>
      </c>
      <c r="I33" s="94">
        <f t="shared" si="5"/>
        <v>-1424</v>
      </c>
      <c r="J33" s="95">
        <f t="shared" si="5"/>
        <v>-1098757.3636363642</v>
      </c>
      <c r="K33" s="96">
        <f t="shared" si="5"/>
        <v>-1675.2999999999993</v>
      </c>
      <c r="L33" s="97">
        <f t="shared" si="5"/>
        <v>648185</v>
      </c>
      <c r="M33" s="94">
        <f t="shared" si="5"/>
        <v>-1175.7810000000009</v>
      </c>
      <c r="N33" s="95">
        <f t="shared" si="5"/>
        <v>-554673.5</v>
      </c>
      <c r="O33" s="96">
        <f t="shared" si="5"/>
        <v>-321</v>
      </c>
      <c r="P33" s="97">
        <f t="shared" si="5"/>
        <v>68079</v>
      </c>
      <c r="Q33" s="94">
        <f t="shared" si="5"/>
        <v>-1599.5999999999985</v>
      </c>
      <c r="R33" s="95">
        <f t="shared" si="5"/>
        <v>-68432.200000001118</v>
      </c>
      <c r="S33" s="96">
        <f t="shared" si="5"/>
        <v>7518.6999999999971</v>
      </c>
      <c r="T33" s="97">
        <f t="shared" si="5"/>
        <v>1419746</v>
      </c>
      <c r="U33" s="94">
        <f t="shared" si="5"/>
        <v>-998.69999999999982</v>
      </c>
      <c r="V33" s="95">
        <f t="shared" si="5"/>
        <v>-42082</v>
      </c>
      <c r="W33" s="96">
        <f t="shared" si="5"/>
        <v>-459.36430000000109</v>
      </c>
      <c r="X33" s="97">
        <f t="shared" si="5"/>
        <v>-370454.5</v>
      </c>
      <c r="Y33" s="94">
        <f t="shared" si="5"/>
        <v>-258.33430000001681</v>
      </c>
      <c r="Z33" s="95">
        <f t="shared" si="5"/>
        <v>1959.4363636374474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-9.7206687958827871</v>
      </c>
      <c r="F34" s="188"/>
      <c r="G34" s="187">
        <f t="shared" ref="G34" si="7">+G23-G30</f>
        <v>-10.260482529073371</v>
      </c>
      <c r="H34" s="188"/>
      <c r="I34" s="187">
        <f t="shared" ref="I34" si="8">+I23-I30</f>
        <v>4.139598160634641</v>
      </c>
      <c r="J34" s="188"/>
      <c r="K34" s="187">
        <f t="shared" ref="K34" si="9">+K23-K30</f>
        <v>0.82963775503768034</v>
      </c>
      <c r="L34" s="188"/>
      <c r="M34" s="187">
        <f t="shared" ref="M34" si="10">+M23-M30</f>
        <v>-4.7380181101772116</v>
      </c>
      <c r="N34" s="188"/>
      <c r="O34" s="187">
        <f t="shared" ref="O34" si="11">+O23-O30</f>
        <v>8.5547861614728191</v>
      </c>
      <c r="P34" s="188"/>
      <c r="Q34" s="187">
        <f t="shared" ref="Q34" si="12">+Q23-Q30</f>
        <v>-4.057449505980216</v>
      </c>
      <c r="R34" s="188"/>
      <c r="S34" s="187">
        <f t="shared" ref="S34" si="13">+S23-S30</f>
        <v>-20.925503164146662</v>
      </c>
      <c r="T34" s="188"/>
      <c r="U34" s="187">
        <f t="shared" ref="U34" si="14">+U23-U30</f>
        <v>-20.446819223694732</v>
      </c>
      <c r="V34" s="188"/>
      <c r="W34" s="187">
        <f t="shared" ref="W34" si="15">+W23-W30</f>
        <v>-18.955919295516928</v>
      </c>
      <c r="X34" s="188"/>
      <c r="Y34" s="187">
        <f t="shared" ref="Y34" si="16">+Y23-Y30</f>
        <v>-5.0163624932686233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67.50807161725858</v>
      </c>
      <c r="F35" s="60">
        <f t="shared" si="17"/>
        <v>99.76475431528803</v>
      </c>
      <c r="G35" s="61">
        <f t="shared" si="17"/>
        <v>84.813714274100874</v>
      </c>
      <c r="H35" s="62">
        <f t="shared" si="17"/>
        <v>86.557871177443118</v>
      </c>
      <c r="I35" s="59">
        <f t="shared" si="17"/>
        <v>68.659340659340657</v>
      </c>
      <c r="J35" s="60">
        <f t="shared" si="17"/>
        <v>51.029760630873469</v>
      </c>
      <c r="K35" s="61">
        <f t="shared" si="17"/>
        <v>86.371459865435767</v>
      </c>
      <c r="L35" s="62">
        <f t="shared" si="17"/>
        <v>86.033211362229181</v>
      </c>
      <c r="M35" s="59">
        <f t="shared" si="17"/>
        <v>78.70684706478356</v>
      </c>
      <c r="N35" s="60">
        <f t="shared" si="17"/>
        <v>80.706376916791683</v>
      </c>
      <c r="O35" s="61">
        <f t="shared" si="17"/>
        <v>107.69453283193519</v>
      </c>
      <c r="P35" s="62">
        <f t="shared" si="17"/>
        <v>110.72850917406834</v>
      </c>
      <c r="Q35" s="59">
        <f t="shared" si="17"/>
        <v>88.18541548897683</v>
      </c>
      <c r="R35" s="60">
        <f t="shared" si="17"/>
        <v>99.856442837305451</v>
      </c>
      <c r="S35" s="61">
        <f t="shared" si="17"/>
        <v>103.39940801865639</v>
      </c>
      <c r="T35" s="62">
        <f t="shared" si="17"/>
        <v>102.52857701072466</v>
      </c>
      <c r="U35" s="59">
        <f t="shared" si="17"/>
        <v>60.227472334445821</v>
      </c>
      <c r="V35" s="60">
        <f t="shared" si="17"/>
        <v>68.863391499523715</v>
      </c>
      <c r="W35" s="61">
        <f t="shared" si="17"/>
        <v>66.908205539988046</v>
      </c>
      <c r="X35" s="62">
        <f t="shared" si="17"/>
        <v>57.925624112390885</v>
      </c>
      <c r="Y35" s="59">
        <f t="shared" si="17"/>
        <v>90.816870600483625</v>
      </c>
      <c r="Z35" s="60">
        <f t="shared" si="17"/>
        <v>84.720782689619028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102.81259875697883</v>
      </c>
      <c r="F36" s="64">
        <f t="shared" si="17"/>
        <v>83.847724075113248</v>
      </c>
      <c r="G36" s="65">
        <f t="shared" si="17"/>
        <v>85.69004737515256</v>
      </c>
      <c r="H36" s="66">
        <f t="shared" si="17"/>
        <v>89.545264238347983</v>
      </c>
      <c r="I36" s="63">
        <f t="shared" si="17"/>
        <v>105.84737363726462</v>
      </c>
      <c r="J36" s="64">
        <f t="shared" si="17"/>
        <v>67.01379285150108</v>
      </c>
      <c r="K36" s="65">
        <f t="shared" si="17"/>
        <v>69.778633301251205</v>
      </c>
      <c r="L36" s="66">
        <f t="shared" si="17"/>
        <v>70.353910662199652</v>
      </c>
      <c r="M36" s="63">
        <f t="shared" si="17"/>
        <v>81.754730254608688</v>
      </c>
      <c r="N36" s="64">
        <f t="shared" si="17"/>
        <v>90.934779331357703</v>
      </c>
      <c r="O36" s="65">
        <f t="shared" si="17"/>
        <v>98.946784922394684</v>
      </c>
      <c r="P36" s="66">
        <f t="shared" si="17"/>
        <v>98.262946566457316</v>
      </c>
      <c r="Q36" s="63">
        <f t="shared" si="17"/>
        <v>85.026862882504091</v>
      </c>
      <c r="R36" s="64">
        <f t="shared" si="17"/>
        <v>101.8196952597166</v>
      </c>
      <c r="S36" s="65">
        <f t="shared" si="17"/>
        <v>102.99820255178713</v>
      </c>
      <c r="T36" s="66">
        <f t="shared" si="17"/>
        <v>104.53497567364165</v>
      </c>
      <c r="U36" s="63">
        <f t="shared" si="17"/>
        <v>77.609248703828939</v>
      </c>
      <c r="V36" s="64">
        <f t="shared" si="17"/>
        <v>78.032822041416551</v>
      </c>
      <c r="W36" s="65">
        <f t="shared" si="17"/>
        <v>75.996232814493808</v>
      </c>
      <c r="X36" s="66">
        <f t="shared" si="17"/>
        <v>73.725078391004146</v>
      </c>
      <c r="Y36" s="63">
        <f t="shared" si="17"/>
        <v>92.214073024262291</v>
      </c>
      <c r="Z36" s="64">
        <f t="shared" si="17"/>
        <v>88.609787234642539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94.869310893324439</v>
      </c>
      <c r="F37" s="68">
        <f t="shared" si="17"/>
        <v>102.26766439455805</v>
      </c>
      <c r="G37" s="69">
        <f t="shared" si="17"/>
        <v>98.524677160328082</v>
      </c>
      <c r="H37" s="70">
        <f t="shared" si="17"/>
        <v>98.870449276451581</v>
      </c>
      <c r="I37" s="67">
        <f t="shared" si="17"/>
        <v>70.956557209871505</v>
      </c>
      <c r="J37" s="68">
        <f t="shared" si="17"/>
        <v>76.968332079978154</v>
      </c>
      <c r="K37" s="69">
        <f t="shared" si="17"/>
        <v>75.937549373052022</v>
      </c>
      <c r="L37" s="70">
        <f t="shared" si="17"/>
        <v>120.486776052105</v>
      </c>
      <c r="M37" s="67">
        <f t="shared" si="17"/>
        <v>92.978445066522511</v>
      </c>
      <c r="N37" s="68">
        <f t="shared" si="17"/>
        <v>83.715649980135339</v>
      </c>
      <c r="O37" s="69">
        <f t="shared" si="17"/>
        <v>93.986511802173098</v>
      </c>
      <c r="P37" s="70">
        <f t="shared" si="17"/>
        <v>104.67249822410889</v>
      </c>
      <c r="Q37" s="67">
        <f t="shared" si="17"/>
        <v>97.416937821449622</v>
      </c>
      <c r="R37" s="68">
        <f t="shared" si="17"/>
        <v>99.382526613551221</v>
      </c>
      <c r="S37" s="69">
        <f t="shared" si="17"/>
        <v>126.22040104620748</v>
      </c>
      <c r="T37" s="70">
        <f t="shared" si="17"/>
        <v>160.35028983948627</v>
      </c>
      <c r="U37" s="67">
        <f t="shared" si="17"/>
        <v>82.17625642490006</v>
      </c>
      <c r="V37" s="68">
        <f t="shared" si="17"/>
        <v>97.659084176900961</v>
      </c>
      <c r="W37" s="69">
        <f t="shared" si="17"/>
        <v>93.640952513714737</v>
      </c>
      <c r="X37" s="70">
        <f t="shared" si="17"/>
        <v>80.82849695844655</v>
      </c>
      <c r="Y37" s="67">
        <f t="shared" si="17"/>
        <v>99.816660802318225</v>
      </c>
      <c r="Z37" s="68">
        <f t="shared" si="17"/>
        <v>100.00631775685167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+'(令和5年12月)'!E20</f>
        <v>1127</v>
      </c>
      <c r="F39" s="143">
        <f>+'(令和5年12月)'!F20</f>
        <v>112789</v>
      </c>
      <c r="G39" s="142">
        <f>+'(令和5年12月)'!G20</f>
        <v>953.42000000000007</v>
      </c>
      <c r="H39" s="143">
        <f>+'(令和5年12月)'!H20</f>
        <v>370337</v>
      </c>
      <c r="I39" s="142">
        <f>+'(令和5年12月)'!I20</f>
        <v>2564</v>
      </c>
      <c r="J39" s="143">
        <f>+'(令和5年12月)'!J20</f>
        <v>4806085.8181818184</v>
      </c>
      <c r="K39" s="142">
        <f>+'(令和5年12月)'!K20</f>
        <v>2064</v>
      </c>
      <c r="L39" s="143">
        <f>+'(令和5年12月)'!L20</f>
        <v>3993911</v>
      </c>
      <c r="M39" s="142">
        <f>+'(令和5年12月)'!M20</f>
        <v>11303.16</v>
      </c>
      <c r="N39" s="143">
        <f>+'(令和5年12月)'!N20</f>
        <v>2015005</v>
      </c>
      <c r="O39" s="142">
        <f>+'(令和5年12月)'!O20</f>
        <v>4761</v>
      </c>
      <c r="P39" s="143">
        <f>+'(令和5年12月)'!P20</f>
        <v>1604691</v>
      </c>
      <c r="Q39" s="142">
        <f>+'(令和5年12月)'!Q20</f>
        <v>26468</v>
      </c>
      <c r="R39" s="143">
        <f>+'(令和5年12月)'!R20</f>
        <v>4978030.2</v>
      </c>
      <c r="S39" s="144">
        <f>+'(令和5年12月)'!S20</f>
        <v>52355</v>
      </c>
      <c r="T39" s="145">
        <f>+'(令和5年12月)'!T20</f>
        <v>9160245</v>
      </c>
      <c r="U39" s="142">
        <f>+'(令和5年12月)'!U20</f>
        <v>3530</v>
      </c>
      <c r="V39" s="143">
        <f>+'(令和5年12月)'!V20</f>
        <v>1241881.3720930233</v>
      </c>
      <c r="W39" s="142">
        <f>+'(令和5年12月)'!W20</f>
        <v>6248.4059999999999</v>
      </c>
      <c r="X39" s="143">
        <f>+'(令和5年12月)'!X20</f>
        <v>1379009</v>
      </c>
      <c r="Y39" s="146">
        <f>+'(令和5年12月)'!Y20</f>
        <v>111373.986</v>
      </c>
      <c r="Z39" s="147">
        <f>+'(令和5年12月)'!Z20</f>
        <v>29661984.390274841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+'(令和5年12月)'!E21</f>
        <v>1142</v>
      </c>
      <c r="F40" s="149">
        <f>+'(令和5年12月)'!F21</f>
        <v>137197</v>
      </c>
      <c r="G40" s="148">
        <f>+'(令和5年12月)'!G21</f>
        <v>1031.425</v>
      </c>
      <c r="H40" s="149">
        <f>+'(令和5年12月)'!H21</f>
        <v>402107</v>
      </c>
      <c r="I40" s="148">
        <f>+'(令和5年12月)'!I21</f>
        <v>1709</v>
      </c>
      <c r="J40" s="149">
        <f>+'(令和5年12月)'!J21</f>
        <v>3168820.3</v>
      </c>
      <c r="K40" s="148">
        <f>+'(令和5年12月)'!K21</f>
        <v>2902</v>
      </c>
      <c r="L40" s="149">
        <f>+'(令和5年12月)'!L21</f>
        <v>2323646</v>
      </c>
      <c r="M40" s="148">
        <f>+'(令和5年12月)'!M21</f>
        <v>7805.0959999999995</v>
      </c>
      <c r="N40" s="149">
        <f>+'(令和5年12月)'!N21</f>
        <v>1768954</v>
      </c>
      <c r="O40" s="148">
        <f>+'(令和5年12月)'!O21</f>
        <v>4833</v>
      </c>
      <c r="P40" s="149">
        <f>+'(令和5年12月)'!P21</f>
        <v>1619923</v>
      </c>
      <c r="Q40" s="148">
        <f>+'(令和5年12月)'!Q21</f>
        <v>26202</v>
      </c>
      <c r="R40" s="149">
        <f>+'(令和5年12月)'!R21</f>
        <v>4820584.5999999996</v>
      </c>
      <c r="S40" s="144">
        <f>+'(令和5年12月)'!S21</f>
        <v>56821</v>
      </c>
      <c r="T40" s="145">
        <f>+'(令和5年12月)'!T21</f>
        <v>9444474</v>
      </c>
      <c r="U40" s="148">
        <f>+'(令和5年12月)'!U21</f>
        <v>3223</v>
      </c>
      <c r="V40" s="149">
        <f>+'(令和5年12月)'!V21</f>
        <v>1068934.0232558139</v>
      </c>
      <c r="W40" s="148">
        <f>+'(令和5年12月)'!W21</f>
        <v>6664.2460000000001</v>
      </c>
      <c r="X40" s="149">
        <f>+'(令和5年12月)'!X21</f>
        <v>1448788</v>
      </c>
      <c r="Y40" s="150">
        <f>+'(令和5年12月)'!Y21</f>
        <v>112332.76699999999</v>
      </c>
      <c r="Z40" s="151">
        <f>+'(令和5年12月)'!Z21</f>
        <v>26203427.923255816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+'(令和5年12月)'!E22</f>
        <v>2134.9079999999999</v>
      </c>
      <c r="F41" s="149">
        <f>+'(令和5年12月)'!F22</f>
        <v>403428</v>
      </c>
      <c r="G41" s="148">
        <f>+'(令和5年12月)'!G22</f>
        <v>1579.9940000000001</v>
      </c>
      <c r="H41" s="149">
        <f>+'(令和5年12月)'!H22</f>
        <v>697059</v>
      </c>
      <c r="I41" s="148">
        <f>+'(令和5年12月)'!I22</f>
        <v>4053</v>
      </c>
      <c r="J41" s="149">
        <f>+'(令和5年12月)'!J22</f>
        <v>4350555.8545454545</v>
      </c>
      <c r="K41" s="148">
        <f>+'(令和5年12月)'!K22</f>
        <v>5198</v>
      </c>
      <c r="L41" s="149">
        <f>+'(令和5年12月)'!L22</f>
        <v>3672311</v>
      </c>
      <c r="M41" s="148">
        <f>+'(令和5年12月)'!M22</f>
        <v>17300.005999999998</v>
      </c>
      <c r="N41" s="149">
        <f>+'(令和5年12月)'!N22</f>
        <v>3381695.25</v>
      </c>
      <c r="O41" s="148">
        <f>+'(令和5年12月)'!O22</f>
        <v>4864</v>
      </c>
      <c r="P41" s="149">
        <f>+'(令和5年12月)'!P22</f>
        <v>1466981</v>
      </c>
      <c r="Q41" s="148">
        <f>+'(令和5年12月)'!Q22</f>
        <v>60170.9</v>
      </c>
      <c r="R41" s="149">
        <f>+'(令和5年12月)'!R22</f>
        <v>11061510.5</v>
      </c>
      <c r="S41" s="144">
        <f>+'(令和5年12月)'!S22</f>
        <v>36564.199999999997</v>
      </c>
      <c r="T41" s="145">
        <f>+'(令和5年12月)'!T22</f>
        <v>4077362</v>
      </c>
      <c r="U41" s="148">
        <f>+'(令和5年12月)'!U22</f>
        <v>4271.5</v>
      </c>
      <c r="V41" s="149">
        <f>+'(令和5年12月)'!V22</f>
        <v>1305741.1279069767</v>
      </c>
      <c r="W41" s="148">
        <f>+'(令和5年12月)'!W22</f>
        <v>7496.3966999999993</v>
      </c>
      <c r="X41" s="149">
        <f>+'(令和5年12月)'!X22</f>
        <v>1787343</v>
      </c>
      <c r="Y41" s="150">
        <f>+'(令和5年12月)'!Y22</f>
        <v>143632.90470000001</v>
      </c>
      <c r="Z41" s="151">
        <f>+'(令和5年12月)'!Z22</f>
        <v>32203986.73245243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+'(令和5年12月)'!E23</f>
        <v>52.954432582402603</v>
      </c>
      <c r="F42" s="193">
        <f>+'(令和5年12月)'!F23</f>
        <v>0</v>
      </c>
      <c r="G42" s="192">
        <f>+'(令和5年12月)'!G23</f>
        <v>61.298619237286786</v>
      </c>
      <c r="H42" s="193">
        <f>+'(令和5年12月)'!H23</f>
        <v>0</v>
      </c>
      <c r="I42" s="192">
        <f>+'(令和5年12月)'!I23</f>
        <v>58.929802785822652</v>
      </c>
      <c r="J42" s="193">
        <f>+'(令和5年12月)'!J23</f>
        <v>0</v>
      </c>
      <c r="K42" s="192">
        <f>+'(令和5年12月)'!K23</f>
        <v>44.205091685953356</v>
      </c>
      <c r="L42" s="193">
        <f>+'(令和5年12月)'!L23</f>
        <v>0</v>
      </c>
      <c r="M42" s="192">
        <f>+'(令和5年12月)'!M23</f>
        <v>61.437489381694043</v>
      </c>
      <c r="N42" s="193">
        <f>+'(令和5年12月)'!N23</f>
        <v>0</v>
      </c>
      <c r="O42" s="192">
        <f>+'(令和5年12月)'!O23</f>
        <v>97.897959183673464</v>
      </c>
      <c r="P42" s="193">
        <f>+'(令和5年12月)'!P23</f>
        <v>0</v>
      </c>
      <c r="Q42" s="192">
        <f>+'(令和5年12月)'!Q23</f>
        <v>43.863959265730479</v>
      </c>
      <c r="R42" s="193">
        <f>+'(令和5年12月)'!R23</f>
        <v>0</v>
      </c>
      <c r="S42" s="192">
        <f>+'(令和5年12月)'!S23</f>
        <v>140.70087532089946</v>
      </c>
      <c r="T42" s="193">
        <f>+'(令和5年12月)'!T23</f>
        <v>0</v>
      </c>
      <c r="U42" s="192">
        <f>+'(令和5年12月)'!U23</f>
        <v>81.993686255463814</v>
      </c>
      <c r="V42" s="193">
        <f>+'(令和5年12月)'!V23</f>
        <v>0</v>
      </c>
      <c r="W42" s="192">
        <f>+'(令和5年12月)'!W23</f>
        <v>83.801409669464917</v>
      </c>
      <c r="X42" s="193">
        <f>+'(令和5年12月)'!X23</f>
        <v>0</v>
      </c>
      <c r="Y42" s="192">
        <f>+'(令和5年12月)'!Y23</f>
        <v>77.615429235076121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-437</v>
      </c>
      <c r="F43" s="93">
        <f t="shared" si="18"/>
        <v>-44935</v>
      </c>
      <c r="G43" s="90">
        <f t="shared" si="18"/>
        <v>48.145999999999958</v>
      </c>
      <c r="H43" s="91">
        <f t="shared" si="18"/>
        <v>14469</v>
      </c>
      <c r="I43" s="92">
        <f t="shared" si="18"/>
        <v>-1002</v>
      </c>
      <c r="J43" s="93">
        <f t="shared" si="18"/>
        <v>-2571450.2454545456</v>
      </c>
      <c r="K43" s="90">
        <f t="shared" si="18"/>
        <v>-960</v>
      </c>
      <c r="L43" s="91">
        <f t="shared" si="18"/>
        <v>-1929095</v>
      </c>
      <c r="M43" s="92">
        <f t="shared" si="18"/>
        <v>-7102.16</v>
      </c>
      <c r="N43" s="93">
        <f t="shared" si="18"/>
        <v>-975408</v>
      </c>
      <c r="O43" s="90">
        <f t="shared" si="18"/>
        <v>-1038</v>
      </c>
      <c r="P43" s="91">
        <f t="shared" si="18"/>
        <v>-353543</v>
      </c>
      <c r="Q43" s="92">
        <f t="shared" si="18"/>
        <v>-5564</v>
      </c>
      <c r="R43" s="93">
        <f t="shared" si="18"/>
        <v>-350222.79999999981</v>
      </c>
      <c r="S43" s="90">
        <f t="shared" si="18"/>
        <v>-17771</v>
      </c>
      <c r="T43" s="91">
        <f t="shared" si="18"/>
        <v>-3445419</v>
      </c>
      <c r="U43" s="92">
        <f t="shared" si="18"/>
        <v>-787</v>
      </c>
      <c r="V43" s="93">
        <f t="shared" si="18"/>
        <v>-287353.16279069765</v>
      </c>
      <c r="W43" s="90">
        <f t="shared" si="18"/>
        <v>-2726.2489999999998</v>
      </c>
      <c r="X43" s="91">
        <f t="shared" si="18"/>
        <v>-750063</v>
      </c>
      <c r="Y43" s="90">
        <f t="shared" si="18"/>
        <v>-37339.263000000006</v>
      </c>
      <c r="Z43" s="91">
        <f t="shared" si="18"/>
        <v>-10693020.208245244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-166</v>
      </c>
      <c r="F44" s="97">
        <f t="shared" si="18"/>
        <v>-34097</v>
      </c>
      <c r="G44" s="94">
        <f t="shared" si="18"/>
        <v>-5.6800000000000637</v>
      </c>
      <c r="H44" s="95">
        <f t="shared" si="18"/>
        <v>-4295</v>
      </c>
      <c r="I44" s="96">
        <f t="shared" si="18"/>
        <v>427</v>
      </c>
      <c r="J44" s="97">
        <f t="shared" si="18"/>
        <v>-255508.90909090918</v>
      </c>
      <c r="K44" s="94">
        <f t="shared" si="18"/>
        <v>-1887</v>
      </c>
      <c r="L44" s="95">
        <f t="shared" si="18"/>
        <v>-398623</v>
      </c>
      <c r="M44" s="96">
        <f t="shared" si="18"/>
        <v>-1873.6169999999993</v>
      </c>
      <c r="N44" s="97">
        <f t="shared" si="18"/>
        <v>-199163.5</v>
      </c>
      <c r="O44" s="94">
        <f t="shared" si="18"/>
        <v>-1263</v>
      </c>
      <c r="P44" s="95">
        <f t="shared" si="18"/>
        <v>-426888</v>
      </c>
      <c r="Q44" s="96">
        <f t="shared" si="18"/>
        <v>-5454</v>
      </c>
      <c r="R44" s="97">
        <f t="shared" si="18"/>
        <v>-145449.79999999981</v>
      </c>
      <c r="S44" s="94">
        <f t="shared" si="18"/>
        <v>-21866.5</v>
      </c>
      <c r="T44" s="95">
        <f t="shared" si="18"/>
        <v>-3424541</v>
      </c>
      <c r="U44" s="96">
        <f t="shared" si="18"/>
        <v>-813</v>
      </c>
      <c r="V44" s="97">
        <f t="shared" si="18"/>
        <v>-564255.18604651152</v>
      </c>
      <c r="W44" s="94">
        <f t="shared" si="18"/>
        <v>-2410.1189999999997</v>
      </c>
      <c r="X44" s="95">
        <f t="shared" si="18"/>
        <v>-594363</v>
      </c>
      <c r="Y44" s="94">
        <f t="shared" si="18"/>
        <v>-35311.915999999997</v>
      </c>
      <c r="Z44" s="95">
        <f t="shared" si="18"/>
        <v>-6047184.3951374218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-285.99999999999977</v>
      </c>
      <c r="F45" s="97">
        <f t="shared" si="18"/>
        <v>-35246</v>
      </c>
      <c r="G45" s="94">
        <f t="shared" si="18"/>
        <v>-24.179000000000087</v>
      </c>
      <c r="H45" s="95">
        <f t="shared" si="18"/>
        <v>-13006</v>
      </c>
      <c r="I45" s="96">
        <f t="shared" si="18"/>
        <v>-574</v>
      </c>
      <c r="J45" s="97">
        <f t="shared" si="18"/>
        <v>-678675.81818181835</v>
      </c>
      <c r="K45" s="94">
        <f t="shared" si="18"/>
        <v>89</v>
      </c>
      <c r="L45" s="95">
        <f t="shared" si="18"/>
        <v>139793</v>
      </c>
      <c r="M45" s="96">
        <f t="shared" si="18"/>
        <v>-1730.4789999999975</v>
      </c>
      <c r="N45" s="97">
        <f t="shared" si="18"/>
        <v>-530193.5</v>
      </c>
      <c r="O45" s="94">
        <f t="shared" si="18"/>
        <v>153</v>
      </c>
      <c r="P45" s="95">
        <f t="shared" si="18"/>
        <v>58113</v>
      </c>
      <c r="Q45" s="96">
        <f t="shared" si="18"/>
        <v>156</v>
      </c>
      <c r="R45" s="97">
        <f t="shared" si="18"/>
        <v>-47327.400000000373</v>
      </c>
      <c r="S45" s="94">
        <f t="shared" si="18"/>
        <v>-370.5</v>
      </c>
      <c r="T45" s="95">
        <f t="shared" si="18"/>
        <v>-305107</v>
      </c>
      <c r="U45" s="96">
        <f t="shared" si="18"/>
        <v>333</v>
      </c>
      <c r="V45" s="97">
        <f t="shared" si="18"/>
        <v>449849.37209302327</v>
      </c>
      <c r="W45" s="94">
        <f t="shared" si="18"/>
        <v>-731.97000000000025</v>
      </c>
      <c r="X45" s="95">
        <f t="shared" si="18"/>
        <v>-225479</v>
      </c>
      <c r="Y45" s="94">
        <f t="shared" si="18"/>
        <v>-2986.1280000000261</v>
      </c>
      <c r="Z45" s="95">
        <f t="shared" si="18"/>
        <v>-1187279.3460887931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-11.13523209723963</v>
      </c>
      <c r="F46" s="193"/>
      <c r="G46" s="192">
        <f>G23-G42</f>
        <v>3.351715014576115</v>
      </c>
      <c r="H46" s="193"/>
      <c r="I46" s="192">
        <f>I23-I42</f>
        <v>-9.8326174432841498</v>
      </c>
      <c r="J46" s="193"/>
      <c r="K46" s="192">
        <f>K23-K42</f>
        <v>-23.995268128490313</v>
      </c>
      <c r="L46" s="193"/>
      <c r="M46" s="192">
        <f>M23-M42</f>
        <v>-30.611134166972857</v>
      </c>
      <c r="N46" s="193"/>
      <c r="O46" s="192">
        <f t="shared" si="18"/>
        <v>-24.089640187620432</v>
      </c>
      <c r="P46" s="193"/>
      <c r="Q46" s="192">
        <f t="shared" si="18"/>
        <v>-9.2973530704306455</v>
      </c>
      <c r="R46" s="193"/>
      <c r="S46" s="192">
        <f t="shared" si="18"/>
        <v>-45.125686922113886</v>
      </c>
      <c r="T46" s="193"/>
      <c r="U46" s="192">
        <f t="shared" si="18"/>
        <v>-23.938255881421455</v>
      </c>
      <c r="V46" s="193"/>
      <c r="W46" s="192">
        <f t="shared" si="18"/>
        <v>-29.272412416753674</v>
      </c>
      <c r="X46" s="193"/>
      <c r="Y46" s="192">
        <f t="shared" si="18"/>
        <v>-24.479175087015861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61.224489795918366</v>
      </c>
      <c r="F47" s="72">
        <f t="shared" si="19"/>
        <v>60.160121997712544</v>
      </c>
      <c r="G47" s="71">
        <f t="shared" si="19"/>
        <v>105.04982064567557</v>
      </c>
      <c r="H47" s="73">
        <f t="shared" si="19"/>
        <v>103.90698201907993</v>
      </c>
      <c r="I47" s="74">
        <f t="shared" si="19"/>
        <v>60.920436817472698</v>
      </c>
      <c r="J47" s="72">
        <f t="shared" si="19"/>
        <v>46.495956528147339</v>
      </c>
      <c r="K47" s="71">
        <f t="shared" si="19"/>
        <v>53.488372093023251</v>
      </c>
      <c r="L47" s="73">
        <f t="shared" si="19"/>
        <v>51.699098953381785</v>
      </c>
      <c r="M47" s="74">
        <f t="shared" si="19"/>
        <v>37.166597659415594</v>
      </c>
      <c r="N47" s="72">
        <f t="shared" si="19"/>
        <v>51.592775204031746</v>
      </c>
      <c r="O47" s="71">
        <f t="shared" si="19"/>
        <v>78.197857592942654</v>
      </c>
      <c r="P47" s="73">
        <f t="shared" si="19"/>
        <v>77.968157109374943</v>
      </c>
      <c r="Q47" s="74">
        <f t="shared" si="19"/>
        <v>78.978388998035371</v>
      </c>
      <c r="R47" s="72">
        <f t="shared" si="19"/>
        <v>92.964630869455149</v>
      </c>
      <c r="S47" s="71">
        <f t="shared" si="19"/>
        <v>66.056728106198065</v>
      </c>
      <c r="T47" s="73">
        <f t="shared" si="19"/>
        <v>62.387261476084973</v>
      </c>
      <c r="U47" s="74">
        <f t="shared" si="19"/>
        <v>77.705382436260635</v>
      </c>
      <c r="V47" s="72">
        <f t="shared" si="19"/>
        <v>76.861464448379422</v>
      </c>
      <c r="W47" s="71">
        <f t="shared" si="19"/>
        <v>56.368888321277467</v>
      </c>
      <c r="X47" s="73">
        <f t="shared" si="19"/>
        <v>45.608549327814394</v>
      </c>
      <c r="Y47" s="71">
        <f t="shared" si="19"/>
        <v>66.473981635172862</v>
      </c>
      <c r="Z47" s="73">
        <f t="shared" si="19"/>
        <v>63.950421969235741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85.464098073555164</v>
      </c>
      <c r="F48" s="66">
        <f t="shared" si="19"/>
        <v>75.147415759819822</v>
      </c>
      <c r="G48" s="63">
        <f t="shared" si="19"/>
        <v>99.449305572387715</v>
      </c>
      <c r="H48" s="64">
        <f t="shared" si="19"/>
        <v>98.931876341371833</v>
      </c>
      <c r="I48" s="65">
        <f t="shared" si="19"/>
        <v>124.98537156231716</v>
      </c>
      <c r="J48" s="66">
        <f t="shared" si="19"/>
        <v>91.936781360214425</v>
      </c>
      <c r="K48" s="63">
        <f t="shared" si="19"/>
        <v>34.975878704341831</v>
      </c>
      <c r="L48" s="64">
        <f t="shared" si="19"/>
        <v>82.844934211149194</v>
      </c>
      <c r="M48" s="65">
        <f t="shared" si="19"/>
        <v>75.994952528450654</v>
      </c>
      <c r="N48" s="66">
        <f t="shared" si="19"/>
        <v>88.741171336281212</v>
      </c>
      <c r="O48" s="63">
        <f t="shared" si="19"/>
        <v>73.867163252638107</v>
      </c>
      <c r="P48" s="64">
        <f t="shared" si="19"/>
        <v>73.647636338270388</v>
      </c>
      <c r="Q48" s="65">
        <f t="shared" si="19"/>
        <v>79.184795053812678</v>
      </c>
      <c r="R48" s="66">
        <f t="shared" si="19"/>
        <v>96.982735247505047</v>
      </c>
      <c r="S48" s="63">
        <f t="shared" si="19"/>
        <v>61.51686876330934</v>
      </c>
      <c r="T48" s="64">
        <f t="shared" si="19"/>
        <v>63.740267589280251</v>
      </c>
      <c r="U48" s="65">
        <f t="shared" si="19"/>
        <v>74.775054297238597</v>
      </c>
      <c r="V48" s="66">
        <f t="shared" si="19"/>
        <v>47.213282225981146</v>
      </c>
      <c r="W48" s="63">
        <f t="shared" si="19"/>
        <v>63.835083518825684</v>
      </c>
      <c r="X48" s="64">
        <f t="shared" si="19"/>
        <v>58.975157165851734</v>
      </c>
      <c r="Y48" s="63">
        <f t="shared" si="19"/>
        <v>68.564901459250976</v>
      </c>
      <c r="Z48" s="64">
        <f t="shared" si="19"/>
        <v>76.922162959562698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86.603638189561337</v>
      </c>
      <c r="F49" s="70">
        <f t="shared" si="19"/>
        <v>91.263372894295884</v>
      </c>
      <c r="G49" s="67">
        <f t="shared" si="19"/>
        <v>98.469677732953414</v>
      </c>
      <c r="H49" s="68">
        <f t="shared" si="19"/>
        <v>98.134160809917091</v>
      </c>
      <c r="I49" s="69">
        <f t="shared" si="19"/>
        <v>85.837651122625218</v>
      </c>
      <c r="J49" s="70">
        <f t="shared" si="19"/>
        <v>84.400250430695223</v>
      </c>
      <c r="K49" s="67">
        <f t="shared" si="19"/>
        <v>101.71219699884571</v>
      </c>
      <c r="L49" s="68">
        <f t="shared" si="19"/>
        <v>103.80667650425033</v>
      </c>
      <c r="M49" s="69">
        <f t="shared" si="19"/>
        <v>89.997234683040006</v>
      </c>
      <c r="N49" s="70">
        <f t="shared" si="19"/>
        <v>84.321665294943415</v>
      </c>
      <c r="O49" s="67">
        <f t="shared" si="19"/>
        <v>103.1455592105263</v>
      </c>
      <c r="P49" s="68">
        <f t="shared" si="19"/>
        <v>103.96140099974028</v>
      </c>
      <c r="Q49" s="69">
        <f t="shared" si="19"/>
        <v>100.2592615367229</v>
      </c>
      <c r="R49" s="70">
        <f t="shared" si="19"/>
        <v>99.572143424715819</v>
      </c>
      <c r="S49" s="67">
        <f t="shared" si="19"/>
        <v>98.986713780145607</v>
      </c>
      <c r="T49" s="68">
        <f t="shared" si="19"/>
        <v>92.517049013553375</v>
      </c>
      <c r="U49" s="69">
        <f t="shared" si="19"/>
        <v>107.79585625658434</v>
      </c>
      <c r="V49" s="70">
        <f t="shared" si="19"/>
        <v>134.45165067398193</v>
      </c>
      <c r="W49" s="67">
        <f t="shared" si="19"/>
        <v>90.235708843956985</v>
      </c>
      <c r="X49" s="68">
        <f t="shared" si="19"/>
        <v>87.384682179078112</v>
      </c>
      <c r="Y49" s="67">
        <f t="shared" si="19"/>
        <v>97.921000061763692</v>
      </c>
      <c r="Z49" s="68">
        <f t="shared" si="19"/>
        <v>96.313253523693845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B528-A387-4E70-82C7-D2557D0D8114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789</v>
      </c>
      <c r="F5" s="14">
        <v>57491</v>
      </c>
      <c r="G5" s="15">
        <v>30</v>
      </c>
      <c r="H5" s="16">
        <v>5440</v>
      </c>
      <c r="I5" s="13">
        <v>1078</v>
      </c>
      <c r="J5" s="14">
        <v>1282405</v>
      </c>
      <c r="K5" s="17">
        <v>2052</v>
      </c>
      <c r="L5" s="18">
        <v>4064582</v>
      </c>
      <c r="M5" s="13">
        <v>650</v>
      </c>
      <c r="N5" s="75">
        <v>189828</v>
      </c>
      <c r="O5" s="19">
        <v>243</v>
      </c>
      <c r="P5" s="18">
        <v>33468</v>
      </c>
      <c r="Q5" s="13">
        <v>11526</v>
      </c>
      <c r="R5" s="14">
        <v>1931106</v>
      </c>
      <c r="S5" s="19">
        <v>19859</v>
      </c>
      <c r="T5" s="18">
        <v>4606250</v>
      </c>
      <c r="U5" s="13">
        <v>2823</v>
      </c>
      <c r="V5" s="14">
        <v>1391897</v>
      </c>
      <c r="W5" s="13">
        <v>596</v>
      </c>
      <c r="X5" s="18">
        <v>139333</v>
      </c>
      <c r="Y5" s="20">
        <f t="shared" ref="Y5:Z18" si="0">+W5+U5+S5+Q5+O5+M5+K5+I5+G5+E5</f>
        <v>39646</v>
      </c>
      <c r="Z5" s="21">
        <f t="shared" si="0"/>
        <v>13701800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+'(令和6年4月)'!E20+'(令和6年5月)'!E20+'(令和6年6月)'!E20+'(令和6年7月)'!E20+'(令和6年8月)'!E20+'(令和6年9月)'!E20+'(令和6年10月)'!E20+'(令和6年11月)'!E20+'(令和6年12月)'!E20+'(令和7年1月)'!E20+'(令和7年2月)'!E20+'(令和8年3月)'!E20</f>
        <v>11272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+'(令和6年4月)'!E21+'(令和6年5月)'!E21+'(令和6年6月)'!E21+'(令和6年7月)'!E21+'(令和6年8月)'!E21+'(令和6年9月)'!E21+'(令和6年10月)'!E21+'(令和6年11月)'!E21+'(令和6年12月)'!E21+'(令和7年1月)'!E21+'(令和7年2月)'!E21+'(令和8年3月)'!E21</f>
        <v>11600.008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+'(令和6年4月)'!F22+'(令和6年5月)'!F22+'(令和6年6月)'!F22+'(令和6年7月)'!F22+'(令和6年8月)'!F22+'(令和6年9月)'!F22+'(令和6年10月)'!F22+'(令和6年11月)'!F22+'(令和6年12月)'!F22+'(令和7年1月)'!F22+'(令和7年2月)'!F22+'(令和8年3月)'!F22</f>
        <v>3870954.5999999996</v>
      </c>
      <c r="AH5" s="155">
        <f t="shared" ref="AH5:AH14" si="1">+AG5/12</f>
        <v>322579.55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871</v>
      </c>
      <c r="F6" s="24">
        <v>64638</v>
      </c>
      <c r="G6" s="25">
        <v>30</v>
      </c>
      <c r="H6" s="26">
        <v>5440</v>
      </c>
      <c r="I6" s="27">
        <v>1438</v>
      </c>
      <c r="J6" s="21">
        <v>1550486</v>
      </c>
      <c r="K6" s="25">
        <v>2024</v>
      </c>
      <c r="L6" s="26">
        <v>4025930</v>
      </c>
      <c r="M6" s="27">
        <v>663</v>
      </c>
      <c r="N6" s="76">
        <v>192596</v>
      </c>
      <c r="O6" s="25">
        <v>172</v>
      </c>
      <c r="P6" s="26">
        <v>22714</v>
      </c>
      <c r="Q6" s="27">
        <v>13507</v>
      </c>
      <c r="R6" s="21">
        <v>2214726</v>
      </c>
      <c r="S6" s="25">
        <v>15509</v>
      </c>
      <c r="T6" s="26">
        <v>4572873</v>
      </c>
      <c r="U6" s="27">
        <v>3084.5</v>
      </c>
      <c r="V6" s="21">
        <v>1666865</v>
      </c>
      <c r="W6" s="27">
        <v>609</v>
      </c>
      <c r="X6" s="26">
        <v>130613</v>
      </c>
      <c r="Y6" s="20">
        <f t="shared" si="0"/>
        <v>37907.5</v>
      </c>
      <c r="Z6" s="21">
        <f t="shared" si="0"/>
        <v>14446881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+'(令和6年4月)'!G20+'(令和6年5月)'!G20+'(令和6年6月)'!G20+'(令和6年7月)'!G20+'(令和6年8月)'!G20+'(令和6年9月)'!G20+'(令和6年10月)'!G20+'(令和6年11月)'!G20+'(令和6年12月)'!G20+'(令和7年1月)'!G20+'(令和7年2月)'!G20+'(令和8年3月)'!G20</f>
        <v>13088.882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+'(令和6年4月)'!G21+'(令和6年5月)'!G21+'(令和6年6月)'!G21+'(令和6年7月)'!G21+'(令和6年8月)'!G21+'(令和6年9月)'!G21+'(令和6年10月)'!G21+'(令和6年11月)'!G21+'(令和6年12月)'!G21+'(令和7年1月)'!G21+'(令和7年2月)'!G21+'(令和8年3月)'!G21</f>
        <v>12981.091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+'(令和6年4月)'!H22+'(令和6年5月)'!H22+'(令和6年6月)'!H22+'(令和6年7月)'!H22+'(令和6年8月)'!H22+'(令和6年9月)'!H22+'(令和6年10月)'!H22+'(令和6年11月)'!H22+'(令和6年12月)'!H22+'(令和7年1月)'!H22+'(令和7年2月)'!H22+'(令和8年3月)'!H22</f>
        <v>8627987</v>
      </c>
      <c r="AH6" s="155">
        <f t="shared" si="1"/>
        <v>718998.91666666663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1414.9</v>
      </c>
      <c r="F7" s="36">
        <v>263510</v>
      </c>
      <c r="G7" s="29">
        <v>151</v>
      </c>
      <c r="H7" s="30">
        <v>74178</v>
      </c>
      <c r="I7" s="31">
        <v>1033</v>
      </c>
      <c r="J7" s="32">
        <v>847775</v>
      </c>
      <c r="K7" s="77">
        <v>4934</v>
      </c>
      <c r="L7" s="30">
        <v>3109569</v>
      </c>
      <c r="M7" s="23">
        <v>1485.3</v>
      </c>
      <c r="N7" s="24">
        <v>254700.25</v>
      </c>
      <c r="O7" s="33">
        <v>2761</v>
      </c>
      <c r="P7" s="34">
        <v>525687</v>
      </c>
      <c r="Q7" s="23">
        <v>28571.699999999997</v>
      </c>
      <c r="R7" s="24">
        <v>4595705</v>
      </c>
      <c r="S7" s="33">
        <v>33436.199999999997</v>
      </c>
      <c r="T7" s="34">
        <v>2175220</v>
      </c>
      <c r="U7" s="23">
        <v>3116.3</v>
      </c>
      <c r="V7" s="24">
        <v>1532283.9344884744</v>
      </c>
      <c r="W7" s="23">
        <v>1782.1999999999998</v>
      </c>
      <c r="X7" s="34">
        <v>410354</v>
      </c>
      <c r="Y7" s="31">
        <f t="shared" si="0"/>
        <v>78685.599999999991</v>
      </c>
      <c r="Z7" s="24">
        <f>+X7+V7+T7+R7+P7+N7+L7+J7+H7+F7</f>
        <v>13788982.184488475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+'(令和6年4月)'!I20+'(令和6年5月)'!I20+'(令和6年6月)'!I20+'(令和6年7月)'!I20+'(令和6年8月)'!I20+'(令和6年9月)'!I20+'(令和6年10月)'!I20+'(令和6年11月)'!I20+'(令和6年12月)'!I20+'(令和7年1月)'!I20+'(令和7年2月)'!I20+'(令和8年3月)'!I20</f>
        <v>27476.600000000002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+'(令和6年4月)'!I21+'(令和6年5月)'!I21+'(令和6年6月)'!I21+'(令和6年7月)'!I21+'(令和6年8月)'!I21+'(令和6年9月)'!I21+'(令和6年10月)'!I21+'(令和6年11月)'!I21+'(令和6年12月)'!I21+'(令和7年1月)'!I21+'(令和7年2月)'!I21+'(令和8年3月)'!I21</f>
        <v>26733.199999999997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+'(令和6年4月)'!J22+'(令和6年5月)'!J22+'(令和6年6月)'!J22+'(令和6年7月)'!J22+'(令和6年8月)'!J22+'(令和6年9月)'!J22+'(令和6年10月)'!J22+'(令和6年11月)'!J22+'(令和6年12月)'!J22+'(令和7年1月)'!J22+'(令和7年2月)'!J22+'(令和8年3月)'!J22</f>
        <v>35159732.402211301</v>
      </c>
      <c r="AH7" s="155">
        <f t="shared" si="1"/>
        <v>2929977.7001842749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169.899</v>
      </c>
      <c r="H8" s="16">
        <v>100600</v>
      </c>
      <c r="I8" s="13">
        <v>6420</v>
      </c>
      <c r="J8" s="14">
        <v>420913.98648648651</v>
      </c>
      <c r="K8" s="17">
        <v>0</v>
      </c>
      <c r="L8" s="18">
        <v>0</v>
      </c>
      <c r="M8" s="13">
        <v>3634.8</v>
      </c>
      <c r="N8" s="75">
        <v>1136883.8999999999</v>
      </c>
      <c r="O8" s="19">
        <v>58</v>
      </c>
      <c r="P8" s="18">
        <v>6960.6</v>
      </c>
      <c r="Q8" s="13">
        <v>4560.7</v>
      </c>
      <c r="R8" s="14">
        <v>575062.69999999995</v>
      </c>
      <c r="S8" s="19">
        <v>10921.1</v>
      </c>
      <c r="T8" s="18">
        <v>2105319.9</v>
      </c>
      <c r="U8" s="13">
        <v>2364.1</v>
      </c>
      <c r="V8" s="14">
        <v>64020.115384615383</v>
      </c>
      <c r="W8" s="13">
        <v>3</v>
      </c>
      <c r="X8" s="18">
        <v>600</v>
      </c>
      <c r="Y8" s="13">
        <f t="shared" si="0"/>
        <v>28261.599000000002</v>
      </c>
      <c r="Z8" s="14">
        <f t="shared" si="0"/>
        <v>4429361.2018711017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+'(令和6年4月)'!K20+'(令和6年5月)'!K20+'(令和6年6月)'!K20+'(令和6年7月)'!K20+'(令和6年8月)'!K20+'(令和6年9月)'!K20+'(令和6年10月)'!K20+'(令和6年11月)'!K20+'(令和6年12月)'!K20+'(令和7年1月)'!K20+'(令和7年2月)'!K20+'(令和8年3月)'!K20</f>
        <v>25940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+'(令和6年4月)'!K21+'(令和6年5月)'!K21+'(令和6年6月)'!K21+'(令和6年7月)'!K21+'(令和6年8月)'!K21+'(令和6年9月)'!K21+'(令和6年10月)'!K21+'(令和6年11月)'!K21+'(令和6年12月)'!K21+'(令和7年1月)'!K21+'(令和7年2月)'!K21+'(令和8年3月)'!K21</f>
        <v>23911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+'(令和6年4月)'!L22+'(令和6年5月)'!L22+'(令和6年6月)'!L22+'(令和6年7月)'!L22+'(令和6年8月)'!L22+'(令和6年9月)'!L22+'(令和6年10月)'!L22+'(令和6年11月)'!L22+'(令和6年12月)'!L22+'(令和7年1月)'!L22+'(令和7年2月)'!L22+'(令和8年3月)'!L22</f>
        <v>73379553</v>
      </c>
      <c r="AH8" s="155">
        <f t="shared" si="1"/>
        <v>6114962.75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173</v>
      </c>
      <c r="F9" s="24">
        <v>28615.200000000001</v>
      </c>
      <c r="G9" s="25">
        <v>150.00200000000001</v>
      </c>
      <c r="H9" s="26">
        <v>90800</v>
      </c>
      <c r="I9" s="27">
        <v>5436</v>
      </c>
      <c r="J9" s="21">
        <v>389642.82972972974</v>
      </c>
      <c r="K9" s="25">
        <v>0</v>
      </c>
      <c r="L9" s="26">
        <v>0</v>
      </c>
      <c r="M9" s="27">
        <v>3801.2000000000003</v>
      </c>
      <c r="N9" s="76">
        <v>1184104.6000000001</v>
      </c>
      <c r="O9" s="25">
        <v>56</v>
      </c>
      <c r="P9" s="26">
        <v>6657.3</v>
      </c>
      <c r="Q9" s="27">
        <v>5063.5</v>
      </c>
      <c r="R9" s="21">
        <v>700590.7</v>
      </c>
      <c r="S9" s="25">
        <v>11742.2</v>
      </c>
      <c r="T9" s="26">
        <v>2265697.2999999998</v>
      </c>
      <c r="U9" s="27">
        <v>1035.5999999999999</v>
      </c>
      <c r="V9" s="21">
        <v>109717.65384615384</v>
      </c>
      <c r="W9" s="27">
        <v>3</v>
      </c>
      <c r="X9" s="26">
        <v>600</v>
      </c>
      <c r="Y9" s="20">
        <f t="shared" si="0"/>
        <v>27460.502000000004</v>
      </c>
      <c r="Z9" s="21">
        <f t="shared" si="0"/>
        <v>4776425.5835758839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+'(令和6年4月)'!M20+'(令和6年5月)'!M20+'(令和6年6月)'!M20+'(令和6年7月)'!M20+'(令和6年8月)'!M20+'(令和6年9月)'!M20+'(令和6年10月)'!M20+'(令和6年11月)'!M20+'(令和6年12月)'!M20+'(令和7年1月)'!M20+'(令和7年2月)'!M20+'(令和8年3月)'!M20</f>
        <v>80599.127999999982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+'(令和6年4月)'!M21+'(令和6年5月)'!M21+'(令和6年6月)'!M21+'(令和6年7月)'!M21+'(令和6年8月)'!M21+'(令和6年9月)'!M21+'(令和6年10月)'!M21+'(令和6年11月)'!M21+'(令和6年12月)'!M21+'(令和7年1月)'!M21+'(令和7年2月)'!M21+'(令和8年3月)'!M21</f>
        <v>82198.950999999986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+'(令和6年4月)'!N22+'(令和6年5月)'!N22+'(令和6年6月)'!N22+'(令和6年7月)'!N22+'(令和6年8月)'!N22+'(令和6年9月)'!N22+'(令和6年10月)'!N22+'(令和6年11月)'!N22+'(令和6年12月)'!N22+'(令和7年1月)'!N22+'(令和7年2月)'!N22+'(令和8年3月)'!N22</f>
        <v>35354388.935999997</v>
      </c>
      <c r="AH9" s="155">
        <f t="shared" si="1"/>
        <v>2946199.0779999997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349</v>
      </c>
      <c r="F10" s="36">
        <v>68114.000000000015</v>
      </c>
      <c r="G10" s="29">
        <v>215.52699999999982</v>
      </c>
      <c r="H10" s="30">
        <v>121800</v>
      </c>
      <c r="I10" s="37">
        <v>3432.8000000000011</v>
      </c>
      <c r="J10" s="38">
        <v>669076.95675675664</v>
      </c>
      <c r="K10" s="77">
        <v>0</v>
      </c>
      <c r="L10" s="30">
        <v>0</v>
      </c>
      <c r="M10" s="35">
        <v>7234.7999999999993</v>
      </c>
      <c r="N10" s="36">
        <v>1714251.9030000004</v>
      </c>
      <c r="O10" s="29">
        <v>49</v>
      </c>
      <c r="P10" s="30">
        <v>5900.4000000000005</v>
      </c>
      <c r="Q10" s="35">
        <v>11588.800000000001</v>
      </c>
      <c r="R10" s="36">
        <v>1502614.3755999999</v>
      </c>
      <c r="S10" s="29">
        <v>847.19999999999959</v>
      </c>
      <c r="T10" s="30">
        <v>137910</v>
      </c>
      <c r="U10" s="35">
        <v>3664.7000000000021</v>
      </c>
      <c r="V10" s="36">
        <v>343485.3615384617</v>
      </c>
      <c r="W10" s="35">
        <v>0</v>
      </c>
      <c r="X10" s="30">
        <v>0</v>
      </c>
      <c r="Y10" s="37">
        <f t="shared" si="0"/>
        <v>27381.827000000001</v>
      </c>
      <c r="Z10" s="36">
        <f t="shared" si="0"/>
        <v>4563152.9968952183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+'(令和6年4月)'!O20+'(令和6年5月)'!O20+'(令和6年6月)'!O20+'(令和6年7月)'!O20+'(令和6年8月)'!O20+'(令和6年9月)'!O20+'(令和6年10月)'!O20+'(令和6年11月)'!O20+'(令和6年12月)'!O20+'(令和7年1月)'!O20+'(令和7年2月)'!O20+'(令和8年3月)'!O20</f>
        <v>48434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+'(令和6年4月)'!O21+'(令和6年5月)'!O21+'(令和6年6月)'!O21+'(令和6年7月)'!O21+'(令和6年8月)'!O21+'(令和6年9月)'!O21+'(令和6年10月)'!O21+'(令和6年11月)'!O21+'(令和6年12月)'!O21+'(令和7年1月)'!O21+'(令和7年2月)'!O21+'(令和8年3月)'!O21</f>
        <v>48905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+'(令和6年4月)'!P22+'(令和6年5月)'!P22+'(令和6年6月)'!P22+'(令和6年7月)'!P22+'(令和6年8月)'!P22+'(令和6年9月)'!P22+'(令和6年10月)'!P22+'(令和6年11月)'!P22+'(令和6年12月)'!P22+'(令和7年1月)'!P22+'(令和7年2月)'!P22+'(令和8年3月)'!P22</f>
        <v>16517154.6</v>
      </c>
      <c r="AH10" s="155">
        <f t="shared" si="1"/>
        <v>1376429.55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2262</v>
      </c>
      <c r="R11" s="14">
        <v>586246</v>
      </c>
      <c r="S11" s="19">
        <v>0</v>
      </c>
      <c r="T11" s="18">
        <v>0</v>
      </c>
      <c r="U11" s="13">
        <v>254</v>
      </c>
      <c r="V11" s="14">
        <v>13545</v>
      </c>
      <c r="W11" s="13">
        <v>1</v>
      </c>
      <c r="X11" s="18">
        <v>4794</v>
      </c>
      <c r="Y11" s="13">
        <f>+W11+U11+S11+Q11+O11+M11+K11+I11+G11+E11</f>
        <v>2607</v>
      </c>
      <c r="Z11" s="14">
        <f t="shared" si="0"/>
        <v>694585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+'(令和6年4月)'!Q20+'(令和6年5月)'!Q20+'(令和6年6月)'!Q20+'(令和6年7月)'!Q20+'(令和6年8月)'!Q20+'(令和6年9月)'!Q20+'(令和6年10月)'!Q20+'(令和6年11月)'!Q20+'(令和6年12月)'!Q20+'(令和7年1月)'!Q20+'(令和7年2月)'!Q20+'(令和8年3月)'!Q20</f>
        <v>310464.2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+'(令和6年4月)'!Q21+'(令和6年5月)'!Q21+'(令和6年6月)'!Q21+'(令和6年7月)'!Q21+'(令和6年8月)'!Q21+'(令和6年9月)'!Q21+'(令和6年10月)'!Q21+'(令和6年11月)'!Q21+'(令和6年12月)'!Q21+'(令和7年1月)'!Q21+'(令和7年2月)'!Q21+'(令和8年3月)'!Q21</f>
        <v>313645.5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+'(令和6年4月)'!R22+'(令和6年5月)'!R22+'(令和6年6月)'!R22+'(令和6年7月)'!R22+'(令和6年8月)'!R22+'(令和6年9月)'!R22+'(令和6年10月)'!R22+'(令和6年11月)'!R22+'(令和6年12月)'!R22+'(令和7年1月)'!R22+'(令和7年2月)'!R22+'(令和8年3月)'!R22</f>
        <v>133436074.8892</v>
      </c>
      <c r="AH11" s="155">
        <f t="shared" si="1"/>
        <v>11119672.907433333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82</v>
      </c>
      <c r="F12" s="21">
        <v>24600</v>
      </c>
      <c r="G12" s="25">
        <v>75</v>
      </c>
      <c r="H12" s="26">
        <v>75000</v>
      </c>
      <c r="I12" s="27">
        <v>1</v>
      </c>
      <c r="J12" s="21">
        <v>1761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2892</v>
      </c>
      <c r="R12" s="21">
        <v>778099</v>
      </c>
      <c r="S12" s="25">
        <v>0</v>
      </c>
      <c r="T12" s="26">
        <v>0</v>
      </c>
      <c r="U12" s="27">
        <v>221</v>
      </c>
      <c r="V12" s="21">
        <v>15467</v>
      </c>
      <c r="W12" s="27">
        <v>37</v>
      </c>
      <c r="X12" s="26">
        <v>18440</v>
      </c>
      <c r="Y12" s="20">
        <f t="shared" ref="Y12:Y18" si="2">+W12+U12+S12+Q12+O12+M12+K12+I12+G12+E12</f>
        <v>3323</v>
      </c>
      <c r="Z12" s="21">
        <f t="shared" si="0"/>
        <v>928367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+'(令和6年4月)'!S20+'(令和6年5月)'!S20+'(令和6年6月)'!S20+'(令和6年7月)'!S20+'(令和6年8月)'!S20+'(令和6年9月)'!S20+'(令和6年10月)'!S20+'(令和6年11月)'!S20+'(令和6年12月)'!S20+'(令和7年1月)'!S20+'(令和7年2月)'!S20+'(令和8年3月)'!S20</f>
        <v>478571.69999999995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+'(令和6年4月)'!S21+'(令和6年5月)'!S21+'(令和6年6月)'!S21+'(令和6年7月)'!S21+'(令和6年8月)'!S21+'(令和6年9月)'!S21+'(令和6年10月)'!S21+'(令和6年11月)'!S21+'(令和6年12月)'!S21+'(令和7年1月)'!S21+'(令和7年2月)'!S21+'(令和8年3月)'!S21</f>
        <v>471123.20000000001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+'(令和6年4月)'!T22+'(令和6年5月)'!T22+'(令和6年6月)'!T22+'(令和6年7月)'!T22+'(令和6年8月)'!T22+'(令和6年9月)'!T22+'(令和6年10月)'!T22+'(令和6年11月)'!T22+'(令和6年12月)'!T22+'(令和7年1月)'!T22+'(令和7年2月)'!T22+'(令和8年3月)'!T22</f>
        <v>38217752.299999997</v>
      </c>
      <c r="AH12" s="155">
        <f t="shared" si="1"/>
        <v>3184812.6916666664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84</v>
      </c>
      <c r="F13" s="24">
        <v>25200</v>
      </c>
      <c r="G13" s="29">
        <v>195</v>
      </c>
      <c r="H13" s="30">
        <v>195000</v>
      </c>
      <c r="I13" s="37">
        <v>0.5</v>
      </c>
      <c r="J13" s="38">
        <v>1762.200000000008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6893.8</v>
      </c>
      <c r="R13" s="36">
        <v>2098517.7999999998</v>
      </c>
      <c r="S13" s="29">
        <v>0</v>
      </c>
      <c r="T13" s="30">
        <v>0</v>
      </c>
      <c r="U13" s="35">
        <v>382.3</v>
      </c>
      <c r="V13" s="36">
        <v>21578.799999999999</v>
      </c>
      <c r="W13" s="35">
        <v>21</v>
      </c>
      <c r="X13" s="30">
        <v>61130</v>
      </c>
      <c r="Y13" s="37">
        <f t="shared" si="2"/>
        <v>7595.6</v>
      </c>
      <c r="Z13" s="36">
        <f t="shared" si="0"/>
        <v>2422188.7999999998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+'(令和6年4月)'!U20+'(令和6年5月)'!U20+'(令和6年6月)'!U20+'(令和6年7月)'!U20+'(令和6年8月)'!U20+'(令和6年9月)'!U20+'(令和6年10月)'!U20+'(令和6年11月)'!U20+'(令和6年12月)'!U20+'(令和7年1月)'!U20+'(令和7年2月)'!U20+'(令和8年3月)'!U20</f>
        <v>42017.1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+'(令和6年4月)'!U21+'(令和6年5月)'!U21+'(令和6年6月)'!U21+'(令和6年7月)'!U21+'(令和6年8月)'!U21+'(令和6年9月)'!U21+'(令和6年10月)'!U21+'(令和6年11月)'!U21+'(令和6年12月)'!U21+'(令和7年1月)'!U21+'(令和7年2月)'!U21+'(令和8年3月)'!U21</f>
        <v>42124.799999999996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+'(令和6年4月)'!V22+'(令和6年5月)'!V22+'(令和6年6月)'!V22+'(令和6年7月)'!V22+'(令和6年8月)'!V22+'(令和6年9月)'!V22+'(令和6年10月)'!V22+'(令和6年11月)'!V22+'(令和6年12月)'!V22+'(令和7年1月)'!V22+'(令和7年2月)'!V22+'(令和8年3月)'!V22</f>
        <v>23359392.656492047</v>
      </c>
      <c r="AH13" s="88">
        <f t="shared" si="1"/>
        <v>1946616.0547076706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1569.36</v>
      </c>
      <c r="N14" s="75">
        <v>141219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1569.36</v>
      </c>
      <c r="Z14" s="14">
        <f t="shared" si="0"/>
        <v>141219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+'(令和6年4月)'!W20+'(令和6年5月)'!W20+'(令和6年6月)'!W20+'(令和6年7月)'!W20+'(令和6年8月)'!W20+'(令和6年9月)'!W20+'(令和6年10月)'!W20+'(令和6年11月)'!W20+'(令和6年12月)'!W20+'(令和7年1月)'!W20+'(令和7年2月)'!W20+'(令和8年3月)'!W20</f>
        <v>51850.637000000002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+'(令和6年4月)'!W21+'(令和6年5月)'!W21+'(令和6年6月)'!W21+'(令和6年7月)'!W21+'(令和6年8月)'!W21+'(令和6年9月)'!W21+'(令和6年10月)'!W21+'(令和6年11月)'!W21+'(令和6年12月)'!W21+'(令和7年1月)'!W21+'(令和7年2月)'!W21+'(令和8年3月)'!W21</f>
        <v>52082.007000000012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+'(令和6年4月)'!X22+'(令和6年5月)'!X22+'(令和6年6月)'!X22+'(令和6年7月)'!X22+'(令和6年8月)'!X22+'(令和6年9月)'!X22+'(令和6年10月)'!X22+'(令和6年11月)'!X22+'(令和6年12月)'!X22+'(令和7年1月)'!X22+'(令和7年2月)'!X22+'(令和8年3月)'!X22</f>
        <v>13960744</v>
      </c>
      <c r="AH14" s="155">
        <f t="shared" si="1"/>
        <v>1163395.3333333333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1323.616</v>
      </c>
      <c r="N15" s="76">
        <v>174997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1323.616</v>
      </c>
      <c r="Z15" s="24">
        <f t="shared" si="0"/>
        <v>174997</v>
      </c>
      <c r="AD15" s="3">
        <f>SUM(AD5:AD14)</f>
        <v>1089714.247</v>
      </c>
      <c r="AE15" s="3">
        <f>SUM(AE5:AE14)</f>
        <v>1085304.757</v>
      </c>
      <c r="AG15" s="3">
        <f>SUM(AG5:AG14)</f>
        <v>381883734.38390338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2749.7219999999998</v>
      </c>
      <c r="N16" s="36">
        <v>315624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2749.7219999999998</v>
      </c>
      <c r="Z16" s="36">
        <f t="shared" si="0"/>
        <v>315624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908</v>
      </c>
      <c r="H17" s="18">
        <v>279430</v>
      </c>
      <c r="I17" s="13">
        <v>324</v>
      </c>
      <c r="J17" s="14">
        <v>115068</v>
      </c>
      <c r="K17" s="19">
        <v>37</v>
      </c>
      <c r="L17" s="18">
        <v>30700</v>
      </c>
      <c r="M17" s="13">
        <v>723.04</v>
      </c>
      <c r="N17" s="75">
        <v>179042</v>
      </c>
      <c r="O17" s="19">
        <v>3543</v>
      </c>
      <c r="P17" s="18">
        <v>1375143</v>
      </c>
      <c r="Q17" s="13">
        <v>4394</v>
      </c>
      <c r="R17" s="14">
        <v>1505282</v>
      </c>
      <c r="S17" s="19">
        <v>112</v>
      </c>
      <c r="T17" s="18">
        <v>4238</v>
      </c>
      <c r="U17" s="13">
        <v>10</v>
      </c>
      <c r="V17" s="14">
        <v>2200</v>
      </c>
      <c r="W17" s="13">
        <v>5320.1570000000002</v>
      </c>
      <c r="X17" s="18">
        <v>577146</v>
      </c>
      <c r="Y17" s="41">
        <f t="shared" si="2"/>
        <v>15371.197</v>
      </c>
      <c r="Z17" s="42">
        <f t="shared" si="0"/>
        <v>4068249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+'(令和6年4月)'!Y20+'(令和6年5月)'!Y20+'(令和6年6月)'!Y20+'(令和6年7月)'!Y20+'(令和6年8月)'!Y20+'(令和6年9月)'!Y20+'(令和6年10月)'!Y20+'(令和6年11月)'!Y20+'(令和6年12月)'!Y20+'(令和7年1月)'!Y20+'(令和7年2月)'!Y20+'(令和8年3月)'!Y20</f>
        <v>1089714.247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+'(令和6年4月)'!Y21+'(令和6年5月)'!Y21+'(令和6年6月)'!Y21+'(令和6年7月)'!Y21+'(令和6年8月)'!Y21+'(令和6年9月)'!Y21+'(令和6年10月)'!Y21+'(令和6年11月)'!Y21+'(令和6年12月)'!Y21+'(令和7年1月)'!Y21+'(令和7年2月)'!Y21+'(令和8年3月)'!Y21</f>
        <v>1085304.757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+'(令和6年4月)'!Y22+'(令和6年5月)'!Y22+'(令和6年6月)'!Y22+'(令和6年7月)'!Y22+'(令和6年8月)'!Y22+'(令和6年9月)'!Y22+'(令和6年10月)'!Y22+'(令和6年11月)'!Y22+'(令和6年12月)'!Y22+'(令和7年1月)'!Y22+'(令和7年2月)'!Y22+'(令和8年3月)'!Y22</f>
        <v>1593140.5028999997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+'(令和6年4月)'!Z22+'(令和6年5月)'!Z22+'(令和6年6月)'!Z22+'(令和6年7月)'!Z22+'(令和6年8月)'!Z22+'(令和6年9月)'!Z22+'(令和6年10月)'!Z22+'(令和6年11月)'!Z22+'(令和6年12月)'!Z22+'(令和7年1月)'!Z22+'(令和7年2月)'!Z22+'(令和8年3月)'!Z22</f>
        <v>381883734.38390338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841</v>
      </c>
      <c r="H18" s="26">
        <v>243639</v>
      </c>
      <c r="I18" s="27">
        <v>206</v>
      </c>
      <c r="J18" s="21">
        <v>118971</v>
      </c>
      <c r="K18" s="25">
        <v>48</v>
      </c>
      <c r="L18" s="26">
        <v>40180</v>
      </c>
      <c r="M18" s="27">
        <v>1026.0999999999999</v>
      </c>
      <c r="N18" s="21">
        <v>281399</v>
      </c>
      <c r="O18" s="25">
        <v>3708</v>
      </c>
      <c r="P18" s="26">
        <v>1450663</v>
      </c>
      <c r="Q18" s="27">
        <v>4169</v>
      </c>
      <c r="R18" s="21">
        <v>1371689</v>
      </c>
      <c r="S18" s="25">
        <v>95</v>
      </c>
      <c r="T18" s="26">
        <v>3512</v>
      </c>
      <c r="U18" s="27">
        <v>3</v>
      </c>
      <c r="V18" s="21">
        <v>660</v>
      </c>
      <c r="W18" s="27">
        <v>5642.317</v>
      </c>
      <c r="X18" s="26">
        <v>606215</v>
      </c>
      <c r="Y18" s="23">
        <f t="shared" si="2"/>
        <v>15738.416999999999</v>
      </c>
      <c r="Z18" s="24">
        <f t="shared" si="0"/>
        <v>4116928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1243</v>
      </c>
      <c r="H19" s="34">
        <v>391790</v>
      </c>
      <c r="I19" s="23">
        <v>458</v>
      </c>
      <c r="J19" s="24">
        <v>250846</v>
      </c>
      <c r="K19" s="78">
        <v>77</v>
      </c>
      <c r="L19" s="34">
        <v>55415</v>
      </c>
      <c r="M19" s="23">
        <v>1567.1079999999999</v>
      </c>
      <c r="N19" s="24">
        <v>429771</v>
      </c>
      <c r="O19" s="33">
        <v>1287</v>
      </c>
      <c r="P19" s="34">
        <v>492079.5</v>
      </c>
      <c r="Q19" s="23">
        <v>6928</v>
      </c>
      <c r="R19" s="24">
        <v>2878755</v>
      </c>
      <c r="S19" s="33">
        <v>95</v>
      </c>
      <c r="T19" s="34">
        <v>4218</v>
      </c>
      <c r="U19" s="23">
        <v>62</v>
      </c>
      <c r="V19" s="24">
        <v>13640</v>
      </c>
      <c r="W19" s="23">
        <v>5174.8932000000013</v>
      </c>
      <c r="X19" s="34">
        <v>678795</v>
      </c>
      <c r="Y19" s="35">
        <f>+W19+U19+S19+Q19+O19+M19+K19+I19+G19+E19</f>
        <v>16892.001200000002</v>
      </c>
      <c r="Z19" s="36">
        <f>+X19+V19+T19+R19+P19+N19+L19+J19+H19+F19</f>
        <v>5195309.5</v>
      </c>
      <c r="AF19" s="156">
        <f>+AF17/12</f>
        <v>132761.70857499997</v>
      </c>
      <c r="AG19" s="156">
        <f>+AG17/12</f>
        <v>31823644.531991947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919</v>
      </c>
      <c r="F20" s="14">
        <v>76491</v>
      </c>
      <c r="G20" s="19">
        <v>1182.8989999999999</v>
      </c>
      <c r="H20" s="18">
        <v>460470</v>
      </c>
      <c r="I20" s="13">
        <v>7822</v>
      </c>
      <c r="J20" s="14">
        <v>1818386.9864864866</v>
      </c>
      <c r="K20" s="19">
        <v>2089</v>
      </c>
      <c r="L20" s="18">
        <v>4095282</v>
      </c>
      <c r="M20" s="13">
        <v>6592.2</v>
      </c>
      <c r="N20" s="14">
        <v>1661972.9</v>
      </c>
      <c r="O20" s="19">
        <v>3844</v>
      </c>
      <c r="P20" s="18">
        <v>1415571.6</v>
      </c>
      <c r="Q20" s="13">
        <v>22742.7</v>
      </c>
      <c r="R20" s="14">
        <v>4597696.7</v>
      </c>
      <c r="S20" s="19">
        <v>30892.1</v>
      </c>
      <c r="T20" s="18">
        <v>6715807.9000000004</v>
      </c>
      <c r="U20" s="13">
        <v>5451.1</v>
      </c>
      <c r="V20" s="14">
        <v>1471662.1153846155</v>
      </c>
      <c r="W20" s="13">
        <v>5920.1570000000002</v>
      </c>
      <c r="X20" s="18">
        <v>721873</v>
      </c>
      <c r="Y20" s="31">
        <f t="shared" ref="Y20:Z21" si="3">+Y17+Y14+Y11+Y8+Y5</f>
        <v>87455.156000000003</v>
      </c>
      <c r="Z20" s="32">
        <f t="shared" si="3"/>
        <v>23035214.201871101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1126</v>
      </c>
      <c r="F21" s="21">
        <v>117853.2</v>
      </c>
      <c r="G21" s="25">
        <v>1096.002</v>
      </c>
      <c r="H21" s="26">
        <v>414879</v>
      </c>
      <c r="I21" s="27">
        <v>7081</v>
      </c>
      <c r="J21" s="21">
        <v>2060860.8297297298</v>
      </c>
      <c r="K21" s="25">
        <v>2072</v>
      </c>
      <c r="L21" s="26">
        <v>4066110</v>
      </c>
      <c r="M21" s="27">
        <v>6828.9160000000011</v>
      </c>
      <c r="N21" s="21">
        <v>1848096.6</v>
      </c>
      <c r="O21" s="25">
        <v>3936</v>
      </c>
      <c r="P21" s="26">
        <v>1480034.3</v>
      </c>
      <c r="Q21" s="27">
        <v>25631.5</v>
      </c>
      <c r="R21" s="21">
        <v>5065104.7</v>
      </c>
      <c r="S21" s="25">
        <v>27346.2</v>
      </c>
      <c r="T21" s="26">
        <v>6842082.2999999998</v>
      </c>
      <c r="U21" s="27">
        <v>4344.1000000000004</v>
      </c>
      <c r="V21" s="21">
        <v>1792709.6538461538</v>
      </c>
      <c r="W21" s="27">
        <v>6291.317</v>
      </c>
      <c r="X21" s="26">
        <v>755868</v>
      </c>
      <c r="Y21" s="23">
        <f t="shared" si="3"/>
        <v>85753.035000000003</v>
      </c>
      <c r="Z21" s="24">
        <f t="shared" si="3"/>
        <v>24443598.583575882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1847.9</v>
      </c>
      <c r="F22" s="24">
        <v>356824</v>
      </c>
      <c r="G22" s="33">
        <v>1804.5269999999998</v>
      </c>
      <c r="H22" s="34">
        <v>782768</v>
      </c>
      <c r="I22" s="23">
        <v>4924.3000000000011</v>
      </c>
      <c r="J22" s="24">
        <v>1769460.1567567566</v>
      </c>
      <c r="K22" s="33">
        <v>5011</v>
      </c>
      <c r="L22" s="34">
        <v>3164984</v>
      </c>
      <c r="M22" s="23">
        <v>13055.929999999998</v>
      </c>
      <c r="N22" s="24">
        <v>2733347.1530000004</v>
      </c>
      <c r="O22" s="33">
        <v>4097</v>
      </c>
      <c r="P22" s="34">
        <v>1023666.9</v>
      </c>
      <c r="Q22" s="23">
        <v>53982.3</v>
      </c>
      <c r="R22" s="24">
        <v>11075592.1756</v>
      </c>
      <c r="S22" s="33">
        <v>34378.399999999994</v>
      </c>
      <c r="T22" s="34">
        <v>2317348</v>
      </c>
      <c r="U22" s="23">
        <v>7225.300000000002</v>
      </c>
      <c r="V22" s="24">
        <v>1910988.0960269361</v>
      </c>
      <c r="W22" s="23">
        <v>6978.0932000000012</v>
      </c>
      <c r="X22" s="34">
        <v>1150279</v>
      </c>
      <c r="Y22" s="23">
        <f>+Y19+Y16+Y13+Y10+Y7</f>
        <v>133304.75020000001</v>
      </c>
      <c r="Z22" s="24">
        <f>+Z19+Z16+Z13+Z10+Z7</f>
        <v>26285257.481383692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52.398278159270262</v>
      </c>
      <c r="F23" s="178"/>
      <c r="G23" s="177">
        <f>(G20+G21)/(G22+G41)*100</f>
        <v>64.701857412943269</v>
      </c>
      <c r="H23" s="178"/>
      <c r="I23" s="177">
        <f>(I20+I21)/(I22+I41)*100</f>
        <v>163.63257060037765</v>
      </c>
      <c r="J23" s="178"/>
      <c r="K23" s="177">
        <f>(K20+K21)/(K22+K41)*100</f>
        <v>41.589205397301349</v>
      </c>
      <c r="L23" s="178"/>
      <c r="M23" s="177">
        <f>(M20+M21)/(M22+M41)*100</f>
        <v>50.936779277938982</v>
      </c>
      <c r="N23" s="178"/>
      <c r="O23" s="177">
        <f>(O20+O21)/(O22+O41)*100</f>
        <v>93.893314023654355</v>
      </c>
      <c r="P23" s="178"/>
      <c r="Q23" s="177">
        <f>(Q20+Q21)/(Q22+Q41)*100</f>
        <v>43.637993963198234</v>
      </c>
      <c r="R23" s="178"/>
      <c r="S23" s="177">
        <f>(S20+S21)/(S22+S41)*100</f>
        <v>89.307615751354462</v>
      </c>
      <c r="T23" s="178"/>
      <c r="U23" s="177">
        <f>(U20+W20)/(U22+U41)*100</f>
        <v>85.218809017056856</v>
      </c>
      <c r="V23" s="178"/>
      <c r="W23" s="177">
        <f>(W20+W21)/(W22+W41)*100</f>
        <v>85.231931015501928</v>
      </c>
      <c r="X23" s="178"/>
      <c r="Y23" s="177">
        <f>(Y20+Y21)/(Y22+Y41)*100</f>
        <v>65.384434134038329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193097.02906001406</v>
      </c>
      <c r="F24" s="180"/>
      <c r="G24" s="181">
        <f>H22/G22*1000</f>
        <v>433780.15402374143</v>
      </c>
      <c r="H24" s="182"/>
      <c r="I24" s="183">
        <f>J22/I22*1000</f>
        <v>359332.32271729107</v>
      </c>
      <c r="J24" s="184"/>
      <c r="K24" s="181">
        <f>L22/K22*1000</f>
        <v>631607.26401915785</v>
      </c>
      <c r="L24" s="182"/>
      <c r="M24" s="183">
        <f>N22/M22*1000</f>
        <v>209356.75612537755</v>
      </c>
      <c r="N24" s="184"/>
      <c r="O24" s="181">
        <f>P22/O22*1000</f>
        <v>249857.67634854771</v>
      </c>
      <c r="P24" s="182"/>
      <c r="Q24" s="183">
        <f>R22/Q22*1000</f>
        <v>205170.80923932471</v>
      </c>
      <c r="R24" s="184"/>
      <c r="S24" s="181">
        <f>T22/S22*1000</f>
        <v>67407.092825727785</v>
      </c>
      <c r="T24" s="182"/>
      <c r="U24" s="183">
        <f>V22/U22*1000</f>
        <v>264485.64018475852</v>
      </c>
      <c r="V24" s="184"/>
      <c r="W24" s="181">
        <f>X22/W22*1000</f>
        <v>164841.44981038658</v>
      </c>
      <c r="X24" s="182"/>
      <c r="Y24" s="183">
        <f>Z22/Y22*1000</f>
        <v>197181.70164189462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1.38622216929821</v>
      </c>
      <c r="F25" s="49"/>
      <c r="G25" s="50">
        <f>G22/Y22*100</f>
        <v>1.3536854442865904</v>
      </c>
      <c r="H25" s="51"/>
      <c r="I25" s="48">
        <f>I22/Y22*100</f>
        <v>3.6940168993317695</v>
      </c>
      <c r="J25" s="49"/>
      <c r="K25" s="50">
        <f>K22/Y22*100</f>
        <v>3.7590558419575357</v>
      </c>
      <c r="L25" s="51"/>
      <c r="M25" s="48">
        <f>M22/Y22*100</f>
        <v>9.7940470841525933</v>
      </c>
      <c r="N25" s="49"/>
      <c r="O25" s="50">
        <f>O22/Y22*100</f>
        <v>3.0734088574136944</v>
      </c>
      <c r="P25" s="51"/>
      <c r="Q25" s="48">
        <f>Q22/Y22*100</f>
        <v>40.495406141948571</v>
      </c>
      <c r="R25" s="49"/>
      <c r="S25" s="50">
        <f>S22/Y22*100</f>
        <v>25.789328548623615</v>
      </c>
      <c r="T25" s="51"/>
      <c r="U25" s="48">
        <f>U22/Y22*100</f>
        <v>5.4201369337249634</v>
      </c>
      <c r="V25" s="49"/>
      <c r="W25" s="50">
        <f>W22/Y22*100</f>
        <v>5.2346920792624543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+'(令和7年3月)'!E20</f>
        <v>1002</v>
      </c>
      <c r="F27" s="131">
        <f>+'(令和7年3月)'!F20</f>
        <v>115694</v>
      </c>
      <c r="G27" s="131">
        <f>+'(令和7年3月)'!G20</f>
        <v>1270.7809999999999</v>
      </c>
      <c r="H27" s="131">
        <f>+'(令和7年3月)'!H20</f>
        <v>538260</v>
      </c>
      <c r="I27" s="131">
        <f>+'(令和7年3月)'!I20</f>
        <v>1960</v>
      </c>
      <c r="J27" s="131">
        <f>+'(令和7年3月)'!J20</f>
        <v>1642618.8636363635</v>
      </c>
      <c r="K27" s="131">
        <f>+'(令和7年3月)'!K20</f>
        <v>942</v>
      </c>
      <c r="L27" s="131">
        <f>+'(令和7年3月)'!L20</f>
        <v>2617632</v>
      </c>
      <c r="M27" s="131">
        <f>+'(令和7年3月)'!M20</f>
        <v>7865.08</v>
      </c>
      <c r="N27" s="131">
        <f>+'(令和7年3月)'!N20</f>
        <v>1534175.4</v>
      </c>
      <c r="O27" s="131">
        <f>+'(令和7年3月)'!O20</f>
        <v>4181</v>
      </c>
      <c r="P27" s="131">
        <f>+'(令和7年3月)'!P20</f>
        <v>1383816.5999999999</v>
      </c>
      <c r="Q27" s="131">
        <f>+'(令和7年3月)'!Q20</f>
        <v>24260</v>
      </c>
      <c r="R27" s="131">
        <f>+'(令和7年3月)'!R20</f>
        <v>5625196.4000000004</v>
      </c>
      <c r="S27" s="131">
        <f>+'(令和7年3月)'!S20</f>
        <v>47681</v>
      </c>
      <c r="T27" s="131">
        <f>+'(令和7年3月)'!T20</f>
        <v>9175639.0999999996</v>
      </c>
      <c r="U27" s="131">
        <f>+'(令和7年3月)'!U20</f>
        <v>3900</v>
      </c>
      <c r="V27" s="131">
        <f>+'(令和7年3月)'!V20</f>
        <v>1637871.5441860466</v>
      </c>
      <c r="W27" s="131">
        <f>+'(令和7年3月)'!W20</f>
        <v>5673.1769999999997</v>
      </c>
      <c r="X27" s="131">
        <f>+'(令和7年3月)'!X20</f>
        <v>4607829.4000000004</v>
      </c>
      <c r="Y27" s="131">
        <f>+'(令和7年3月)'!Y20</f>
        <v>98735.038</v>
      </c>
      <c r="Z27" s="131">
        <f>+'(令和7年3月)'!Z20</f>
        <v>28878733.30782241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+'(令和7年3月)'!E21</f>
        <v>1022</v>
      </c>
      <c r="F28" s="131">
        <f>+'(令和7年3月)'!F21</f>
        <v>116710</v>
      </c>
      <c r="G28" s="131">
        <f>+'(令和7年3月)'!G21</f>
        <v>1119.6949999999999</v>
      </c>
      <c r="H28" s="131">
        <f>+'(令和7年3月)'!H21</f>
        <v>477799</v>
      </c>
      <c r="I28" s="131">
        <f>+'(令和7年3月)'!I21</f>
        <v>2849.5</v>
      </c>
      <c r="J28" s="131">
        <f>+'(令和7年3月)'!J21</f>
        <v>3172895.7454545456</v>
      </c>
      <c r="K28" s="131">
        <f>+'(令和7年3月)'!K21</f>
        <v>1382</v>
      </c>
      <c r="L28" s="131">
        <f>+'(令和7年3月)'!L21</f>
        <v>3320188</v>
      </c>
      <c r="M28" s="131">
        <f>+'(令和7年3月)'!M21</f>
        <v>7896.0919999999996</v>
      </c>
      <c r="N28" s="131">
        <f>+'(令和7年3月)'!N21</f>
        <v>1825954.4</v>
      </c>
      <c r="O28" s="131">
        <f>+'(令和7年3月)'!O21</f>
        <v>4326</v>
      </c>
      <c r="P28" s="131">
        <f>+'(令和7年3月)'!P21</f>
        <v>1632743.6</v>
      </c>
      <c r="Q28" s="131">
        <f>+'(令和7年3月)'!Q21</f>
        <v>24925.5</v>
      </c>
      <c r="R28" s="131">
        <f>+'(令和7年3月)'!R21</f>
        <v>5717357.9000000004</v>
      </c>
      <c r="S28" s="131">
        <f>+'(令和7年3月)'!S21</f>
        <v>50704</v>
      </c>
      <c r="T28" s="131">
        <f>+'(令和7年3月)'!T21</f>
        <v>9445308.0999999996</v>
      </c>
      <c r="U28" s="131">
        <f>+'(令和7年3月)'!U21</f>
        <v>4328.3999999999996</v>
      </c>
      <c r="V28" s="131">
        <f>+'(令和7年3月)'!V21</f>
        <v>1975341.2883720931</v>
      </c>
      <c r="W28" s="131">
        <f>+'(令和7年3月)'!W21</f>
        <v>5619.3969999999999</v>
      </c>
      <c r="X28" s="131">
        <f>+'(令和7年3月)'!X21</f>
        <v>2629145.7000000002</v>
      </c>
      <c r="Y28" s="131">
        <f>+'(令和7年3月)'!Y21</f>
        <v>104172.584</v>
      </c>
      <c r="Z28" s="131">
        <f>+'(令和7年3月)'!Z21</f>
        <v>30313443.733826637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+'(令和7年3月)'!E22</f>
        <v>1621.9</v>
      </c>
      <c r="F29" s="131">
        <f>+'(令和7年3月)'!F22</f>
        <v>318799</v>
      </c>
      <c r="G29" s="131">
        <f>+'(令和7年3月)'!G22</f>
        <v>1689.8989999999999</v>
      </c>
      <c r="H29" s="131">
        <f>+'(令和7年3月)'!H22</f>
        <v>733284</v>
      </c>
      <c r="I29" s="131">
        <f>+'(令和7年3月)'!I22</f>
        <v>2556.9</v>
      </c>
      <c r="J29" s="131">
        <f>+'(令和7年3月)'!J22</f>
        <v>1713160.9181818182</v>
      </c>
      <c r="K29" s="131">
        <f>+'(令和7年3月)'!K22</f>
        <v>6097</v>
      </c>
      <c r="L29" s="131">
        <f>+'(令和7年3月)'!L22</f>
        <v>6020870</v>
      </c>
      <c r="M29" s="131">
        <f>+'(令和7年3月)'!M22</f>
        <v>14356.371999999999</v>
      </c>
      <c r="N29" s="131">
        <f>+'(令和7年3月)'!N22</f>
        <v>2822876.4529999997</v>
      </c>
      <c r="O29" s="131">
        <f>+'(令和7年3月)'!O22</f>
        <v>4352</v>
      </c>
      <c r="P29" s="131">
        <f>+'(令和7年3月)'!P22</f>
        <v>1106127.7</v>
      </c>
      <c r="Q29" s="131">
        <f>+'(令和7年3月)'!Q22</f>
        <v>55990.9</v>
      </c>
      <c r="R29" s="131">
        <f>+'(令和7年3月)'!R22</f>
        <v>11031872.9376</v>
      </c>
      <c r="S29" s="131">
        <f>+'(令和7年3月)'!S22</f>
        <v>32500.799999999999</v>
      </c>
      <c r="T29" s="131">
        <f>+'(令和7年3月)'!T22</f>
        <v>3011238.3</v>
      </c>
      <c r="U29" s="131">
        <f>+'(令和7年3月)'!U22</f>
        <v>3813.4</v>
      </c>
      <c r="V29" s="131">
        <f>+'(令和7年3月)'!V22</f>
        <v>1429103.0162790697</v>
      </c>
      <c r="W29" s="131">
        <f>+'(令和7年3月)'!W22</f>
        <v>7107.6566999999995</v>
      </c>
      <c r="X29" s="131">
        <f>+'(令和7年3月)'!X22</f>
        <v>3150273.7</v>
      </c>
      <c r="Y29" s="131">
        <f>+'(令和7年3月)'!Y22</f>
        <v>130086.82769999999</v>
      </c>
      <c r="Z29" s="131">
        <f>+'(令和7年3月)'!Z22</f>
        <v>31337606.025060888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+'(令和7年3月)'!E23</f>
        <v>61.880885410297168</v>
      </c>
      <c r="F30" s="186">
        <f>+'(令和5年1月)'!F23</f>
        <v>0</v>
      </c>
      <c r="G30" s="185">
        <f>+'(令和7年3月)'!G23</f>
        <v>74.038068431002813</v>
      </c>
      <c r="H30" s="186">
        <f>+'(令和5年1月)'!H23</f>
        <v>0</v>
      </c>
      <c r="I30" s="185">
        <f>+'(令和7年3月)'!I23</f>
        <v>80.114270484566816</v>
      </c>
      <c r="J30" s="186">
        <f>+'(令和5年1月)'!J23</f>
        <v>0</v>
      </c>
      <c r="K30" s="185">
        <f>+'(令和7年3月)'!K23</f>
        <v>18.39480766186481</v>
      </c>
      <c r="L30" s="186">
        <f>+'(令和5年1月)'!L23</f>
        <v>0</v>
      </c>
      <c r="M30" s="185">
        <f>+'(令和7年3月)'!M23</f>
        <v>54.833376681878306</v>
      </c>
      <c r="N30" s="186">
        <f>+'(令和5年1月)'!N23</f>
        <v>0</v>
      </c>
      <c r="O30" s="185">
        <f>+'(令和7年3月)'!O23</f>
        <v>95.681025756382851</v>
      </c>
      <c r="P30" s="186">
        <f>+'(令和5年1月)'!P23</f>
        <v>0</v>
      </c>
      <c r="Q30" s="185">
        <f>+'(令和7年3月)'!Q23</f>
        <v>43.663274663485055</v>
      </c>
      <c r="R30" s="186">
        <f>+'(令和5年1月)'!R23</f>
        <v>0</v>
      </c>
      <c r="S30" s="185">
        <f>+'(令和7年3月)'!S23</f>
        <v>144.63150095700672</v>
      </c>
      <c r="T30" s="186">
        <f>+'(令和5年1月)'!T23</f>
        <v>0</v>
      </c>
      <c r="U30" s="185">
        <f>+'(令和7年3月)'!U23</f>
        <v>118.84468417916376</v>
      </c>
      <c r="V30" s="186">
        <f>+'(令和5年1月)'!V23</f>
        <v>0</v>
      </c>
      <c r="W30" s="185">
        <f>+'(令和7年3月)'!W23</f>
        <v>79.741181135088127</v>
      </c>
      <c r="X30" s="186">
        <f>+'(令和5年1月)'!X23</f>
        <v>0</v>
      </c>
      <c r="Y30" s="185">
        <f>+'(令和7年3月)'!Y23</f>
        <v>76.378629892885414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-83</v>
      </c>
      <c r="F31" s="91">
        <f t="shared" ref="F31:Z33" si="4">F20-F27</f>
        <v>-39203</v>
      </c>
      <c r="G31" s="92">
        <f t="shared" si="4"/>
        <v>-87.882000000000062</v>
      </c>
      <c r="H31" s="93">
        <f t="shared" si="4"/>
        <v>-77790</v>
      </c>
      <c r="I31" s="90">
        <f t="shared" si="4"/>
        <v>5862</v>
      </c>
      <c r="J31" s="91">
        <f t="shared" si="4"/>
        <v>175768.12285012309</v>
      </c>
      <c r="K31" s="92">
        <f t="shared" si="4"/>
        <v>1147</v>
      </c>
      <c r="L31" s="93">
        <f t="shared" si="4"/>
        <v>1477650</v>
      </c>
      <c r="M31" s="90">
        <f t="shared" si="4"/>
        <v>-1272.8800000000001</v>
      </c>
      <c r="N31" s="91">
        <f t="shared" si="4"/>
        <v>127797.5</v>
      </c>
      <c r="O31" s="92">
        <f t="shared" si="4"/>
        <v>-337</v>
      </c>
      <c r="P31" s="93">
        <f t="shared" si="4"/>
        <v>31755.000000000233</v>
      </c>
      <c r="Q31" s="90">
        <f t="shared" si="4"/>
        <v>-1517.2999999999993</v>
      </c>
      <c r="R31" s="91">
        <f t="shared" si="4"/>
        <v>-1027499.7000000002</v>
      </c>
      <c r="S31" s="92">
        <f t="shared" si="4"/>
        <v>-16788.900000000001</v>
      </c>
      <c r="T31" s="93">
        <f t="shared" si="4"/>
        <v>-2459831.1999999993</v>
      </c>
      <c r="U31" s="90">
        <f t="shared" si="4"/>
        <v>1551.1000000000004</v>
      </c>
      <c r="V31" s="91">
        <f t="shared" si="4"/>
        <v>-166209.42880143109</v>
      </c>
      <c r="W31" s="92">
        <f t="shared" si="4"/>
        <v>246.98000000000047</v>
      </c>
      <c r="X31" s="93">
        <f t="shared" si="4"/>
        <v>-3885956.4000000004</v>
      </c>
      <c r="Y31" s="90">
        <f t="shared" si="4"/>
        <v>-11279.881999999998</v>
      </c>
      <c r="Z31" s="91">
        <f t="shared" si="4"/>
        <v>-5843519.1059513092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104</v>
      </c>
      <c r="F32" s="95">
        <f t="shared" si="5"/>
        <v>1143.1999999999971</v>
      </c>
      <c r="G32" s="96">
        <f t="shared" si="5"/>
        <v>-23.692999999999984</v>
      </c>
      <c r="H32" s="97">
        <f t="shared" si="5"/>
        <v>-62920</v>
      </c>
      <c r="I32" s="94">
        <f t="shared" si="5"/>
        <v>4231.5</v>
      </c>
      <c r="J32" s="95">
        <f t="shared" si="5"/>
        <v>-1112034.9157248158</v>
      </c>
      <c r="K32" s="96">
        <f t="shared" si="5"/>
        <v>690</v>
      </c>
      <c r="L32" s="97">
        <f t="shared" si="5"/>
        <v>745922</v>
      </c>
      <c r="M32" s="94">
        <f t="shared" si="5"/>
        <v>-1067.1759999999986</v>
      </c>
      <c r="N32" s="95">
        <f t="shared" si="5"/>
        <v>22142.200000000186</v>
      </c>
      <c r="O32" s="96">
        <f t="shared" si="5"/>
        <v>-390</v>
      </c>
      <c r="P32" s="97">
        <f t="shared" si="5"/>
        <v>-152709.30000000005</v>
      </c>
      <c r="Q32" s="94">
        <f t="shared" si="5"/>
        <v>706</v>
      </c>
      <c r="R32" s="95">
        <f t="shared" si="5"/>
        <v>-652253.20000000019</v>
      </c>
      <c r="S32" s="96">
        <f t="shared" si="5"/>
        <v>-23357.8</v>
      </c>
      <c r="T32" s="97">
        <f t="shared" si="5"/>
        <v>-2603225.7999999998</v>
      </c>
      <c r="U32" s="94">
        <f>W20-U28</f>
        <v>1591.7570000000005</v>
      </c>
      <c r="V32" s="95">
        <f t="shared" si="4"/>
        <v>-182631.63452593936</v>
      </c>
      <c r="W32" s="96">
        <f t="shared" si="4"/>
        <v>671.92000000000007</v>
      </c>
      <c r="X32" s="97">
        <f t="shared" si="4"/>
        <v>-1873277.7000000002</v>
      </c>
      <c r="Y32" s="94">
        <f t="shared" si="4"/>
        <v>-18419.548999999999</v>
      </c>
      <c r="Z32" s="95">
        <f t="shared" si="4"/>
        <v>-5869845.1502507553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226</v>
      </c>
      <c r="F33" s="95">
        <f t="shared" si="4"/>
        <v>38025</v>
      </c>
      <c r="G33" s="96">
        <f t="shared" si="4"/>
        <v>114.62799999999993</v>
      </c>
      <c r="H33" s="97">
        <f t="shared" si="4"/>
        <v>49484</v>
      </c>
      <c r="I33" s="94">
        <f t="shared" si="4"/>
        <v>2367.400000000001</v>
      </c>
      <c r="J33" s="95">
        <f t="shared" si="4"/>
        <v>56299.238574938383</v>
      </c>
      <c r="K33" s="96">
        <f t="shared" si="4"/>
        <v>-1086</v>
      </c>
      <c r="L33" s="97">
        <f t="shared" si="4"/>
        <v>-2855886</v>
      </c>
      <c r="M33" s="94">
        <f t="shared" si="4"/>
        <v>-1300.4420000000009</v>
      </c>
      <c r="N33" s="95">
        <f t="shared" si="4"/>
        <v>-89529.299999999348</v>
      </c>
      <c r="O33" s="96">
        <f t="shared" si="4"/>
        <v>-255</v>
      </c>
      <c r="P33" s="97">
        <f t="shared" si="4"/>
        <v>-82460.79999999993</v>
      </c>
      <c r="Q33" s="94">
        <f t="shared" si="4"/>
        <v>-2008.5999999999985</v>
      </c>
      <c r="R33" s="95">
        <f t="shared" si="4"/>
        <v>43719.237999999896</v>
      </c>
      <c r="S33" s="96">
        <f t="shared" si="4"/>
        <v>1877.5999999999949</v>
      </c>
      <c r="T33" s="97">
        <f t="shared" si="4"/>
        <v>-693890.29999999981</v>
      </c>
      <c r="U33" s="94">
        <f t="shared" si="4"/>
        <v>3411.9000000000019</v>
      </c>
      <c r="V33" s="95">
        <f t="shared" si="4"/>
        <v>481885.07974786637</v>
      </c>
      <c r="W33" s="96">
        <f t="shared" si="4"/>
        <v>-129.56349999999838</v>
      </c>
      <c r="X33" s="97">
        <f t="shared" si="4"/>
        <v>-1999994.7000000002</v>
      </c>
      <c r="Y33" s="94">
        <f t="shared" si="4"/>
        <v>3217.9225000000151</v>
      </c>
      <c r="Z33" s="95">
        <f t="shared" si="4"/>
        <v>-5052348.5436771959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-9.4826072510269057</v>
      </c>
      <c r="F34" s="188"/>
      <c r="G34" s="187">
        <f t="shared" ref="G34" si="6">+G23-G30</f>
        <v>-9.3362110180595437</v>
      </c>
      <c r="H34" s="188"/>
      <c r="I34" s="187">
        <f t="shared" ref="I34" si="7">+I23-I30</f>
        <v>83.518300115810831</v>
      </c>
      <c r="J34" s="188"/>
      <c r="K34" s="187">
        <f t="shared" ref="K34" si="8">+K23-K30</f>
        <v>23.194397735436539</v>
      </c>
      <c r="L34" s="188"/>
      <c r="M34" s="187">
        <f t="shared" ref="M34" si="9">+M23-M30</f>
        <v>-3.8965974039393245</v>
      </c>
      <c r="N34" s="188"/>
      <c r="O34" s="187">
        <f t="shared" ref="O34" si="10">+O23-O30</f>
        <v>-1.7877117327284964</v>
      </c>
      <c r="P34" s="188"/>
      <c r="Q34" s="187">
        <f t="shared" ref="Q34" si="11">+Q23-Q30</f>
        <v>-2.5280700286820945E-2</v>
      </c>
      <c r="R34" s="188"/>
      <c r="S34" s="187">
        <f t="shared" ref="S34" si="12">+S23-S30</f>
        <v>-55.32388520565226</v>
      </c>
      <c r="T34" s="188"/>
      <c r="U34" s="187">
        <f t="shared" ref="U34" si="13">+U23-U30</f>
        <v>-33.625875162106908</v>
      </c>
      <c r="V34" s="188"/>
      <c r="W34" s="187">
        <f t="shared" ref="W34" si="14">+W23-W30</f>
        <v>5.4907498804138015</v>
      </c>
      <c r="X34" s="188"/>
      <c r="Y34" s="187">
        <f t="shared" ref="Y34" si="15">+Y23-Y30</f>
        <v>-10.994195758847084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91.71656686626747</v>
      </c>
      <c r="F35" s="60">
        <f t="shared" si="16"/>
        <v>66.11492385084793</v>
      </c>
      <c r="G35" s="61">
        <f t="shared" si="16"/>
        <v>93.084410295715784</v>
      </c>
      <c r="H35" s="62">
        <f t="shared" si="16"/>
        <v>85.547876490915172</v>
      </c>
      <c r="I35" s="59">
        <f t="shared" si="16"/>
        <v>399.08163265306121</v>
      </c>
      <c r="J35" s="60">
        <f t="shared" si="16"/>
        <v>110.70048120968335</v>
      </c>
      <c r="K35" s="61">
        <f t="shared" si="16"/>
        <v>221.76220806794055</v>
      </c>
      <c r="L35" s="62">
        <f t="shared" si="16"/>
        <v>156.44987530714783</v>
      </c>
      <c r="M35" s="59">
        <f t="shared" si="16"/>
        <v>83.816057815050826</v>
      </c>
      <c r="N35" s="60">
        <f t="shared" si="16"/>
        <v>108.33004492185184</v>
      </c>
      <c r="O35" s="61">
        <f t="shared" si="16"/>
        <v>91.939727337957422</v>
      </c>
      <c r="P35" s="62">
        <f t="shared" si="16"/>
        <v>102.29474050246255</v>
      </c>
      <c r="Q35" s="59">
        <f t="shared" si="16"/>
        <v>93.745671887881286</v>
      </c>
      <c r="R35" s="60">
        <f t="shared" si="16"/>
        <v>81.733976435027216</v>
      </c>
      <c r="S35" s="61">
        <f t="shared" si="16"/>
        <v>64.789119355718199</v>
      </c>
      <c r="T35" s="62">
        <f t="shared" si="16"/>
        <v>73.191718057001623</v>
      </c>
      <c r="U35" s="59">
        <f t="shared" si="16"/>
        <v>139.77179487179487</v>
      </c>
      <c r="V35" s="60">
        <f t="shared" si="16"/>
        <v>89.852108403041456</v>
      </c>
      <c r="W35" s="61">
        <f t="shared" si="16"/>
        <v>104.35346896456782</v>
      </c>
      <c r="X35" s="62">
        <f t="shared" si="16"/>
        <v>15.666226705355019</v>
      </c>
      <c r="Y35" s="59">
        <f t="shared" si="16"/>
        <v>88.575603728435297</v>
      </c>
      <c r="Z35" s="60">
        <f t="shared" si="16"/>
        <v>79.765320578072334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110.17612524461839</v>
      </c>
      <c r="F36" s="64">
        <f t="shared" si="16"/>
        <v>100.97952189186874</v>
      </c>
      <c r="G36" s="65">
        <f t="shared" si="16"/>
        <v>97.883977333113037</v>
      </c>
      <c r="H36" s="66">
        <f t="shared" si="16"/>
        <v>86.831282610470097</v>
      </c>
      <c r="I36" s="63">
        <f t="shared" si="16"/>
        <v>248.4997367959291</v>
      </c>
      <c r="J36" s="64">
        <f t="shared" si="16"/>
        <v>64.952049958845819</v>
      </c>
      <c r="K36" s="65">
        <f t="shared" si="16"/>
        <v>149.92764109985529</v>
      </c>
      <c r="L36" s="66">
        <f t="shared" si="16"/>
        <v>122.46625793479164</v>
      </c>
      <c r="M36" s="63">
        <f t="shared" si="16"/>
        <v>86.484757269798791</v>
      </c>
      <c r="N36" s="64">
        <f t="shared" si="16"/>
        <v>101.21263707352166</v>
      </c>
      <c r="O36" s="65">
        <f t="shared" si="16"/>
        <v>90.98474341192788</v>
      </c>
      <c r="P36" s="66">
        <f t="shared" si="16"/>
        <v>90.647074041509029</v>
      </c>
      <c r="Q36" s="63">
        <f t="shared" si="16"/>
        <v>102.83244067320616</v>
      </c>
      <c r="R36" s="64">
        <f t="shared" si="16"/>
        <v>88.591702471520975</v>
      </c>
      <c r="S36" s="65">
        <f t="shared" si="16"/>
        <v>53.933023035657932</v>
      </c>
      <c r="T36" s="66">
        <f t="shared" si="16"/>
        <v>72.438953050139247</v>
      </c>
      <c r="U36" s="63">
        <f>W20/U28*100</f>
        <v>136.77472045097497</v>
      </c>
      <c r="V36" s="64">
        <f t="shared" si="16"/>
        <v>90.754426305924653</v>
      </c>
      <c r="W36" s="65">
        <f t="shared" si="16"/>
        <v>111.95715483351682</v>
      </c>
      <c r="X36" s="66">
        <f t="shared" si="16"/>
        <v>28.749566826973489</v>
      </c>
      <c r="Y36" s="63">
        <f t="shared" si="16"/>
        <v>82.31823739727912</v>
      </c>
      <c r="Z36" s="64">
        <f t="shared" si="16"/>
        <v>80.636165254623904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113.93427461619088</v>
      </c>
      <c r="F37" s="68">
        <f t="shared" si="16"/>
        <v>111.92757819190149</v>
      </c>
      <c r="G37" s="69">
        <f t="shared" si="16"/>
        <v>106.78312727565375</v>
      </c>
      <c r="H37" s="70">
        <f t="shared" si="16"/>
        <v>106.74827215649051</v>
      </c>
      <c r="I37" s="67">
        <f t="shared" si="16"/>
        <v>192.58868160663306</v>
      </c>
      <c r="J37" s="68">
        <f t="shared" si="16"/>
        <v>103.286278479589</v>
      </c>
      <c r="K37" s="69">
        <f t="shared" si="16"/>
        <v>82.187961292438899</v>
      </c>
      <c r="L37" s="70">
        <f t="shared" si="16"/>
        <v>52.566888173968216</v>
      </c>
      <c r="M37" s="67">
        <f t="shared" si="16"/>
        <v>90.941708671243674</v>
      </c>
      <c r="N37" s="68">
        <f t="shared" si="16"/>
        <v>96.828437181342025</v>
      </c>
      <c r="O37" s="69">
        <f t="shared" si="16"/>
        <v>94.140625</v>
      </c>
      <c r="P37" s="70">
        <f t="shared" si="16"/>
        <v>92.545092216748586</v>
      </c>
      <c r="Q37" s="67">
        <f t="shared" si="16"/>
        <v>96.412631338306767</v>
      </c>
      <c r="R37" s="68">
        <f t="shared" si="16"/>
        <v>100.39629932512177</v>
      </c>
      <c r="S37" s="69">
        <f t="shared" si="16"/>
        <v>105.77708856397379</v>
      </c>
      <c r="T37" s="70">
        <f t="shared" si="16"/>
        <v>76.956646041596912</v>
      </c>
      <c r="U37" s="67">
        <f t="shared" si="16"/>
        <v>189.47133791367287</v>
      </c>
      <c r="V37" s="68">
        <f t="shared" si="16"/>
        <v>133.71940820631266</v>
      </c>
      <c r="W37" s="69">
        <f t="shared" si="16"/>
        <v>98.177127772645548</v>
      </c>
      <c r="X37" s="70">
        <f t="shared" si="16"/>
        <v>36.513621022833661</v>
      </c>
      <c r="Y37" s="67">
        <f t="shared" si="16"/>
        <v>102.47367282060335</v>
      </c>
      <c r="Z37" s="68">
        <f t="shared" si="16"/>
        <v>83.877681850882936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+'(令和8年2月)'!E20</f>
        <v>802</v>
      </c>
      <c r="F39" s="143">
        <f>+'(令和8年2月)'!F20</f>
        <v>70130</v>
      </c>
      <c r="G39" s="142">
        <f>+'(令和8年2月)'!G20</f>
        <v>1040.778</v>
      </c>
      <c r="H39" s="143">
        <f>+'(令和8年2月)'!H20</f>
        <v>381789</v>
      </c>
      <c r="I39" s="142">
        <f>+'(令和8年2月)'!I20</f>
        <v>6110.9</v>
      </c>
      <c r="J39" s="143">
        <f>+'(令和8年2月)'!J20</f>
        <v>1631331.4363636363</v>
      </c>
      <c r="K39" s="142">
        <f>+'(令和8年2月)'!K20</f>
        <v>2017</v>
      </c>
      <c r="L39" s="143">
        <f>+'(令和8年2月)'!L20</f>
        <v>3967596</v>
      </c>
      <c r="M39" s="142">
        <f>+'(令和8年2月)'!M20</f>
        <v>4895.4879999999994</v>
      </c>
      <c r="N39" s="143">
        <f>+'(令和8年2月)'!N20</f>
        <v>1319852.1000000001</v>
      </c>
      <c r="O39" s="142">
        <f>+'(令和8年2月)'!O20</f>
        <v>2698</v>
      </c>
      <c r="P39" s="143">
        <f>+'(令和8年2月)'!P20</f>
        <v>985353.2</v>
      </c>
      <c r="Q39" s="142">
        <f>+'(令和8年2月)'!Q20</f>
        <v>22707.5</v>
      </c>
      <c r="R39" s="143">
        <f>+'(令和8年2月)'!R20</f>
        <v>4430673.8</v>
      </c>
      <c r="S39" s="144">
        <f>+'(令和8年2月)'!S20</f>
        <v>22451.200000000001</v>
      </c>
      <c r="T39" s="145">
        <f>+'(令和8年2月)'!T20</f>
        <v>5831842</v>
      </c>
      <c r="U39" s="142">
        <f>+'(令和8年2月)'!U20</f>
        <v>3230.1</v>
      </c>
      <c r="V39" s="143">
        <f>+'(令和8年2月)'!V20</f>
        <v>1255793.2439917016</v>
      </c>
      <c r="W39" s="142">
        <f>+'(令和8年2月)'!W20</f>
        <v>5341.1260000000002</v>
      </c>
      <c r="X39" s="143">
        <f>+'(令和8年2月)'!X20</f>
        <v>590163</v>
      </c>
      <c r="Y39" s="146">
        <f>+'(令和8年2月)'!Y20</f>
        <v>71294.092000000004</v>
      </c>
      <c r="Z39" s="147">
        <f>+'(令和8年2月)'!Z20</f>
        <v>20464523.780355342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+'(令和8年2月)'!E21</f>
        <v>1048</v>
      </c>
      <c r="F40" s="149">
        <f>+'(令和8年2月)'!F21</f>
        <v>134251.20000000001</v>
      </c>
      <c r="G40" s="148">
        <f>+'(令和8年2月)'!G21</f>
        <v>1053.251</v>
      </c>
      <c r="H40" s="149">
        <f>+'(令和8年2月)'!H21</f>
        <v>389857</v>
      </c>
      <c r="I40" s="148">
        <f>+'(令和8年2月)'!I21</f>
        <v>6991.9</v>
      </c>
      <c r="J40" s="149">
        <f>+'(令和8年2月)'!J21</f>
        <v>1598166.9</v>
      </c>
      <c r="K40" s="148">
        <f>+'(令和8年2月)'!K21</f>
        <v>2026</v>
      </c>
      <c r="L40" s="149">
        <f>+'(令和8年2月)'!L21</f>
        <v>3970349</v>
      </c>
      <c r="M40" s="148">
        <f>+'(令和8年2月)'!M21</f>
        <v>5477.21</v>
      </c>
      <c r="N40" s="149">
        <f>+'(令和8年2月)'!N21</f>
        <v>1435529.4</v>
      </c>
      <c r="O40" s="148">
        <f>+'(令和8年2月)'!O21</f>
        <v>2647</v>
      </c>
      <c r="P40" s="149">
        <f>+'(令和8年2月)'!P21</f>
        <v>991206.7</v>
      </c>
      <c r="Q40" s="148">
        <f>+'(令和8年2月)'!Q21</f>
        <v>22604.9</v>
      </c>
      <c r="R40" s="149">
        <f>+'(令和8年2月)'!R21</f>
        <v>4256987</v>
      </c>
      <c r="S40" s="144">
        <f>+'(令和8年2月)'!S21</f>
        <v>22435.5</v>
      </c>
      <c r="T40" s="145">
        <f>+'(令和8年2月)'!T21</f>
        <v>5826764.2000000002</v>
      </c>
      <c r="U40" s="148">
        <f>+'(令和8年2月)'!U21</f>
        <v>3615.3</v>
      </c>
      <c r="V40" s="149">
        <f>+'(令和8年2月)'!V21</f>
        <v>1219938.8881777481</v>
      </c>
      <c r="W40" s="148">
        <f>+'(令和8年2月)'!W21</f>
        <v>5086.1260000000002</v>
      </c>
      <c r="X40" s="149">
        <f>+'(令和8年2月)'!X21</f>
        <v>574534</v>
      </c>
      <c r="Y40" s="150">
        <f>+'(令和8年2月)'!Y21</f>
        <v>72985.187000000005</v>
      </c>
      <c r="Z40" s="151">
        <f>+'(令和8年2月)'!Z21</f>
        <v>20397584.288177751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+'(令和8年2月)'!E22</f>
        <v>2054.9</v>
      </c>
      <c r="F41" s="149">
        <f>+'(令和8年2月)'!F22</f>
        <v>398186.2</v>
      </c>
      <c r="G41" s="148">
        <f>+'(令和8年2月)'!G22</f>
        <v>1717.6299999999999</v>
      </c>
      <c r="H41" s="149">
        <f>+'(令和8年2月)'!H22</f>
        <v>737177</v>
      </c>
      <c r="I41" s="148">
        <f>+'(令和8年2月)'!I22</f>
        <v>4183.3000000000011</v>
      </c>
      <c r="J41" s="149">
        <f>+'(令和8年2月)'!J22</f>
        <v>2011933.9999999998</v>
      </c>
      <c r="K41" s="148">
        <f>+'(令和8年2月)'!K22</f>
        <v>4994</v>
      </c>
      <c r="L41" s="149">
        <f>+'(令和8年2月)'!L22</f>
        <v>3135812</v>
      </c>
      <c r="M41" s="148">
        <f>+'(令和8年2月)'!M22</f>
        <v>13292.645999999999</v>
      </c>
      <c r="N41" s="149">
        <f>+'(令和8年2月)'!N22</f>
        <v>2919470.8530000001</v>
      </c>
      <c r="O41" s="148">
        <f>+'(令和8年2月)'!O22</f>
        <v>4189</v>
      </c>
      <c r="P41" s="149">
        <f>+'(令和8年2月)'!P22</f>
        <v>1088129.6000000001</v>
      </c>
      <c r="Q41" s="148">
        <f>+'(令和8年2月)'!Q22</f>
        <v>56871.100000000006</v>
      </c>
      <c r="R41" s="149">
        <f>+'(令和8年2月)'!R22</f>
        <v>11543000.1756</v>
      </c>
      <c r="S41" s="144">
        <f>+'(令和8年2月)'!S22</f>
        <v>30832.5</v>
      </c>
      <c r="T41" s="145">
        <f>+'(令和8年2月)'!T22</f>
        <v>2443622.3999999999</v>
      </c>
      <c r="U41" s="148">
        <f>+'(令和8年2月)'!U22</f>
        <v>6118.300000000002</v>
      </c>
      <c r="V41" s="149">
        <f>+'(令和8年2月)'!V22</f>
        <v>2232035.6344884746</v>
      </c>
      <c r="W41" s="148">
        <f>+'(令和8年2月)'!W22</f>
        <v>7349.2532000000001</v>
      </c>
      <c r="X41" s="149">
        <f>+'(令和8年2月)'!X22</f>
        <v>1184274</v>
      </c>
      <c r="Y41" s="150">
        <f>+'(令和8年2月)'!Y22</f>
        <v>131602.6292</v>
      </c>
      <c r="Z41" s="151">
        <f>+'(令和8年2月)'!Z22</f>
        <v>27693641.863088474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+'(令和8年2月)'!E23</f>
        <v>42.4721061573075</v>
      </c>
      <c r="F42" s="193">
        <f>+'(令和5年12月)'!F23</f>
        <v>0</v>
      </c>
      <c r="G42" s="192">
        <f>+'(令和8年2月)'!G23</f>
        <v>60.736402731882087</v>
      </c>
      <c r="H42" s="193">
        <f>+'(令和5年12月)'!H23</f>
        <v>0</v>
      </c>
      <c r="I42" s="192">
        <f>+'(令和8年2月)'!I23</f>
        <v>141.68865435356196</v>
      </c>
      <c r="J42" s="193">
        <f>+'(令和5年12月)'!J23</f>
        <v>0</v>
      </c>
      <c r="K42" s="192">
        <f>+'(令和8年2月)'!K23</f>
        <v>40.442132639791936</v>
      </c>
      <c r="L42" s="193">
        <f>+'(令和5年12月)'!L23</f>
        <v>0</v>
      </c>
      <c r="M42" s="192">
        <f>+'(令和8年2月)'!M23</f>
        <v>38.181222271980282</v>
      </c>
      <c r="N42" s="193">
        <f>+'(令和5年12月)'!N23</f>
        <v>0</v>
      </c>
      <c r="O42" s="192">
        <f>+'(令和8年2月)'!O23</f>
        <v>64.18878347544134</v>
      </c>
      <c r="P42" s="193">
        <f>+'(令和5年12月)'!P23</f>
        <v>0</v>
      </c>
      <c r="Q42" s="192">
        <f>+'(令和8年2月)'!Q23</f>
        <v>39.873776394848278</v>
      </c>
      <c r="R42" s="193">
        <f>+'(令和5年12月)'!R23</f>
        <v>0</v>
      </c>
      <c r="S42" s="192">
        <f>+'(令和8年2月)'!S23</f>
        <v>72.809748042556848</v>
      </c>
      <c r="T42" s="193">
        <f>+'(令和5年12月)'!T23</f>
        <v>0</v>
      </c>
      <c r="U42" s="192">
        <f>+'(令和8年2月)'!U23</f>
        <v>67.908111362880092</v>
      </c>
      <c r="V42" s="193">
        <f>+'(令和5年12月)'!V23</f>
        <v>0</v>
      </c>
      <c r="W42" s="192">
        <f>+'(令和8年2月)'!W23</f>
        <v>72.193356039915642</v>
      </c>
      <c r="X42" s="193">
        <f>+'(令和5年12月)'!X23</f>
        <v>0</v>
      </c>
      <c r="Y42" s="192">
        <f>+'(令和8年2月)'!Y23</f>
        <v>54.466313766930099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117</v>
      </c>
      <c r="F43" s="93">
        <f t="shared" si="17"/>
        <v>6361</v>
      </c>
      <c r="G43" s="90">
        <f t="shared" si="17"/>
        <v>142.12099999999987</v>
      </c>
      <c r="H43" s="91">
        <f t="shared" si="17"/>
        <v>78681</v>
      </c>
      <c r="I43" s="92">
        <f t="shared" si="17"/>
        <v>1711.1000000000004</v>
      </c>
      <c r="J43" s="93">
        <f t="shared" si="17"/>
        <v>187055.55012285034</v>
      </c>
      <c r="K43" s="90">
        <f t="shared" si="17"/>
        <v>72</v>
      </c>
      <c r="L43" s="91">
        <f t="shared" si="17"/>
        <v>127686</v>
      </c>
      <c r="M43" s="92">
        <f t="shared" si="17"/>
        <v>1696.7120000000004</v>
      </c>
      <c r="N43" s="93">
        <f t="shared" si="17"/>
        <v>342120.79999999981</v>
      </c>
      <c r="O43" s="90">
        <f t="shared" si="17"/>
        <v>1146</v>
      </c>
      <c r="P43" s="91">
        <f t="shared" si="17"/>
        <v>430218.40000000014</v>
      </c>
      <c r="Q43" s="92">
        <f t="shared" si="17"/>
        <v>35.200000000000728</v>
      </c>
      <c r="R43" s="93">
        <f t="shared" si="17"/>
        <v>167022.90000000037</v>
      </c>
      <c r="S43" s="90">
        <f t="shared" si="17"/>
        <v>8440.8999999999978</v>
      </c>
      <c r="T43" s="91">
        <f t="shared" si="17"/>
        <v>883965.90000000037</v>
      </c>
      <c r="U43" s="92">
        <f t="shared" si="17"/>
        <v>2221.0000000000005</v>
      </c>
      <c r="V43" s="93">
        <f t="shared" si="17"/>
        <v>215868.87139291386</v>
      </c>
      <c r="W43" s="90">
        <f t="shared" si="17"/>
        <v>579.03099999999995</v>
      </c>
      <c r="X43" s="91">
        <f t="shared" si="17"/>
        <v>131710</v>
      </c>
      <c r="Y43" s="90">
        <f t="shared" si="17"/>
        <v>16161.063999999998</v>
      </c>
      <c r="Z43" s="91">
        <f t="shared" si="17"/>
        <v>2570690.4215157591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78</v>
      </c>
      <c r="F44" s="97">
        <f t="shared" si="17"/>
        <v>-16398.000000000015</v>
      </c>
      <c r="G44" s="94">
        <f t="shared" si="17"/>
        <v>42.750999999999976</v>
      </c>
      <c r="H44" s="95">
        <f t="shared" si="17"/>
        <v>25022</v>
      </c>
      <c r="I44" s="96">
        <f t="shared" si="17"/>
        <v>89.100000000000364</v>
      </c>
      <c r="J44" s="97">
        <f t="shared" si="17"/>
        <v>462693.92972972989</v>
      </c>
      <c r="K44" s="94">
        <f t="shared" si="17"/>
        <v>46</v>
      </c>
      <c r="L44" s="95">
        <f t="shared" si="17"/>
        <v>95761</v>
      </c>
      <c r="M44" s="96">
        <f t="shared" si="17"/>
        <v>1351.706000000001</v>
      </c>
      <c r="N44" s="97">
        <f t="shared" si="17"/>
        <v>412567.20000000019</v>
      </c>
      <c r="O44" s="94">
        <f t="shared" si="17"/>
        <v>1289</v>
      </c>
      <c r="P44" s="95">
        <f t="shared" si="17"/>
        <v>488827.60000000009</v>
      </c>
      <c r="Q44" s="96">
        <f t="shared" si="17"/>
        <v>3026.5999999999985</v>
      </c>
      <c r="R44" s="97">
        <f t="shared" si="17"/>
        <v>808117.70000000019</v>
      </c>
      <c r="S44" s="94">
        <f t="shared" si="17"/>
        <v>4910.7000000000007</v>
      </c>
      <c r="T44" s="95">
        <f t="shared" si="17"/>
        <v>1015318.0999999996</v>
      </c>
      <c r="U44" s="96">
        <f>W20-U40</f>
        <v>2304.857</v>
      </c>
      <c r="V44" s="97">
        <f t="shared" si="17"/>
        <v>572770.76566840569</v>
      </c>
      <c r="W44" s="94">
        <f t="shared" si="17"/>
        <v>1205.1909999999998</v>
      </c>
      <c r="X44" s="95">
        <f t="shared" si="17"/>
        <v>181334</v>
      </c>
      <c r="Y44" s="94">
        <f t="shared" si="17"/>
        <v>12767.847999999998</v>
      </c>
      <c r="Z44" s="95">
        <f t="shared" si="17"/>
        <v>4046014.295398131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-207</v>
      </c>
      <c r="F45" s="97">
        <f t="shared" si="17"/>
        <v>-41362.200000000012</v>
      </c>
      <c r="G45" s="94">
        <f t="shared" si="17"/>
        <v>86.896999999999935</v>
      </c>
      <c r="H45" s="95">
        <f t="shared" si="17"/>
        <v>45591</v>
      </c>
      <c r="I45" s="96">
        <f t="shared" si="17"/>
        <v>741</v>
      </c>
      <c r="J45" s="97">
        <f t="shared" si="17"/>
        <v>-242473.84324324317</v>
      </c>
      <c r="K45" s="94">
        <f t="shared" si="17"/>
        <v>17</v>
      </c>
      <c r="L45" s="95">
        <f t="shared" si="17"/>
        <v>29172</v>
      </c>
      <c r="M45" s="96">
        <f t="shared" si="17"/>
        <v>-236.71600000000035</v>
      </c>
      <c r="N45" s="97">
        <f t="shared" si="17"/>
        <v>-186123.69999999972</v>
      </c>
      <c r="O45" s="94">
        <f t="shared" si="17"/>
        <v>-92</v>
      </c>
      <c r="P45" s="95">
        <f t="shared" si="17"/>
        <v>-64462.70000000007</v>
      </c>
      <c r="Q45" s="96">
        <f t="shared" si="17"/>
        <v>-2888.8000000000029</v>
      </c>
      <c r="R45" s="97">
        <f t="shared" si="17"/>
        <v>-467408</v>
      </c>
      <c r="S45" s="94">
        <f t="shared" si="17"/>
        <v>3545.8999999999942</v>
      </c>
      <c r="T45" s="95">
        <f t="shared" si="17"/>
        <v>-126274.39999999991</v>
      </c>
      <c r="U45" s="96">
        <f t="shared" si="17"/>
        <v>1107</v>
      </c>
      <c r="V45" s="97">
        <f t="shared" si="17"/>
        <v>-321047.5384615385</v>
      </c>
      <c r="W45" s="94">
        <f t="shared" si="17"/>
        <v>-371.15999999999894</v>
      </c>
      <c r="X45" s="95">
        <f t="shared" si="17"/>
        <v>-33995</v>
      </c>
      <c r="Y45" s="94">
        <f t="shared" si="17"/>
        <v>1702.1210000000137</v>
      </c>
      <c r="Z45" s="95">
        <f t="shared" si="17"/>
        <v>-1408384.3817047812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9.9261720019627617</v>
      </c>
      <c r="F46" s="193"/>
      <c r="G46" s="192">
        <f>G23-G42</f>
        <v>3.9654546810611819</v>
      </c>
      <c r="H46" s="193"/>
      <c r="I46" s="192">
        <f>I23-I42</f>
        <v>21.943916246815689</v>
      </c>
      <c r="J46" s="193"/>
      <c r="K46" s="192">
        <f>K23-K42</f>
        <v>1.1470727575094131</v>
      </c>
      <c r="L46" s="193"/>
      <c r="M46" s="192">
        <f>M23-M42</f>
        <v>12.7555570059587</v>
      </c>
      <c r="N46" s="193"/>
      <c r="O46" s="192">
        <f t="shared" si="17"/>
        <v>29.704530548213015</v>
      </c>
      <c r="P46" s="193"/>
      <c r="Q46" s="192">
        <f t="shared" si="17"/>
        <v>3.7642175683499559</v>
      </c>
      <c r="R46" s="193"/>
      <c r="S46" s="192">
        <f t="shared" si="17"/>
        <v>16.497867708797614</v>
      </c>
      <c r="T46" s="193"/>
      <c r="U46" s="192">
        <f t="shared" si="17"/>
        <v>17.310697654176764</v>
      </c>
      <c r="V46" s="193"/>
      <c r="W46" s="192">
        <f t="shared" si="17"/>
        <v>13.038574975586286</v>
      </c>
      <c r="X46" s="193"/>
      <c r="Y46" s="192">
        <f t="shared" si="17"/>
        <v>10.91812036710823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114.58852867830424</v>
      </c>
      <c r="F47" s="72">
        <f t="shared" si="18"/>
        <v>109.07029801796664</v>
      </c>
      <c r="G47" s="71">
        <f t="shared" si="18"/>
        <v>113.65526558017174</v>
      </c>
      <c r="H47" s="73">
        <f t="shared" si="18"/>
        <v>120.60850364992181</v>
      </c>
      <c r="I47" s="74">
        <f t="shared" si="18"/>
        <v>128.00078548168028</v>
      </c>
      <c r="J47" s="72">
        <f t="shared" si="18"/>
        <v>111.46643446900109</v>
      </c>
      <c r="K47" s="71">
        <f t="shared" si="18"/>
        <v>103.56965790778384</v>
      </c>
      <c r="L47" s="73">
        <f t="shared" si="18"/>
        <v>103.21822080675554</v>
      </c>
      <c r="M47" s="74">
        <f t="shared" si="18"/>
        <v>134.65868979762593</v>
      </c>
      <c r="N47" s="72">
        <f t="shared" si="18"/>
        <v>125.9211467709147</v>
      </c>
      <c r="O47" s="71">
        <f t="shared" si="18"/>
        <v>142.4759080800593</v>
      </c>
      <c r="P47" s="73">
        <f t="shared" si="18"/>
        <v>143.66133889857971</v>
      </c>
      <c r="Q47" s="74">
        <f t="shared" si="18"/>
        <v>100.15501486293074</v>
      </c>
      <c r="R47" s="72">
        <f t="shared" si="18"/>
        <v>103.7696952549294</v>
      </c>
      <c r="S47" s="71">
        <f t="shared" si="18"/>
        <v>137.59665407639682</v>
      </c>
      <c r="T47" s="73">
        <f t="shared" si="18"/>
        <v>115.15757628550294</v>
      </c>
      <c r="U47" s="74">
        <f t="shared" si="18"/>
        <v>168.75948113061517</v>
      </c>
      <c r="V47" s="72">
        <f t="shared" si="18"/>
        <v>117.18984175346785</v>
      </c>
      <c r="W47" s="71">
        <f t="shared" si="18"/>
        <v>110.84099120672309</v>
      </c>
      <c r="X47" s="73">
        <f t="shared" si="18"/>
        <v>122.31756311391936</v>
      </c>
      <c r="Y47" s="71">
        <f t="shared" si="18"/>
        <v>122.66816723046279</v>
      </c>
      <c r="Z47" s="73">
        <f t="shared" si="18"/>
        <v>112.56169187764564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107.44274809160305</v>
      </c>
      <c r="F48" s="66">
        <f t="shared" si="18"/>
        <v>87.785584039472269</v>
      </c>
      <c r="G48" s="63">
        <f t="shared" si="18"/>
        <v>104.05895650704342</v>
      </c>
      <c r="H48" s="64">
        <f t="shared" si="18"/>
        <v>106.41825079452209</v>
      </c>
      <c r="I48" s="65">
        <f t="shared" si="18"/>
        <v>101.27433172671235</v>
      </c>
      <c r="J48" s="66">
        <f t="shared" si="18"/>
        <v>128.95154002562123</v>
      </c>
      <c r="K48" s="63">
        <f t="shared" si="18"/>
        <v>102.27048371174729</v>
      </c>
      <c r="L48" s="64">
        <f t="shared" si="18"/>
        <v>102.41190384019139</v>
      </c>
      <c r="M48" s="65">
        <f t="shared" si="18"/>
        <v>124.67873242033811</v>
      </c>
      <c r="N48" s="66">
        <f t="shared" si="18"/>
        <v>128.73972487083861</v>
      </c>
      <c r="O48" s="63">
        <f t="shared" si="18"/>
        <v>148.69663770306008</v>
      </c>
      <c r="P48" s="64">
        <f t="shared" si="18"/>
        <v>149.31641402343226</v>
      </c>
      <c r="Q48" s="65">
        <f t="shared" si="18"/>
        <v>113.38913244473542</v>
      </c>
      <c r="R48" s="66">
        <f t="shared" si="18"/>
        <v>118.98332553047497</v>
      </c>
      <c r="S48" s="63">
        <f t="shared" si="18"/>
        <v>121.88807916025941</v>
      </c>
      <c r="T48" s="64">
        <f t="shared" si="18"/>
        <v>117.42507616834743</v>
      </c>
      <c r="U48" s="65">
        <f>W20/U40*100</f>
        <v>163.75285591790444</v>
      </c>
      <c r="V48" s="66">
        <f t="shared" si="18"/>
        <v>146.95077525760058</v>
      </c>
      <c r="W48" s="63">
        <f t="shared" si="18"/>
        <v>123.69565755940768</v>
      </c>
      <c r="X48" s="64">
        <f t="shared" si="18"/>
        <v>131.56192670929832</v>
      </c>
      <c r="Y48" s="63">
        <f t="shared" si="18"/>
        <v>117.49375253364769</v>
      </c>
      <c r="Z48" s="64">
        <f t="shared" si="18"/>
        <v>119.8357523039783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89.926517105455247</v>
      </c>
      <c r="F49" s="70">
        <f t="shared" si="18"/>
        <v>89.612347188325458</v>
      </c>
      <c r="G49" s="67">
        <f t="shared" si="18"/>
        <v>105.05912216251463</v>
      </c>
      <c r="H49" s="68">
        <f t="shared" si="18"/>
        <v>106.1845391269668</v>
      </c>
      <c r="I49" s="69">
        <f t="shared" si="18"/>
        <v>117.71328855210001</v>
      </c>
      <c r="J49" s="70">
        <f t="shared" si="18"/>
        <v>87.9482208042986</v>
      </c>
      <c r="K49" s="67">
        <f t="shared" si="18"/>
        <v>100.34040849018821</v>
      </c>
      <c r="L49" s="68">
        <f t="shared" si="18"/>
        <v>100.93028536149488</v>
      </c>
      <c r="M49" s="69">
        <f t="shared" si="18"/>
        <v>98.219195786903526</v>
      </c>
      <c r="N49" s="70">
        <f t="shared" si="18"/>
        <v>93.624745394914896</v>
      </c>
      <c r="O49" s="67">
        <f t="shared" si="18"/>
        <v>97.803771783241828</v>
      </c>
      <c r="P49" s="68">
        <f t="shared" si="18"/>
        <v>94.075825159061935</v>
      </c>
      <c r="Q49" s="69">
        <f t="shared" si="18"/>
        <v>94.920442896304095</v>
      </c>
      <c r="R49" s="70">
        <f t="shared" si="18"/>
        <v>95.95072344373672</v>
      </c>
      <c r="S49" s="67">
        <f t="shared" si="18"/>
        <v>111.50052704127135</v>
      </c>
      <c r="T49" s="68">
        <f t="shared" si="18"/>
        <v>94.832491304712221</v>
      </c>
      <c r="U49" s="69">
        <f t="shared" si="18"/>
        <v>118.09326120000654</v>
      </c>
      <c r="V49" s="70">
        <f t="shared" si="18"/>
        <v>85.616379348929414</v>
      </c>
      <c r="W49" s="67">
        <f t="shared" si="18"/>
        <v>94.949690942747779</v>
      </c>
      <c r="X49" s="68">
        <f t="shared" si="18"/>
        <v>97.129464971788622</v>
      </c>
      <c r="Y49" s="67">
        <f t="shared" si="18"/>
        <v>101.2933791751328</v>
      </c>
      <c r="Z49" s="68">
        <f t="shared" si="18"/>
        <v>94.91441252592368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18DE-8061-44E8-9F7F-5FFD903468EA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82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935</v>
      </c>
      <c r="F5" s="14">
        <v>78368</v>
      </c>
      <c r="G5" s="15">
        <v>30</v>
      </c>
      <c r="H5" s="16">
        <v>5460</v>
      </c>
      <c r="I5" s="13">
        <v>1908</v>
      </c>
      <c r="J5" s="14">
        <v>1803473</v>
      </c>
      <c r="K5" s="17">
        <v>1989</v>
      </c>
      <c r="L5" s="18">
        <v>3954221</v>
      </c>
      <c r="M5" s="13">
        <v>567</v>
      </c>
      <c r="N5" s="75">
        <v>173515</v>
      </c>
      <c r="O5" s="19">
        <v>885</v>
      </c>
      <c r="P5" s="18">
        <v>53067</v>
      </c>
      <c r="Q5" s="13">
        <v>12149</v>
      </c>
      <c r="R5" s="14">
        <v>1905281</v>
      </c>
      <c r="S5" s="19">
        <v>19742</v>
      </c>
      <c r="T5" s="18">
        <v>5471258</v>
      </c>
      <c r="U5" s="13">
        <v>3173</v>
      </c>
      <c r="V5" s="14">
        <v>1196432</v>
      </c>
      <c r="W5" s="13">
        <v>408</v>
      </c>
      <c r="X5" s="18">
        <v>87891</v>
      </c>
      <c r="Y5" s="20">
        <f t="shared" ref="Y5:Z19" si="0">+W5+U5+S5+Q5+O5+M5+K5+I5+G5+E5</f>
        <v>41786</v>
      </c>
      <c r="Z5" s="21">
        <f t="shared" si="0"/>
        <v>14728966</v>
      </c>
    </row>
    <row r="6" spans="1:26" ht="18.95" customHeight="1" x14ac:dyDescent="0.15">
      <c r="A6" s="7"/>
      <c r="B6" s="22"/>
      <c r="C6" s="83"/>
      <c r="D6" s="81" t="s">
        <v>22</v>
      </c>
      <c r="E6" s="23">
        <v>771</v>
      </c>
      <c r="F6" s="24">
        <v>66341</v>
      </c>
      <c r="G6" s="25">
        <v>30</v>
      </c>
      <c r="H6" s="26">
        <v>5460</v>
      </c>
      <c r="I6" s="27">
        <v>1189</v>
      </c>
      <c r="J6" s="21">
        <v>1131428</v>
      </c>
      <c r="K6" s="25">
        <v>2824</v>
      </c>
      <c r="L6" s="26">
        <v>2270541</v>
      </c>
      <c r="M6" s="27">
        <v>586</v>
      </c>
      <c r="N6" s="76">
        <v>176896</v>
      </c>
      <c r="O6" s="25">
        <v>923</v>
      </c>
      <c r="P6" s="26">
        <v>54037</v>
      </c>
      <c r="Q6" s="27">
        <v>12376</v>
      </c>
      <c r="R6" s="21">
        <v>1916696</v>
      </c>
      <c r="S6" s="25">
        <v>19477</v>
      </c>
      <c r="T6" s="26">
        <v>5415880</v>
      </c>
      <c r="U6" s="27">
        <v>2857</v>
      </c>
      <c r="V6" s="21">
        <v>1031578</v>
      </c>
      <c r="W6" s="27">
        <v>421</v>
      </c>
      <c r="X6" s="26">
        <v>85435</v>
      </c>
      <c r="Y6" s="20">
        <f t="shared" si="0"/>
        <v>41454</v>
      </c>
      <c r="Z6" s="21">
        <f t="shared" si="0"/>
        <v>12154292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1528.9</v>
      </c>
      <c r="F7" s="36">
        <v>276881</v>
      </c>
      <c r="G7" s="29">
        <v>151</v>
      </c>
      <c r="H7" s="30">
        <v>74178</v>
      </c>
      <c r="I7" s="31">
        <v>2528</v>
      </c>
      <c r="J7" s="32">
        <v>2736470</v>
      </c>
      <c r="K7" s="77">
        <v>4949</v>
      </c>
      <c r="L7" s="30">
        <v>3523909</v>
      </c>
      <c r="M7" s="23">
        <v>1062.3</v>
      </c>
      <c r="N7" s="24">
        <v>197623.25</v>
      </c>
      <c r="O7" s="33">
        <v>3002</v>
      </c>
      <c r="P7" s="34">
        <v>710599</v>
      </c>
      <c r="Q7" s="23">
        <v>32063.4</v>
      </c>
      <c r="R7" s="24">
        <v>5008680</v>
      </c>
      <c r="S7" s="33">
        <v>32184.2</v>
      </c>
      <c r="T7" s="34">
        <v>3325608</v>
      </c>
      <c r="U7" s="23">
        <v>2727.5</v>
      </c>
      <c r="V7" s="24">
        <v>1081036.5</v>
      </c>
      <c r="W7" s="23">
        <v>1322.2</v>
      </c>
      <c r="X7" s="34">
        <v>313411</v>
      </c>
      <c r="Y7" s="31">
        <f t="shared" si="0"/>
        <v>81518.5</v>
      </c>
      <c r="Z7" s="24">
        <f t="shared" si="0"/>
        <v>17248395.75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174</v>
      </c>
      <c r="F8" s="14">
        <v>29295</v>
      </c>
      <c r="G8" s="15">
        <v>169.42000000000002</v>
      </c>
      <c r="H8" s="16">
        <v>102000</v>
      </c>
      <c r="I8" s="13">
        <v>267</v>
      </c>
      <c r="J8" s="14">
        <v>37856.818181818184</v>
      </c>
      <c r="K8" s="17">
        <v>10</v>
      </c>
      <c r="L8" s="18">
        <v>200</v>
      </c>
      <c r="M8" s="13">
        <v>6403</v>
      </c>
      <c r="N8" s="75">
        <v>1298292</v>
      </c>
      <c r="O8" s="19">
        <v>0</v>
      </c>
      <c r="P8" s="18">
        <v>0</v>
      </c>
      <c r="Q8" s="13">
        <v>7002</v>
      </c>
      <c r="R8" s="14">
        <v>1346640</v>
      </c>
      <c r="S8" s="19">
        <v>32321</v>
      </c>
      <c r="T8" s="18">
        <v>3617943</v>
      </c>
      <c r="U8" s="13">
        <v>118</v>
      </c>
      <c r="V8" s="14">
        <v>3826.3720930232562</v>
      </c>
      <c r="W8" s="13">
        <v>43</v>
      </c>
      <c r="X8" s="18">
        <v>1400</v>
      </c>
      <c r="Y8" s="13">
        <f t="shared" si="0"/>
        <v>46507.42</v>
      </c>
      <c r="Z8" s="14">
        <f t="shared" si="0"/>
        <v>6437453.1902748421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201</v>
      </c>
      <c r="F9" s="24">
        <v>35064</v>
      </c>
      <c r="G9" s="25">
        <v>164.42500000000001</v>
      </c>
      <c r="H9" s="26">
        <v>99800</v>
      </c>
      <c r="I9" s="27">
        <v>179</v>
      </c>
      <c r="J9" s="21">
        <v>39404</v>
      </c>
      <c r="K9" s="25">
        <v>0</v>
      </c>
      <c r="L9" s="26">
        <v>0</v>
      </c>
      <c r="M9" s="27">
        <v>4948</v>
      </c>
      <c r="N9" s="76">
        <v>1104861</v>
      </c>
      <c r="O9" s="25">
        <v>0</v>
      </c>
      <c r="P9" s="26">
        <v>0</v>
      </c>
      <c r="Q9" s="27">
        <v>6583</v>
      </c>
      <c r="R9" s="21">
        <v>1168508</v>
      </c>
      <c r="S9" s="25">
        <v>37040</v>
      </c>
      <c r="T9" s="26">
        <v>3958826</v>
      </c>
      <c r="U9" s="27">
        <v>220</v>
      </c>
      <c r="V9" s="21">
        <v>7603.0232558139542</v>
      </c>
      <c r="W9" s="27">
        <v>43</v>
      </c>
      <c r="X9" s="26">
        <v>1400</v>
      </c>
      <c r="Y9" s="20">
        <f t="shared" si="0"/>
        <v>49378.425000000003</v>
      </c>
      <c r="Z9" s="21">
        <f t="shared" si="0"/>
        <v>6415466.0232558139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231</v>
      </c>
      <c r="F10" s="36">
        <v>39482</v>
      </c>
      <c r="G10" s="29">
        <v>175.99400000000003</v>
      </c>
      <c r="H10" s="30">
        <v>102481</v>
      </c>
      <c r="I10" s="37">
        <v>1001</v>
      </c>
      <c r="J10" s="38">
        <v>112006.45454545456</v>
      </c>
      <c r="K10" s="77">
        <v>58</v>
      </c>
      <c r="L10" s="30">
        <v>587</v>
      </c>
      <c r="M10" s="35">
        <v>8565.5499999999993</v>
      </c>
      <c r="N10" s="36">
        <v>1842228</v>
      </c>
      <c r="O10" s="29">
        <v>0</v>
      </c>
      <c r="P10" s="30">
        <v>0</v>
      </c>
      <c r="Q10" s="35">
        <v>12932</v>
      </c>
      <c r="R10" s="36">
        <v>1812978</v>
      </c>
      <c r="S10" s="29">
        <v>4286</v>
      </c>
      <c r="T10" s="30">
        <v>726121</v>
      </c>
      <c r="U10" s="35">
        <v>714</v>
      </c>
      <c r="V10" s="36">
        <v>58676.627906976748</v>
      </c>
      <c r="W10" s="35">
        <v>345</v>
      </c>
      <c r="X10" s="30">
        <v>18448</v>
      </c>
      <c r="Y10" s="37">
        <f t="shared" si="0"/>
        <v>28308.543999999998</v>
      </c>
      <c r="Z10" s="36">
        <f t="shared" si="0"/>
        <v>4713008.0824524304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2189</v>
      </c>
      <c r="R11" s="14">
        <v>542689.19999999995</v>
      </c>
      <c r="S11" s="19">
        <v>0</v>
      </c>
      <c r="T11" s="18">
        <v>0</v>
      </c>
      <c r="U11" s="13">
        <v>229</v>
      </c>
      <c r="V11" s="14">
        <v>39423</v>
      </c>
      <c r="W11" s="13">
        <v>0</v>
      </c>
      <c r="X11" s="18">
        <v>0</v>
      </c>
      <c r="Y11" s="13">
        <f>+W11+U11+S11+Q11+O11+M11+K11+I11+G11+E11</f>
        <v>2508</v>
      </c>
      <c r="Z11" s="14">
        <f t="shared" si="0"/>
        <v>672112.2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2334</v>
      </c>
      <c r="R12" s="21">
        <v>586616.6</v>
      </c>
      <c r="S12" s="25">
        <v>0</v>
      </c>
      <c r="T12" s="26">
        <v>0</v>
      </c>
      <c r="U12" s="27">
        <v>134</v>
      </c>
      <c r="V12" s="21">
        <v>27113</v>
      </c>
      <c r="W12" s="27">
        <v>0</v>
      </c>
      <c r="X12" s="26">
        <v>0</v>
      </c>
      <c r="Y12" s="20">
        <f t="shared" ref="Y12:Y19" si="1">+W12+U12+S12+Q12+O12+M12+K12+I12+G12+E12</f>
        <v>2559</v>
      </c>
      <c r="Z12" s="21">
        <f t="shared" si="0"/>
        <v>705080.9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48</v>
      </c>
      <c r="J13" s="38">
        <v>12910.400000000001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7624.5</v>
      </c>
      <c r="R13" s="36">
        <v>2064954.5</v>
      </c>
      <c r="S13" s="29">
        <v>2</v>
      </c>
      <c r="T13" s="30">
        <v>1835</v>
      </c>
      <c r="U13" s="35">
        <v>785</v>
      </c>
      <c r="V13" s="36">
        <v>156128</v>
      </c>
      <c r="W13" s="35">
        <v>14</v>
      </c>
      <c r="X13" s="30">
        <v>36145</v>
      </c>
      <c r="Y13" s="37">
        <f t="shared" si="1"/>
        <v>8687.5</v>
      </c>
      <c r="Z13" s="36">
        <f t="shared" si="0"/>
        <v>2485972.9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3540</v>
      </c>
      <c r="N14" s="75">
        <v>296747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3540</v>
      </c>
      <c r="Z14" s="14">
        <f t="shared" si="0"/>
        <v>296747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1656</v>
      </c>
      <c r="N15" s="76">
        <v>163692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1656</v>
      </c>
      <c r="Z15" s="24">
        <f t="shared" si="0"/>
        <v>163692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6172</v>
      </c>
      <c r="N16" s="36">
        <v>852754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6172</v>
      </c>
      <c r="Z16" s="36">
        <f t="shared" si="0"/>
        <v>852754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18</v>
      </c>
      <c r="F17" s="14">
        <v>5126</v>
      </c>
      <c r="G17" s="19">
        <v>679</v>
      </c>
      <c r="H17" s="18">
        <v>187877</v>
      </c>
      <c r="I17" s="13">
        <v>389</v>
      </c>
      <c r="J17" s="14">
        <v>2964756</v>
      </c>
      <c r="K17" s="19">
        <v>65</v>
      </c>
      <c r="L17" s="18">
        <v>39490</v>
      </c>
      <c r="M17" s="13">
        <v>778.16</v>
      </c>
      <c r="N17" s="75">
        <v>231451</v>
      </c>
      <c r="O17" s="19">
        <v>3876</v>
      </c>
      <c r="P17" s="18">
        <v>1551624</v>
      </c>
      <c r="Q17" s="13">
        <v>5128</v>
      </c>
      <c r="R17" s="14">
        <v>1183420</v>
      </c>
      <c r="S17" s="19">
        <v>292</v>
      </c>
      <c r="T17" s="18">
        <v>71044</v>
      </c>
      <c r="U17" s="13">
        <v>10</v>
      </c>
      <c r="V17" s="14">
        <v>2200</v>
      </c>
      <c r="W17" s="13">
        <v>5797.4059999999999</v>
      </c>
      <c r="X17" s="18">
        <v>1289718</v>
      </c>
      <c r="Y17" s="41">
        <f t="shared" si="1"/>
        <v>17032.565999999999</v>
      </c>
      <c r="Z17" s="42">
        <f t="shared" si="0"/>
        <v>7526706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170</v>
      </c>
      <c r="F18" s="21">
        <v>35792</v>
      </c>
      <c r="G18" s="25">
        <v>762</v>
      </c>
      <c r="H18" s="26">
        <v>221847</v>
      </c>
      <c r="I18" s="27">
        <v>340</v>
      </c>
      <c r="J18" s="21">
        <v>1996637</v>
      </c>
      <c r="K18" s="25">
        <v>78</v>
      </c>
      <c r="L18" s="26">
        <v>53105</v>
      </c>
      <c r="M18" s="27">
        <v>600.096</v>
      </c>
      <c r="N18" s="21">
        <v>308505</v>
      </c>
      <c r="O18" s="25">
        <v>3910</v>
      </c>
      <c r="P18" s="26">
        <v>1565886</v>
      </c>
      <c r="Q18" s="27">
        <v>4909</v>
      </c>
      <c r="R18" s="21">
        <v>1148764</v>
      </c>
      <c r="S18" s="25">
        <v>304</v>
      </c>
      <c r="T18" s="26">
        <v>69768</v>
      </c>
      <c r="U18" s="27">
        <v>12</v>
      </c>
      <c r="V18" s="21">
        <v>2640</v>
      </c>
      <c r="W18" s="27">
        <v>6200.2460000000001</v>
      </c>
      <c r="X18" s="26">
        <v>1361953</v>
      </c>
      <c r="Y18" s="23">
        <f t="shared" si="1"/>
        <v>17285.341999999997</v>
      </c>
      <c r="Z18" s="24">
        <f t="shared" si="0"/>
        <v>6764897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375.00799999999998</v>
      </c>
      <c r="F19" s="24">
        <v>87065</v>
      </c>
      <c r="G19" s="33">
        <v>1058</v>
      </c>
      <c r="H19" s="34">
        <v>325400</v>
      </c>
      <c r="I19" s="23">
        <v>476</v>
      </c>
      <c r="J19" s="24">
        <v>1489169</v>
      </c>
      <c r="K19" s="78">
        <v>191</v>
      </c>
      <c r="L19" s="34">
        <v>147815</v>
      </c>
      <c r="M19" s="23">
        <v>1481.1559999999999</v>
      </c>
      <c r="N19" s="24">
        <v>470090</v>
      </c>
      <c r="O19" s="33">
        <v>1862</v>
      </c>
      <c r="P19" s="34">
        <v>756382</v>
      </c>
      <c r="Q19" s="23">
        <v>7551</v>
      </c>
      <c r="R19" s="24">
        <v>2174898</v>
      </c>
      <c r="S19" s="33">
        <v>92</v>
      </c>
      <c r="T19" s="34">
        <v>23798</v>
      </c>
      <c r="U19" s="23">
        <v>45</v>
      </c>
      <c r="V19" s="24">
        <v>9900</v>
      </c>
      <c r="W19" s="23">
        <v>5815.1966999999995</v>
      </c>
      <c r="X19" s="34">
        <v>1419339</v>
      </c>
      <c r="Y19" s="35">
        <f t="shared" si="1"/>
        <v>18946.360700000001</v>
      </c>
      <c r="Z19" s="36">
        <f t="shared" si="0"/>
        <v>6903856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1127</v>
      </c>
      <c r="F20" s="14">
        <f t="shared" ref="F20:X22" si="2">F5+F8+F11+F14+F17</f>
        <v>112789</v>
      </c>
      <c r="G20" s="19">
        <f>G5+G8+G11+G14+G17</f>
        <v>953.42000000000007</v>
      </c>
      <c r="H20" s="18">
        <f t="shared" si="2"/>
        <v>370337</v>
      </c>
      <c r="I20" s="13">
        <f t="shared" si="2"/>
        <v>2564</v>
      </c>
      <c r="J20" s="14">
        <f t="shared" si="2"/>
        <v>4806085.8181818184</v>
      </c>
      <c r="K20" s="19">
        <f t="shared" si="2"/>
        <v>2064</v>
      </c>
      <c r="L20" s="18">
        <f t="shared" si="2"/>
        <v>3993911</v>
      </c>
      <c r="M20" s="13">
        <f t="shared" si="2"/>
        <v>11303.16</v>
      </c>
      <c r="N20" s="14">
        <f t="shared" si="2"/>
        <v>2015005</v>
      </c>
      <c r="O20" s="19">
        <f t="shared" si="2"/>
        <v>4761</v>
      </c>
      <c r="P20" s="18">
        <f t="shared" si="2"/>
        <v>1604691</v>
      </c>
      <c r="Q20" s="13">
        <f t="shared" si="2"/>
        <v>26468</v>
      </c>
      <c r="R20" s="14">
        <f t="shared" si="2"/>
        <v>4978030.2</v>
      </c>
      <c r="S20" s="19">
        <f t="shared" si="2"/>
        <v>52355</v>
      </c>
      <c r="T20" s="18">
        <f t="shared" si="2"/>
        <v>9160245</v>
      </c>
      <c r="U20" s="13">
        <f t="shared" si="2"/>
        <v>3530</v>
      </c>
      <c r="V20" s="14">
        <f t="shared" si="2"/>
        <v>1241881.3720930233</v>
      </c>
      <c r="W20" s="13">
        <f t="shared" si="2"/>
        <v>6248.4059999999999</v>
      </c>
      <c r="X20" s="18">
        <f t="shared" si="2"/>
        <v>1379009</v>
      </c>
      <c r="Y20" s="31">
        <f t="shared" ref="Y20:Z22" si="3">+Y17+Y14+Y11+Y8+Y5</f>
        <v>111373.986</v>
      </c>
      <c r="Z20" s="32">
        <f t="shared" si="3"/>
        <v>29661984.390274841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1142</v>
      </c>
      <c r="F21" s="21">
        <f t="shared" si="4"/>
        <v>137197</v>
      </c>
      <c r="G21" s="25">
        <f t="shared" si="4"/>
        <v>1031.425</v>
      </c>
      <c r="H21" s="26">
        <f t="shared" si="4"/>
        <v>402107</v>
      </c>
      <c r="I21" s="27">
        <f t="shared" si="4"/>
        <v>1709</v>
      </c>
      <c r="J21" s="21">
        <f t="shared" si="4"/>
        <v>3168820.3</v>
      </c>
      <c r="K21" s="25">
        <f t="shared" si="4"/>
        <v>2902</v>
      </c>
      <c r="L21" s="26">
        <f t="shared" si="4"/>
        <v>2323646</v>
      </c>
      <c r="M21" s="27">
        <f t="shared" si="4"/>
        <v>7805.0959999999995</v>
      </c>
      <c r="N21" s="21">
        <f t="shared" si="4"/>
        <v>1768954</v>
      </c>
      <c r="O21" s="25">
        <f t="shared" si="4"/>
        <v>4833</v>
      </c>
      <c r="P21" s="26">
        <f t="shared" si="4"/>
        <v>1619923</v>
      </c>
      <c r="Q21" s="27">
        <f t="shared" si="4"/>
        <v>26202</v>
      </c>
      <c r="R21" s="21">
        <f t="shared" si="4"/>
        <v>4820584.5999999996</v>
      </c>
      <c r="S21" s="25">
        <f t="shared" si="4"/>
        <v>56821</v>
      </c>
      <c r="T21" s="26">
        <f t="shared" si="4"/>
        <v>9444474</v>
      </c>
      <c r="U21" s="27">
        <f t="shared" si="2"/>
        <v>3223</v>
      </c>
      <c r="V21" s="21">
        <f t="shared" si="2"/>
        <v>1068934.0232558139</v>
      </c>
      <c r="W21" s="27">
        <f t="shared" si="2"/>
        <v>6664.2460000000001</v>
      </c>
      <c r="X21" s="26">
        <f t="shared" si="2"/>
        <v>1448788</v>
      </c>
      <c r="Y21" s="23">
        <f t="shared" si="3"/>
        <v>112332.76699999999</v>
      </c>
      <c r="Z21" s="24">
        <f t="shared" si="3"/>
        <v>26203427.923255816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2134.9079999999999</v>
      </c>
      <c r="F22" s="24">
        <f t="shared" si="2"/>
        <v>403428</v>
      </c>
      <c r="G22" s="33">
        <f t="shared" si="2"/>
        <v>1579.9940000000001</v>
      </c>
      <c r="H22" s="34">
        <f t="shared" si="2"/>
        <v>697059</v>
      </c>
      <c r="I22" s="23">
        <f t="shared" si="2"/>
        <v>4053</v>
      </c>
      <c r="J22" s="24">
        <f t="shared" si="2"/>
        <v>4350555.8545454545</v>
      </c>
      <c r="K22" s="33">
        <f t="shared" si="2"/>
        <v>5198</v>
      </c>
      <c r="L22" s="34">
        <f t="shared" si="2"/>
        <v>3672311</v>
      </c>
      <c r="M22" s="23">
        <f t="shared" si="2"/>
        <v>17300.005999999998</v>
      </c>
      <c r="N22" s="24">
        <f t="shared" si="2"/>
        <v>3381695.25</v>
      </c>
      <c r="O22" s="33">
        <f t="shared" si="2"/>
        <v>4864</v>
      </c>
      <c r="P22" s="34">
        <f t="shared" si="2"/>
        <v>1466981</v>
      </c>
      <c r="Q22" s="23">
        <f t="shared" si="2"/>
        <v>60170.9</v>
      </c>
      <c r="R22" s="24">
        <f t="shared" si="2"/>
        <v>11061510.5</v>
      </c>
      <c r="S22" s="33">
        <f t="shared" si="2"/>
        <v>36564.199999999997</v>
      </c>
      <c r="T22" s="34">
        <f t="shared" si="2"/>
        <v>4077362</v>
      </c>
      <c r="U22" s="23">
        <f t="shared" si="2"/>
        <v>4271.5</v>
      </c>
      <c r="V22" s="24">
        <f t="shared" si="2"/>
        <v>1305741.1279069767</v>
      </c>
      <c r="W22" s="23">
        <f t="shared" si="2"/>
        <v>7496.3966999999993</v>
      </c>
      <c r="X22" s="34">
        <f t="shared" si="2"/>
        <v>1787343</v>
      </c>
      <c r="Y22" s="23">
        <f t="shared" si="3"/>
        <v>143632.90470000001</v>
      </c>
      <c r="Z22" s="24">
        <f t="shared" si="3"/>
        <v>32203986.73245243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52.954432582402603</v>
      </c>
      <c r="F23" s="178"/>
      <c r="G23" s="177">
        <f>(G20+G21)/(G22+G41)*100</f>
        <v>61.298619237286786</v>
      </c>
      <c r="H23" s="178"/>
      <c r="I23" s="177">
        <f>(I20+I21)/(I22+I41)*100</f>
        <v>58.929802785822652</v>
      </c>
      <c r="J23" s="178"/>
      <c r="K23" s="177">
        <f>(K20+K21)/(K22+K41)*100</f>
        <v>44.205091685953356</v>
      </c>
      <c r="L23" s="178"/>
      <c r="M23" s="177">
        <f>(M20+M21)/(M22+M41)*100</f>
        <v>61.437489381694043</v>
      </c>
      <c r="N23" s="178"/>
      <c r="O23" s="177">
        <f>(O20+O21)/(O22+O41)*100</f>
        <v>97.897959183673464</v>
      </c>
      <c r="P23" s="178"/>
      <c r="Q23" s="177">
        <f>(Q20+Q21)/(Q22+Q41)*100</f>
        <v>43.863959265730479</v>
      </c>
      <c r="R23" s="178"/>
      <c r="S23" s="177">
        <f>(S20+S21)/(S22+S41)*100</f>
        <v>140.70087532089946</v>
      </c>
      <c r="T23" s="178"/>
      <c r="U23" s="177">
        <f>(U20+U21)/(U22+U41)*100</f>
        <v>81.993686255463814</v>
      </c>
      <c r="V23" s="178"/>
      <c r="W23" s="177">
        <f>(W20+W21)/(W22+W41)*100</f>
        <v>83.801409669464917</v>
      </c>
      <c r="X23" s="178"/>
      <c r="Y23" s="177">
        <f>(Y20+Y21)/(Y22+Y41)*100</f>
        <v>77.615429235076121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188967.39344271508</v>
      </c>
      <c r="F24" s="180"/>
      <c r="G24" s="181">
        <f>H22/G22*1000</f>
        <v>441178.25763895304</v>
      </c>
      <c r="H24" s="182"/>
      <c r="I24" s="183">
        <f>J22/I22*1000</f>
        <v>1073416.1989996186</v>
      </c>
      <c r="J24" s="184"/>
      <c r="K24" s="181">
        <f>L22/K22*1000</f>
        <v>706485.37899192004</v>
      </c>
      <c r="L24" s="182"/>
      <c r="M24" s="183">
        <f>N22/M22*1000</f>
        <v>195473.6460785043</v>
      </c>
      <c r="N24" s="184"/>
      <c r="O24" s="181">
        <f>P22/O22*1000</f>
        <v>301599.71217105264</v>
      </c>
      <c r="P24" s="182"/>
      <c r="Q24" s="183">
        <f>R22/Q22*1000</f>
        <v>183834.88530169899</v>
      </c>
      <c r="R24" s="184"/>
      <c r="S24" s="181">
        <f>T22/S22*1000</f>
        <v>111512.40831195543</v>
      </c>
      <c r="T24" s="182"/>
      <c r="U24" s="183">
        <f>V22/U22*1000</f>
        <v>305686.79103522806</v>
      </c>
      <c r="V24" s="184"/>
      <c r="W24" s="181">
        <f>X22/W22*1000</f>
        <v>238426.94984378299</v>
      </c>
      <c r="X24" s="182"/>
      <c r="Y24" s="183">
        <f>Z22/Y22*1000</f>
        <v>224210.37017747108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1.4863641478664602</v>
      </c>
      <c r="F25" s="49"/>
      <c r="G25" s="50">
        <f>G22/Y22*100</f>
        <v>1.1000223126449102</v>
      </c>
      <c r="H25" s="51"/>
      <c r="I25" s="48">
        <f>I22/Y22*100</f>
        <v>2.8217768125384151</v>
      </c>
      <c r="J25" s="49"/>
      <c r="K25" s="50">
        <f>K22/Y22*100</f>
        <v>3.6189479081111973</v>
      </c>
      <c r="L25" s="51"/>
      <c r="M25" s="48">
        <f>M22/Y22*100</f>
        <v>12.044598023087948</v>
      </c>
      <c r="N25" s="49"/>
      <c r="O25" s="50">
        <f>O22/Y22*100</f>
        <v>3.3864106627650754</v>
      </c>
      <c r="P25" s="51"/>
      <c r="Q25" s="48">
        <f>Q22/Y22*100</f>
        <v>41.892141724541752</v>
      </c>
      <c r="R25" s="49"/>
      <c r="S25" s="50">
        <f>S22/Y22*100</f>
        <v>25.456701635582807</v>
      </c>
      <c r="T25" s="51"/>
      <c r="U25" s="48">
        <f>U22/Y22*100</f>
        <v>2.9739007290298152</v>
      </c>
      <c r="V25" s="49"/>
      <c r="W25" s="50">
        <f>W22/Y22*100</f>
        <v>5.2191360438316039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+'(令和4年12月)'!E20</f>
        <v>1066</v>
      </c>
      <c r="F27" s="128">
        <f>+'(令和4年12月)'!F20</f>
        <v>92281</v>
      </c>
      <c r="G27" s="129">
        <f>+'(令和4年12月)'!G20</f>
        <v>1488.88</v>
      </c>
      <c r="H27" s="130">
        <f>+'(令和4年12月)'!H20</f>
        <v>573939</v>
      </c>
      <c r="I27" s="131">
        <f>+'(令和4年12月)'!I20</f>
        <v>2619</v>
      </c>
      <c r="J27" s="128">
        <f>+'(令和4年12月)'!J20</f>
        <v>4537707.9000000004</v>
      </c>
      <c r="K27" s="129">
        <f>+'(令和4年12月)'!K20</f>
        <v>2299</v>
      </c>
      <c r="L27" s="130">
        <f>+'(令和4年12月)'!L20</f>
        <v>5344886</v>
      </c>
      <c r="M27" s="131">
        <f>+'(令和4年12月)'!M20</f>
        <v>10912.048000000001</v>
      </c>
      <c r="N27" s="128">
        <f>+'(令和4年12月)'!N20</f>
        <v>2174238</v>
      </c>
      <c r="O27" s="129">
        <f>+'(令和4年12月)'!O20</f>
        <v>4757</v>
      </c>
      <c r="P27" s="130">
        <f>+'(令和4年12月)'!P20</f>
        <v>1640444</v>
      </c>
      <c r="Q27" s="131">
        <f>+'(令和4年12月)'!Q20</f>
        <v>26869</v>
      </c>
      <c r="R27" s="128">
        <f>+'(令和4年12月)'!R20</f>
        <v>4860456</v>
      </c>
      <c r="S27" s="129">
        <f>+'(令和4年12月)'!S20</f>
        <v>59777</v>
      </c>
      <c r="T27" s="130">
        <f>+'(令和4年12月)'!T20</f>
        <v>9674862</v>
      </c>
      <c r="U27" s="131">
        <f>+'(令和4年12月)'!U20</f>
        <v>3556</v>
      </c>
      <c r="V27" s="128">
        <f>+'(令和4年12月)'!V20</f>
        <v>1093797</v>
      </c>
      <c r="W27" s="131">
        <f>+'(令和4年12月)'!W20</f>
        <v>6152.2259999999997</v>
      </c>
      <c r="X27" s="130">
        <f>+'(令和4年12月)'!X20</f>
        <v>1240395</v>
      </c>
      <c r="Y27" s="131">
        <f>+'(令和4年12月)'!Y20</f>
        <v>119496.15399999999</v>
      </c>
      <c r="Z27" s="128">
        <f>+'(令和4年12月)'!Z20</f>
        <v>31233005.899999999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+'(令和4年12月)'!E21</f>
        <v>1035</v>
      </c>
      <c r="F28" s="135">
        <f>+'(令和4年12月)'!F21</f>
        <v>103926</v>
      </c>
      <c r="G28" s="136">
        <f>+'(令和4年12月)'!G21</f>
        <v>1286.992</v>
      </c>
      <c r="H28" s="137">
        <f>+'(令和4年12月)'!H21</f>
        <v>481629</v>
      </c>
      <c r="I28" s="134">
        <f>+'(令和4年12月)'!I21</f>
        <v>2844</v>
      </c>
      <c r="J28" s="135">
        <f>+'(令和4年12月)'!J21</f>
        <v>4967019.3</v>
      </c>
      <c r="K28" s="136">
        <f>+'(令和4年12月)'!K21</f>
        <v>1302</v>
      </c>
      <c r="L28" s="137">
        <f>+'(令和4年12月)'!L21</f>
        <v>2950479</v>
      </c>
      <c r="M28" s="134">
        <f>+'(令和4年12月)'!M21</f>
        <v>7839.1559999999999</v>
      </c>
      <c r="N28" s="135">
        <f>+'(令和4年12月)'!N21</f>
        <v>1610615</v>
      </c>
      <c r="O28" s="136">
        <f>+'(令和4年12月)'!O21</f>
        <v>4442</v>
      </c>
      <c r="P28" s="137">
        <f>+'(令和4年12月)'!P21</f>
        <v>1518067</v>
      </c>
      <c r="Q28" s="134">
        <f>+'(令和4年12月)'!Q21</f>
        <v>24984</v>
      </c>
      <c r="R28" s="135">
        <f>+'(令和4年12月)'!R21</f>
        <v>4616449.8</v>
      </c>
      <c r="S28" s="136">
        <f>+'(令和4年12月)'!S21</f>
        <v>60936</v>
      </c>
      <c r="T28" s="137">
        <f>+'(令和4年12月)'!T21</f>
        <v>9819224</v>
      </c>
      <c r="U28" s="134">
        <f>+'(令和4年12月)'!U21</f>
        <v>3808</v>
      </c>
      <c r="V28" s="135">
        <f>+'(令和4年12月)'!V21</f>
        <v>1334115</v>
      </c>
      <c r="W28" s="134">
        <f>+'(令和4年12月)'!W21</f>
        <v>6738.1059999999998</v>
      </c>
      <c r="X28" s="137">
        <f>+'(令和4年12月)'!X21</f>
        <v>1376435</v>
      </c>
      <c r="Y28" s="138">
        <f>+'(令和4年12月)'!Y21</f>
        <v>115215.254</v>
      </c>
      <c r="Z28" s="139">
        <f>+'(令和4年12月)'!Z21</f>
        <v>28777959.100000001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+'(令和4年12月)'!E22</f>
        <v>1876.1</v>
      </c>
      <c r="F29" s="139">
        <f>+'(令和4年12月)'!F22</f>
        <v>414965</v>
      </c>
      <c r="G29" s="140">
        <f>+'(令和4年12月)'!G22</f>
        <v>1595.252</v>
      </c>
      <c r="H29" s="141">
        <f>+'(令和4年12月)'!H22</f>
        <v>691561</v>
      </c>
      <c r="I29" s="138">
        <f>+'(令和4年12月)'!I22</f>
        <v>4646</v>
      </c>
      <c r="J29" s="139">
        <f>+'(令和4年12月)'!J22</f>
        <v>4738885.4000000004</v>
      </c>
      <c r="K29" s="140">
        <f>+'(令和4年12月)'!K22</f>
        <v>7138.7</v>
      </c>
      <c r="L29" s="141">
        <f>+'(令和4年12月)'!L22</f>
        <v>3500096</v>
      </c>
      <c r="M29" s="138">
        <f>+'(令和4年12月)'!M22</f>
        <v>18662.992000000002</v>
      </c>
      <c r="N29" s="139">
        <f>+'(令和4年12月)'!N22</f>
        <v>3844334.5</v>
      </c>
      <c r="O29" s="140">
        <f>+'(令和4年12月)'!O22</f>
        <v>5489</v>
      </c>
      <c r="P29" s="141">
        <f>+'(令和4年12月)'!P22</f>
        <v>1541216</v>
      </c>
      <c r="Q29" s="138">
        <f>+'(令和4年12月)'!Q22</f>
        <v>62623.600000000006</v>
      </c>
      <c r="R29" s="139">
        <f>+'(令和4年12月)'!R22</f>
        <v>11039736.800000001</v>
      </c>
      <c r="S29" s="140">
        <f>+'(令和4年12月)'!S22</f>
        <v>29165</v>
      </c>
      <c r="T29" s="141">
        <f>+'(令和4年12月)'!T22</f>
        <v>2537397</v>
      </c>
      <c r="U29" s="138">
        <f>+'(令和4年12月)'!U22</f>
        <v>4154.1000000000004</v>
      </c>
      <c r="V29" s="139">
        <f>+'(令和4年12月)'!V22</f>
        <v>1058306</v>
      </c>
      <c r="W29" s="138">
        <f>+'(令和4年12月)'!W22</f>
        <v>7557.4409999999998</v>
      </c>
      <c r="X29" s="141">
        <f>+'(令和4年12月)'!X22</f>
        <v>2005470.5</v>
      </c>
      <c r="Y29" s="138">
        <f>+'(令和4年12月)'!Y22</f>
        <v>142908.185</v>
      </c>
      <c r="Z29" s="139">
        <f>+'(令和4年12月)'!Z22</f>
        <v>31371968.199999999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v>56.460281629581857</v>
      </c>
      <c r="F30" s="186"/>
      <c r="G30" s="185">
        <v>92.881521078653137</v>
      </c>
      <c r="H30" s="186"/>
      <c r="I30" s="185">
        <v>57.402542818114952</v>
      </c>
      <c r="J30" s="186"/>
      <c r="K30" s="185">
        <v>27.11514713412247</v>
      </c>
      <c r="L30" s="186"/>
      <c r="M30" s="185">
        <v>54.74309881280206</v>
      </c>
      <c r="N30" s="186"/>
      <c r="O30" s="185">
        <v>86.270280408890557</v>
      </c>
      <c r="P30" s="186"/>
      <c r="Q30" s="185">
        <v>42.033134947333942</v>
      </c>
      <c r="R30" s="186"/>
      <c r="S30" s="185">
        <v>202.91650557245879</v>
      </c>
      <c r="T30" s="186"/>
      <c r="U30" s="185">
        <v>86.026027429265667</v>
      </c>
      <c r="V30" s="186"/>
      <c r="W30" s="185">
        <v>82.10004074961455</v>
      </c>
      <c r="X30" s="186"/>
      <c r="Y30" s="185">
        <v>83.368325845407682</v>
      </c>
      <c r="Z30" s="18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61</v>
      </c>
      <c r="F31" s="91">
        <f t="shared" ref="F31:Z33" si="5">F20-F27</f>
        <v>20508</v>
      </c>
      <c r="G31" s="92">
        <f t="shared" si="5"/>
        <v>-535.46</v>
      </c>
      <c r="H31" s="93">
        <f t="shared" si="5"/>
        <v>-203602</v>
      </c>
      <c r="I31" s="90">
        <f t="shared" si="5"/>
        <v>-55</v>
      </c>
      <c r="J31" s="91">
        <f t="shared" si="5"/>
        <v>268377.91818181798</v>
      </c>
      <c r="K31" s="92">
        <f t="shared" si="5"/>
        <v>-235</v>
      </c>
      <c r="L31" s="93">
        <f t="shared" si="5"/>
        <v>-1350975</v>
      </c>
      <c r="M31" s="90">
        <f t="shared" si="5"/>
        <v>391.11199999999917</v>
      </c>
      <c r="N31" s="91">
        <f t="shared" si="5"/>
        <v>-159233</v>
      </c>
      <c r="O31" s="92">
        <f t="shared" si="5"/>
        <v>4</v>
      </c>
      <c r="P31" s="93">
        <f t="shared" si="5"/>
        <v>-35753</v>
      </c>
      <c r="Q31" s="90">
        <f t="shared" si="5"/>
        <v>-401</v>
      </c>
      <c r="R31" s="91">
        <f t="shared" si="5"/>
        <v>117574.20000000019</v>
      </c>
      <c r="S31" s="92">
        <f t="shared" si="5"/>
        <v>-7422</v>
      </c>
      <c r="T31" s="93">
        <f t="shared" si="5"/>
        <v>-514617</v>
      </c>
      <c r="U31" s="90">
        <f t="shared" si="5"/>
        <v>-26</v>
      </c>
      <c r="V31" s="91">
        <f t="shared" si="5"/>
        <v>148084.37209302327</v>
      </c>
      <c r="W31" s="92">
        <f t="shared" si="5"/>
        <v>96.180000000000291</v>
      </c>
      <c r="X31" s="93">
        <f t="shared" si="5"/>
        <v>138614</v>
      </c>
      <c r="Y31" s="90">
        <f t="shared" si="5"/>
        <v>-8122.1679999999906</v>
      </c>
      <c r="Z31" s="91">
        <f t="shared" si="5"/>
        <v>-1571021.5097251572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107</v>
      </c>
      <c r="F32" s="95">
        <f t="shared" si="6"/>
        <v>33271</v>
      </c>
      <c r="G32" s="96">
        <f t="shared" si="6"/>
        <v>-255.56700000000001</v>
      </c>
      <c r="H32" s="97">
        <f t="shared" si="6"/>
        <v>-79522</v>
      </c>
      <c r="I32" s="94">
        <f t="shared" si="6"/>
        <v>-1135</v>
      </c>
      <c r="J32" s="95">
        <f t="shared" si="6"/>
        <v>-1798199</v>
      </c>
      <c r="K32" s="96">
        <f t="shared" si="6"/>
        <v>1600</v>
      </c>
      <c r="L32" s="97">
        <f t="shared" si="6"/>
        <v>-626833</v>
      </c>
      <c r="M32" s="94">
        <f t="shared" si="6"/>
        <v>-34.0600000000004</v>
      </c>
      <c r="N32" s="95">
        <f t="shared" si="6"/>
        <v>158339</v>
      </c>
      <c r="O32" s="96">
        <f t="shared" si="6"/>
        <v>391</v>
      </c>
      <c r="P32" s="97">
        <f t="shared" si="6"/>
        <v>101856</v>
      </c>
      <c r="Q32" s="94">
        <f t="shared" si="6"/>
        <v>1218</v>
      </c>
      <c r="R32" s="95">
        <f t="shared" si="6"/>
        <v>204134.79999999981</v>
      </c>
      <c r="S32" s="96">
        <f t="shared" si="6"/>
        <v>-4115</v>
      </c>
      <c r="T32" s="97">
        <f t="shared" si="6"/>
        <v>-374750</v>
      </c>
      <c r="U32" s="94">
        <f t="shared" si="5"/>
        <v>-585</v>
      </c>
      <c r="V32" s="95">
        <f t="shared" si="5"/>
        <v>-265180.97674418613</v>
      </c>
      <c r="W32" s="96">
        <f t="shared" si="5"/>
        <v>-73.859999999999673</v>
      </c>
      <c r="X32" s="97">
        <f t="shared" si="5"/>
        <v>72353</v>
      </c>
      <c r="Y32" s="94">
        <f t="shared" si="5"/>
        <v>-2882.4870000000083</v>
      </c>
      <c r="Z32" s="95">
        <f t="shared" si="5"/>
        <v>-2574531.1767441854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258.80799999999999</v>
      </c>
      <c r="F33" s="95">
        <f t="shared" si="5"/>
        <v>-11537</v>
      </c>
      <c r="G33" s="96">
        <f t="shared" si="5"/>
        <v>-15.257999999999811</v>
      </c>
      <c r="H33" s="97">
        <f t="shared" si="5"/>
        <v>5498</v>
      </c>
      <c r="I33" s="94">
        <f t="shared" si="5"/>
        <v>-593</v>
      </c>
      <c r="J33" s="95">
        <f t="shared" si="5"/>
        <v>-388329.54545454588</v>
      </c>
      <c r="K33" s="96">
        <f t="shared" si="5"/>
        <v>-1940.6999999999998</v>
      </c>
      <c r="L33" s="97">
        <f t="shared" si="5"/>
        <v>172215</v>
      </c>
      <c r="M33" s="94">
        <f t="shared" si="5"/>
        <v>-1362.9860000000044</v>
      </c>
      <c r="N33" s="95">
        <f t="shared" si="5"/>
        <v>-462639.25</v>
      </c>
      <c r="O33" s="96">
        <f t="shared" si="5"/>
        <v>-625</v>
      </c>
      <c r="P33" s="97">
        <f t="shared" si="5"/>
        <v>-74235</v>
      </c>
      <c r="Q33" s="94">
        <f t="shared" si="5"/>
        <v>-2452.7000000000044</v>
      </c>
      <c r="R33" s="95">
        <f t="shared" si="5"/>
        <v>21773.699999999255</v>
      </c>
      <c r="S33" s="96">
        <f t="shared" si="5"/>
        <v>7399.1999999999971</v>
      </c>
      <c r="T33" s="97">
        <f t="shared" si="5"/>
        <v>1539965</v>
      </c>
      <c r="U33" s="94">
        <f t="shared" si="5"/>
        <v>117.39999999999964</v>
      </c>
      <c r="V33" s="95">
        <f t="shared" si="5"/>
        <v>247435.12790697673</v>
      </c>
      <c r="W33" s="96">
        <f t="shared" si="5"/>
        <v>-61.044300000000476</v>
      </c>
      <c r="X33" s="97">
        <f t="shared" si="5"/>
        <v>-218127.5</v>
      </c>
      <c r="Y33" s="94">
        <f t="shared" si="5"/>
        <v>724.71970000001602</v>
      </c>
      <c r="Z33" s="95">
        <f t="shared" si="5"/>
        <v>832018.53245243058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-3.5058490471792538</v>
      </c>
      <c r="F34" s="188"/>
      <c r="G34" s="187">
        <f t="shared" ref="G34" si="7">+G23-G30</f>
        <v>-31.58290184136635</v>
      </c>
      <c r="H34" s="188"/>
      <c r="I34" s="187">
        <f t="shared" ref="I34" si="8">+I23-I30</f>
        <v>1.5272599677076997</v>
      </c>
      <c r="J34" s="188"/>
      <c r="K34" s="187">
        <f t="shared" ref="K34" si="9">+K23-K30</f>
        <v>17.089944551830886</v>
      </c>
      <c r="L34" s="188"/>
      <c r="M34" s="187">
        <f t="shared" ref="M34" si="10">+M23-M30</f>
        <v>6.6943905688919827</v>
      </c>
      <c r="N34" s="188"/>
      <c r="O34" s="187">
        <f t="shared" ref="O34" si="11">+O23-O30</f>
        <v>11.627678774782908</v>
      </c>
      <c r="P34" s="188"/>
      <c r="Q34" s="187">
        <f t="shared" ref="Q34" si="12">+Q23-Q30</f>
        <v>1.8308243183965374</v>
      </c>
      <c r="R34" s="188"/>
      <c r="S34" s="187">
        <f t="shared" ref="S34" si="13">+S23-S30</f>
        <v>-62.215630251559332</v>
      </c>
      <c r="T34" s="188"/>
      <c r="U34" s="187">
        <f t="shared" ref="U34" si="14">+U23-U30</f>
        <v>-4.0323411738018535</v>
      </c>
      <c r="V34" s="188"/>
      <c r="W34" s="187">
        <f t="shared" ref="W34" si="15">+W23-W30</f>
        <v>1.701368919850367</v>
      </c>
      <c r="X34" s="188"/>
      <c r="Y34" s="187">
        <f t="shared" ref="Y34" si="16">+Y23-Y30</f>
        <v>-5.7528966103315611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105.72232645403376</v>
      </c>
      <c r="F35" s="60">
        <f t="shared" si="17"/>
        <v>122.22342627409759</v>
      </c>
      <c r="G35" s="61">
        <f t="shared" si="17"/>
        <v>64.036053946590727</v>
      </c>
      <c r="H35" s="62">
        <f t="shared" si="17"/>
        <v>64.525498354354724</v>
      </c>
      <c r="I35" s="59">
        <f t="shared" si="17"/>
        <v>97.899961817487593</v>
      </c>
      <c r="J35" s="60">
        <f t="shared" si="17"/>
        <v>105.91439387673715</v>
      </c>
      <c r="K35" s="61">
        <f t="shared" si="17"/>
        <v>89.778164419312745</v>
      </c>
      <c r="L35" s="62">
        <f t="shared" si="17"/>
        <v>74.723969790936607</v>
      </c>
      <c r="M35" s="59">
        <f t="shared" si="17"/>
        <v>103.58422177028545</v>
      </c>
      <c r="N35" s="60">
        <f t="shared" si="17"/>
        <v>92.676376735205622</v>
      </c>
      <c r="O35" s="61">
        <f t="shared" si="17"/>
        <v>100.08408660920749</v>
      </c>
      <c r="P35" s="62">
        <f t="shared" si="17"/>
        <v>97.820529076274482</v>
      </c>
      <c r="Q35" s="59">
        <f t="shared" si="17"/>
        <v>98.507573783914552</v>
      </c>
      <c r="R35" s="60">
        <f t="shared" si="17"/>
        <v>102.41899525476623</v>
      </c>
      <c r="S35" s="61">
        <f t="shared" si="17"/>
        <v>87.583853321511612</v>
      </c>
      <c r="T35" s="62">
        <f t="shared" si="17"/>
        <v>94.680885370768081</v>
      </c>
      <c r="U35" s="59">
        <f t="shared" si="17"/>
        <v>99.268841394825643</v>
      </c>
      <c r="V35" s="60">
        <f t="shared" si="17"/>
        <v>113.53856082006288</v>
      </c>
      <c r="W35" s="61">
        <f t="shared" si="17"/>
        <v>101.56333658744006</v>
      </c>
      <c r="X35" s="62">
        <f t="shared" si="17"/>
        <v>111.17498861249844</v>
      </c>
      <c r="Y35" s="59">
        <f t="shared" si="17"/>
        <v>93.202987938841957</v>
      </c>
      <c r="Z35" s="60">
        <f t="shared" si="17"/>
        <v>94.96999579625745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110.33816425120773</v>
      </c>
      <c r="F36" s="64">
        <f t="shared" si="17"/>
        <v>132.01412543540596</v>
      </c>
      <c r="G36" s="65">
        <f t="shared" si="17"/>
        <v>80.142300806842627</v>
      </c>
      <c r="H36" s="66">
        <f t="shared" si="17"/>
        <v>83.48895103907779</v>
      </c>
      <c r="I36" s="63">
        <f t="shared" si="17"/>
        <v>60.091420534458507</v>
      </c>
      <c r="J36" s="64">
        <f t="shared" si="17"/>
        <v>63.79722140399172</v>
      </c>
      <c r="K36" s="65">
        <f t="shared" si="17"/>
        <v>222.88786482334868</v>
      </c>
      <c r="L36" s="66">
        <f t="shared" si="17"/>
        <v>78.754873361240669</v>
      </c>
      <c r="M36" s="63">
        <f t="shared" si="17"/>
        <v>99.56551445079036</v>
      </c>
      <c r="N36" s="64">
        <f t="shared" si="17"/>
        <v>109.8309651903155</v>
      </c>
      <c r="O36" s="65">
        <f t="shared" si="17"/>
        <v>108.80234128770824</v>
      </c>
      <c r="P36" s="66">
        <f t="shared" si="17"/>
        <v>106.70958528180903</v>
      </c>
      <c r="Q36" s="63">
        <f t="shared" si="17"/>
        <v>104.87512007684919</v>
      </c>
      <c r="R36" s="64">
        <f t="shared" si="17"/>
        <v>104.42190013633419</v>
      </c>
      <c r="S36" s="65">
        <f t="shared" si="17"/>
        <v>93.247013259813571</v>
      </c>
      <c r="T36" s="66">
        <f t="shared" si="17"/>
        <v>96.183506965519882</v>
      </c>
      <c r="U36" s="63">
        <f t="shared" si="17"/>
        <v>84.637605042016801</v>
      </c>
      <c r="V36" s="64">
        <f t="shared" si="17"/>
        <v>80.123079588777131</v>
      </c>
      <c r="W36" s="65">
        <f t="shared" si="17"/>
        <v>98.903846273715502</v>
      </c>
      <c r="X36" s="66">
        <f t="shared" si="17"/>
        <v>105.25655043645359</v>
      </c>
      <c r="Y36" s="63">
        <f t="shared" si="17"/>
        <v>97.498172420815038</v>
      </c>
      <c r="Z36" s="64">
        <f t="shared" si="17"/>
        <v>91.053809035595634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113.7950002665103</v>
      </c>
      <c r="F37" s="68">
        <f t="shared" si="17"/>
        <v>97.219765522393459</v>
      </c>
      <c r="G37" s="69">
        <f t="shared" si="17"/>
        <v>99.043536695142848</v>
      </c>
      <c r="H37" s="70">
        <f t="shared" si="17"/>
        <v>100.79501302126639</v>
      </c>
      <c r="I37" s="67">
        <f t="shared" si="17"/>
        <v>87.236332328885055</v>
      </c>
      <c r="J37" s="68">
        <f t="shared" si="17"/>
        <v>91.805466630306228</v>
      </c>
      <c r="K37" s="69">
        <f t="shared" si="17"/>
        <v>72.814377967977364</v>
      </c>
      <c r="L37" s="70">
        <f t="shared" si="17"/>
        <v>104.92029361480371</v>
      </c>
      <c r="M37" s="67">
        <f t="shared" si="17"/>
        <v>92.696851608788108</v>
      </c>
      <c r="N37" s="68">
        <f t="shared" si="17"/>
        <v>87.96568690887851</v>
      </c>
      <c r="O37" s="69">
        <f t="shared" si="17"/>
        <v>88.613590817999636</v>
      </c>
      <c r="P37" s="70">
        <f t="shared" si="17"/>
        <v>95.183348732429465</v>
      </c>
      <c r="Q37" s="67">
        <f t="shared" si="17"/>
        <v>96.083425417893565</v>
      </c>
      <c r="R37" s="68">
        <f t="shared" si="17"/>
        <v>100.19723024556164</v>
      </c>
      <c r="S37" s="69">
        <f t="shared" si="17"/>
        <v>125.37013543631063</v>
      </c>
      <c r="T37" s="70">
        <f t="shared" si="17"/>
        <v>160.69073936794283</v>
      </c>
      <c r="U37" s="67">
        <f t="shared" si="17"/>
        <v>102.82612358874363</v>
      </c>
      <c r="V37" s="68">
        <f t="shared" si="17"/>
        <v>123.38030096276282</v>
      </c>
      <c r="W37" s="69">
        <f t="shared" si="17"/>
        <v>99.192262301485385</v>
      </c>
      <c r="X37" s="70">
        <f t="shared" si="17"/>
        <v>89.123375287744196</v>
      </c>
      <c r="Y37" s="67">
        <f t="shared" si="17"/>
        <v>100.50712259763148</v>
      </c>
      <c r="Z37" s="68">
        <f t="shared" si="17"/>
        <v>102.65210817232828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+'(令和5年11月)'!E20</f>
        <v>1101</v>
      </c>
      <c r="F39" s="143">
        <f>+'(令和5年11月)'!F20</f>
        <v>117230</v>
      </c>
      <c r="G39" s="142">
        <f>+'(令和5年11月)'!G20</f>
        <v>1010.5309999999999</v>
      </c>
      <c r="H39" s="143">
        <f>+'(令和5年11月)'!H20</f>
        <v>379790</v>
      </c>
      <c r="I39" s="142">
        <f>+'(令和5年11月)'!I20</f>
        <v>2007</v>
      </c>
      <c r="J39" s="143">
        <f>+'(令和5年11月)'!J20</f>
        <v>1842962.7272727273</v>
      </c>
      <c r="K39" s="142">
        <f>+'(令和5年11月)'!K20</f>
        <v>2110</v>
      </c>
      <c r="L39" s="143">
        <f>+'(令和5年11月)'!L20</f>
        <v>4070818</v>
      </c>
      <c r="M39" s="142">
        <f>+'(令和5年11月)'!M20</f>
        <v>6032.1440000000002</v>
      </c>
      <c r="N39" s="143">
        <f>+'(令和5年11月)'!N20</f>
        <v>1354166</v>
      </c>
      <c r="O39" s="142">
        <f>+'(令和5年11月)'!O20</f>
        <v>4475</v>
      </c>
      <c r="P39" s="143">
        <f>+'(令和5年11月)'!P20</f>
        <v>1492188</v>
      </c>
      <c r="Q39" s="142">
        <f>+'(令和5年11月)'!Q20</f>
        <v>27311</v>
      </c>
      <c r="R39" s="143">
        <f>+'(令和5年11月)'!R20</f>
        <v>5174366.2</v>
      </c>
      <c r="S39" s="144">
        <f>+'(令和5年11月)'!S20</f>
        <v>49685</v>
      </c>
      <c r="T39" s="145">
        <f>+'(令和5年11月)'!T20</f>
        <v>8170655</v>
      </c>
      <c r="U39" s="142">
        <f>+'(令和5年11月)'!U20</f>
        <v>3901</v>
      </c>
      <c r="V39" s="143">
        <f>+'(令和5年11月)'!V20</f>
        <v>1399752.6511627906</v>
      </c>
      <c r="W39" s="142">
        <f>+'(令和5年11月)'!W20</f>
        <v>6646.7659999999996</v>
      </c>
      <c r="X39" s="143">
        <f>+'(令和5年11月)'!X20</f>
        <v>1410098</v>
      </c>
      <c r="Y39" s="146">
        <f>+'(令和5年11月)'!Y20</f>
        <v>104279.44100000001</v>
      </c>
      <c r="Z39" s="147">
        <f>+'(令和5年11月)'!Z20</f>
        <v>25412026.578435518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+'(令和5年11月)'!E21</f>
        <v>1315</v>
      </c>
      <c r="F40" s="149">
        <f>+'(令和5年11月)'!F21</f>
        <v>155477</v>
      </c>
      <c r="G40" s="148">
        <f>+'(令和5年11月)'!G21</f>
        <v>1074.5619999999999</v>
      </c>
      <c r="H40" s="149">
        <f>+'(令和5年11月)'!H21</f>
        <v>402637</v>
      </c>
      <c r="I40" s="148">
        <f>+'(令和5年11月)'!I21</f>
        <v>1933</v>
      </c>
      <c r="J40" s="149">
        <f>+'(令和5年11月)'!J21</f>
        <v>1555366.2090909092</v>
      </c>
      <c r="K40" s="148">
        <f>+'(令和5年11月)'!K21</f>
        <v>2076</v>
      </c>
      <c r="L40" s="149">
        <f>+'(令和5年11月)'!L21</f>
        <v>3995207</v>
      </c>
      <c r="M40" s="148">
        <f>+'(令和5年11月)'!M21</f>
        <v>9096.1119999999992</v>
      </c>
      <c r="N40" s="149">
        <f>+'(令和5年11月)'!N21</f>
        <v>1950311</v>
      </c>
      <c r="O40" s="148">
        <f>+'(令和5年11月)'!O21</f>
        <v>4368</v>
      </c>
      <c r="P40" s="149">
        <f>+'(令和5年11月)'!P21</f>
        <v>1509272</v>
      </c>
      <c r="Q40" s="148">
        <f>+'(令和5年11月)'!Q21</f>
        <v>28514</v>
      </c>
      <c r="R40" s="149">
        <f>+'(令和5年11月)'!R21</f>
        <v>5423740</v>
      </c>
      <c r="S40" s="144">
        <f>+'(令和5年11月)'!S21</f>
        <v>47000</v>
      </c>
      <c r="T40" s="145">
        <f>+'(令和5年11月)'!T21</f>
        <v>7680471</v>
      </c>
      <c r="U40" s="148">
        <f>+'(令和5年11月)'!U21</f>
        <v>4716</v>
      </c>
      <c r="V40" s="149">
        <f>+'(令和5年11月)'!V21</f>
        <v>2090991</v>
      </c>
      <c r="W40" s="148">
        <f>+'(令和5年11月)'!W21</f>
        <v>6532.4459999999999</v>
      </c>
      <c r="X40" s="149">
        <f>+'(令和5年11月)'!X21</f>
        <v>1402471</v>
      </c>
      <c r="Y40" s="150">
        <f>+'(令和5年11月)'!Y21</f>
        <v>106625.12</v>
      </c>
      <c r="Z40" s="151">
        <f>+'(令和5年11月)'!Z21</f>
        <v>26165943.209090911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+'(令和5年11月)'!E22</f>
        <v>2149.9080000000004</v>
      </c>
      <c r="F41" s="149">
        <f>+'(令和5年11月)'!F22</f>
        <v>427836</v>
      </c>
      <c r="G41" s="148">
        <f>+'(令和5年11月)'!G22</f>
        <v>1657.999</v>
      </c>
      <c r="H41" s="149">
        <f>+'(令和5年11月)'!H22</f>
        <v>728829</v>
      </c>
      <c r="I41" s="148">
        <f>+'(令和5年11月)'!I22</f>
        <v>3198</v>
      </c>
      <c r="J41" s="149">
        <f>+'(令和5年11月)'!J22</f>
        <v>2713290.3363636364</v>
      </c>
      <c r="K41" s="148">
        <f>+'(令和5年11月)'!K22</f>
        <v>6036</v>
      </c>
      <c r="L41" s="149">
        <f>+'(令和5年11月)'!L22</f>
        <v>2002046</v>
      </c>
      <c r="M41" s="148">
        <f>+'(令和5年11月)'!M22</f>
        <v>13801.942000000001</v>
      </c>
      <c r="N41" s="149">
        <f>+'(令和5年11月)'!N22</f>
        <v>3135644.25</v>
      </c>
      <c r="O41" s="148">
        <f>+'(令和5年11月)'!O22</f>
        <v>4936</v>
      </c>
      <c r="P41" s="149">
        <f>+'(令和5年11月)'!P22</f>
        <v>1482213</v>
      </c>
      <c r="Q41" s="148">
        <f>+'(令和5年11月)'!Q22</f>
        <v>59904.9</v>
      </c>
      <c r="R41" s="149">
        <f>+'(令和5年11月)'!R22</f>
        <v>10904064.9</v>
      </c>
      <c r="S41" s="144">
        <f>+'(令和5年11月)'!S22</f>
        <v>41030.199999999997</v>
      </c>
      <c r="T41" s="145">
        <f>+'(令和5年11月)'!T22</f>
        <v>4361591</v>
      </c>
      <c r="U41" s="148">
        <f>+'(令和5年11月)'!U22</f>
        <v>3964.5</v>
      </c>
      <c r="V41" s="149">
        <f>+'(令和5年11月)'!V22</f>
        <v>1132793.7790697673</v>
      </c>
      <c r="W41" s="148">
        <f>+'(令和5年11月)'!W22</f>
        <v>7912.2367000000004</v>
      </c>
      <c r="X41" s="149">
        <f>+'(令和5年11月)'!X22</f>
        <v>1857122</v>
      </c>
      <c r="Y41" s="150">
        <f>+'(令和5年11月)'!Y22</f>
        <v>144591.6857</v>
      </c>
      <c r="Z41" s="151">
        <f>+'(令和5年11月)'!Z22</f>
        <v>28745430.265433405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+'(令和5年11月)'!E23</f>
        <v>53.524556605763273</v>
      </c>
      <c r="F42" s="193">
        <f>+'(令和5年11月)'!F23</f>
        <v>0</v>
      </c>
      <c r="G42" s="192">
        <f>+'(令和5年11月)'!G23</f>
        <v>61.688612730837512</v>
      </c>
      <c r="H42" s="193">
        <f>+'(令和5年11月)'!H23</f>
        <v>0</v>
      </c>
      <c r="I42" s="192">
        <f>+'(令和5年11月)'!I23</f>
        <v>62.322049984182229</v>
      </c>
      <c r="J42" s="193">
        <f>+'(令和5年11月)'!J23</f>
        <v>0</v>
      </c>
      <c r="K42" s="192">
        <f>+'(令和5年11月)'!K23</f>
        <v>34.773218142548593</v>
      </c>
      <c r="L42" s="193">
        <f>+'(令和5年11月)'!L23</f>
        <v>0</v>
      </c>
      <c r="M42" s="192">
        <f>+'(令和5年11月)'!M23</f>
        <v>49.329362878104405</v>
      </c>
      <c r="N42" s="193">
        <f>+'(令和5年11月)'!N23</f>
        <v>0</v>
      </c>
      <c r="O42" s="192">
        <f>+'(令和5年11月)'!O23</f>
        <v>90.558115719406047</v>
      </c>
      <c r="P42" s="193">
        <f>+'(令和5年11月)'!P23</f>
        <v>0</v>
      </c>
      <c r="Q42" s="192">
        <f>+'(令和5年11月)'!Q23</f>
        <v>46.131483611650999</v>
      </c>
      <c r="R42" s="193">
        <f>+'(令和5年11月)'!R23</f>
        <v>0</v>
      </c>
      <c r="S42" s="192">
        <f>+'(令和5年11月)'!S23</f>
        <v>121.8072601838857</v>
      </c>
      <c r="T42" s="193">
        <f>+'(令和5年11月)'!T23</f>
        <v>0</v>
      </c>
      <c r="U42" s="192">
        <f>+'(令和5年11月)'!U23</f>
        <v>98.547575480329357</v>
      </c>
      <c r="V42" s="193">
        <f>+'(令和5年11月)'!V23</f>
        <v>0</v>
      </c>
      <c r="W42" s="192">
        <f>+'(令和5年11月)'!W23</f>
        <v>83.889772839519182</v>
      </c>
      <c r="X42" s="193">
        <f>+'(令和5年11月)'!X23</f>
        <v>0</v>
      </c>
      <c r="Y42" s="192">
        <f>+'(令和5年11月)'!Y23</f>
        <v>72.344269193969836</v>
      </c>
      <c r="Z42" s="193">
        <f>+'(令和5年11月)'!Z23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26</v>
      </c>
      <c r="F43" s="93">
        <f t="shared" si="18"/>
        <v>-4441</v>
      </c>
      <c r="G43" s="90">
        <f t="shared" si="18"/>
        <v>-57.110999999999876</v>
      </c>
      <c r="H43" s="91">
        <f t="shared" si="18"/>
        <v>-9453</v>
      </c>
      <c r="I43" s="92">
        <f t="shared" si="18"/>
        <v>557</v>
      </c>
      <c r="J43" s="93">
        <f t="shared" si="18"/>
        <v>2963123.0909090908</v>
      </c>
      <c r="K43" s="90">
        <f t="shared" si="18"/>
        <v>-46</v>
      </c>
      <c r="L43" s="91">
        <f t="shared" si="18"/>
        <v>-76907</v>
      </c>
      <c r="M43" s="92">
        <f t="shared" si="18"/>
        <v>5271.0159999999996</v>
      </c>
      <c r="N43" s="93">
        <f t="shared" si="18"/>
        <v>660839</v>
      </c>
      <c r="O43" s="90">
        <f t="shared" si="18"/>
        <v>286</v>
      </c>
      <c r="P43" s="91">
        <f t="shared" si="18"/>
        <v>112503</v>
      </c>
      <c r="Q43" s="92">
        <f t="shared" si="18"/>
        <v>-843</v>
      </c>
      <c r="R43" s="93">
        <f t="shared" si="18"/>
        <v>-196336</v>
      </c>
      <c r="S43" s="90">
        <f t="shared" si="18"/>
        <v>2670</v>
      </c>
      <c r="T43" s="91">
        <f t="shared" si="18"/>
        <v>989590</v>
      </c>
      <c r="U43" s="92">
        <f t="shared" si="18"/>
        <v>-371</v>
      </c>
      <c r="V43" s="93">
        <f t="shared" si="18"/>
        <v>-157871.27906976733</v>
      </c>
      <c r="W43" s="90">
        <f t="shared" si="18"/>
        <v>-398.35999999999967</v>
      </c>
      <c r="X43" s="91">
        <f t="shared" si="18"/>
        <v>-31089</v>
      </c>
      <c r="Y43" s="90">
        <f t="shared" si="18"/>
        <v>7094.5449999999983</v>
      </c>
      <c r="Z43" s="91">
        <f t="shared" si="18"/>
        <v>4249957.8118393235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-173</v>
      </c>
      <c r="F44" s="97">
        <f t="shared" si="18"/>
        <v>-18280</v>
      </c>
      <c r="G44" s="94">
        <f t="shared" si="18"/>
        <v>-43.136999999999944</v>
      </c>
      <c r="H44" s="95">
        <f t="shared" si="18"/>
        <v>-530</v>
      </c>
      <c r="I44" s="96">
        <f t="shared" si="18"/>
        <v>-224</v>
      </c>
      <c r="J44" s="97">
        <f t="shared" si="18"/>
        <v>1613454.0909090906</v>
      </c>
      <c r="K44" s="94">
        <f t="shared" si="18"/>
        <v>826</v>
      </c>
      <c r="L44" s="95">
        <f t="shared" si="18"/>
        <v>-1671561</v>
      </c>
      <c r="M44" s="96">
        <f t="shared" si="18"/>
        <v>-1291.0159999999996</v>
      </c>
      <c r="N44" s="97">
        <f t="shared" si="18"/>
        <v>-181357</v>
      </c>
      <c r="O44" s="94">
        <f t="shared" si="18"/>
        <v>465</v>
      </c>
      <c r="P44" s="95">
        <f t="shared" si="18"/>
        <v>110651</v>
      </c>
      <c r="Q44" s="96">
        <f t="shared" si="18"/>
        <v>-2312</v>
      </c>
      <c r="R44" s="97">
        <f t="shared" si="18"/>
        <v>-603155.40000000037</v>
      </c>
      <c r="S44" s="94">
        <f t="shared" si="18"/>
        <v>9821</v>
      </c>
      <c r="T44" s="95">
        <f t="shared" si="18"/>
        <v>1764003</v>
      </c>
      <c r="U44" s="96">
        <f t="shared" si="18"/>
        <v>-1493</v>
      </c>
      <c r="V44" s="97">
        <f t="shared" si="18"/>
        <v>-1022056.9767441861</v>
      </c>
      <c r="W44" s="94">
        <f t="shared" si="18"/>
        <v>131.80000000000018</v>
      </c>
      <c r="X44" s="95">
        <f t="shared" si="18"/>
        <v>46317</v>
      </c>
      <c r="Y44" s="94">
        <f t="shared" si="18"/>
        <v>5707.6469999999972</v>
      </c>
      <c r="Z44" s="95">
        <f t="shared" si="18"/>
        <v>37484.71416490525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-15.000000000000455</v>
      </c>
      <c r="F45" s="97">
        <f t="shared" si="18"/>
        <v>-24408</v>
      </c>
      <c r="G45" s="94">
        <f t="shared" si="18"/>
        <v>-78.004999999999882</v>
      </c>
      <c r="H45" s="95">
        <f t="shared" si="18"/>
        <v>-31770</v>
      </c>
      <c r="I45" s="96">
        <f t="shared" si="18"/>
        <v>855</v>
      </c>
      <c r="J45" s="97">
        <f t="shared" si="18"/>
        <v>1637265.5181818181</v>
      </c>
      <c r="K45" s="94">
        <f t="shared" si="18"/>
        <v>-838</v>
      </c>
      <c r="L45" s="95">
        <f t="shared" si="18"/>
        <v>1670265</v>
      </c>
      <c r="M45" s="96">
        <f t="shared" si="18"/>
        <v>3498.0639999999967</v>
      </c>
      <c r="N45" s="97">
        <f t="shared" si="18"/>
        <v>246051</v>
      </c>
      <c r="O45" s="94">
        <f t="shared" si="18"/>
        <v>-72</v>
      </c>
      <c r="P45" s="95">
        <f t="shared" si="18"/>
        <v>-15232</v>
      </c>
      <c r="Q45" s="96">
        <f t="shared" si="18"/>
        <v>266</v>
      </c>
      <c r="R45" s="97">
        <f t="shared" si="18"/>
        <v>157445.59999999963</v>
      </c>
      <c r="S45" s="94">
        <f t="shared" si="18"/>
        <v>-4466</v>
      </c>
      <c r="T45" s="95">
        <f t="shared" si="18"/>
        <v>-284229</v>
      </c>
      <c r="U45" s="96">
        <f t="shared" si="18"/>
        <v>307</v>
      </c>
      <c r="V45" s="97">
        <f t="shared" si="18"/>
        <v>172947.3488372094</v>
      </c>
      <c r="W45" s="94">
        <f t="shared" si="18"/>
        <v>-415.84000000000106</v>
      </c>
      <c r="X45" s="95">
        <f t="shared" si="18"/>
        <v>-69779</v>
      </c>
      <c r="Y45" s="94">
        <f t="shared" si="18"/>
        <v>-958.78099999998813</v>
      </c>
      <c r="Z45" s="95">
        <f t="shared" si="18"/>
        <v>3458556.4670190252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-0.5701240233606697</v>
      </c>
      <c r="F46" s="193"/>
      <c r="G46" s="192">
        <f>G23-G42</f>
        <v>-0.3899934935507261</v>
      </c>
      <c r="H46" s="193"/>
      <c r="I46" s="192">
        <f>I23-I42</f>
        <v>-3.392247198359577</v>
      </c>
      <c r="J46" s="193"/>
      <c r="K46" s="192">
        <f>K23-K42</f>
        <v>9.4318735434047625</v>
      </c>
      <c r="L46" s="193"/>
      <c r="M46" s="192">
        <f>M23-M42</f>
        <v>12.108126503589638</v>
      </c>
      <c r="N46" s="193"/>
      <c r="O46" s="192">
        <f t="shared" si="18"/>
        <v>7.3398434642674175</v>
      </c>
      <c r="P46" s="193"/>
      <c r="Q46" s="192">
        <f t="shared" si="18"/>
        <v>-2.2675243459205205</v>
      </c>
      <c r="R46" s="193"/>
      <c r="S46" s="192">
        <f t="shared" si="18"/>
        <v>18.893615137013754</v>
      </c>
      <c r="T46" s="193"/>
      <c r="U46" s="192">
        <f t="shared" si="18"/>
        <v>-16.553889224865543</v>
      </c>
      <c r="V46" s="193"/>
      <c r="W46" s="192">
        <f t="shared" si="18"/>
        <v>-8.8363170054265083E-2</v>
      </c>
      <c r="X46" s="193"/>
      <c r="Y46" s="192">
        <f t="shared" si="18"/>
        <v>5.2711600411062847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102.36148955495004</v>
      </c>
      <c r="F47" s="72">
        <f t="shared" si="19"/>
        <v>96.211720549347433</v>
      </c>
      <c r="G47" s="71">
        <f t="shared" si="19"/>
        <v>94.348416822442871</v>
      </c>
      <c r="H47" s="73">
        <f t="shared" si="19"/>
        <v>97.510992917138424</v>
      </c>
      <c r="I47" s="74">
        <f t="shared" si="19"/>
        <v>127.75286497259593</v>
      </c>
      <c r="J47" s="72">
        <f t="shared" si="19"/>
        <v>260.78041335616217</v>
      </c>
      <c r="K47" s="71">
        <f t="shared" si="19"/>
        <v>97.819905213270147</v>
      </c>
      <c r="L47" s="73">
        <f t="shared" si="19"/>
        <v>98.110772822562936</v>
      </c>
      <c r="M47" s="74">
        <f t="shared" si="19"/>
        <v>187.38213146105264</v>
      </c>
      <c r="N47" s="72">
        <f t="shared" si="19"/>
        <v>148.80044248637168</v>
      </c>
      <c r="O47" s="71">
        <f t="shared" si="19"/>
        <v>106.39106145251395</v>
      </c>
      <c r="P47" s="73">
        <f t="shared" si="19"/>
        <v>107.53946553651417</v>
      </c>
      <c r="Q47" s="74">
        <f t="shared" si="19"/>
        <v>96.913331624620113</v>
      </c>
      <c r="R47" s="72">
        <f t="shared" si="19"/>
        <v>96.205602920025257</v>
      </c>
      <c r="S47" s="71">
        <f t="shared" si="19"/>
        <v>105.37385528831639</v>
      </c>
      <c r="T47" s="73">
        <f t="shared" si="19"/>
        <v>112.11151370361372</v>
      </c>
      <c r="U47" s="74">
        <f t="shared" si="19"/>
        <v>90.489618046654712</v>
      </c>
      <c r="V47" s="72">
        <f t="shared" si="19"/>
        <v>88.721487404319475</v>
      </c>
      <c r="W47" s="71">
        <f t="shared" si="19"/>
        <v>94.006709428314466</v>
      </c>
      <c r="X47" s="73">
        <f t="shared" si="19"/>
        <v>97.795259620253333</v>
      </c>
      <c r="Y47" s="71">
        <f t="shared" si="19"/>
        <v>106.80339761314985</v>
      </c>
      <c r="Z47" s="73">
        <f t="shared" si="19"/>
        <v>116.7241986731031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86.844106463878319</v>
      </c>
      <c r="F48" s="66">
        <f t="shared" si="19"/>
        <v>88.242633958720589</v>
      </c>
      <c r="G48" s="63">
        <f t="shared" si="19"/>
        <v>95.985620187574099</v>
      </c>
      <c r="H48" s="64">
        <f t="shared" si="19"/>
        <v>99.868367785374915</v>
      </c>
      <c r="I48" s="65">
        <f t="shared" si="19"/>
        <v>88.411795137092597</v>
      </c>
      <c r="J48" s="66">
        <f t="shared" si="19"/>
        <v>203.73467556892169</v>
      </c>
      <c r="K48" s="63">
        <f t="shared" si="19"/>
        <v>139.78805394990366</v>
      </c>
      <c r="L48" s="64">
        <f t="shared" si="19"/>
        <v>58.160841228001445</v>
      </c>
      <c r="M48" s="65">
        <f t="shared" si="19"/>
        <v>85.806946968111205</v>
      </c>
      <c r="N48" s="66">
        <f t="shared" si="19"/>
        <v>90.701124077134367</v>
      </c>
      <c r="O48" s="63">
        <f t="shared" si="19"/>
        <v>110.64560439560441</v>
      </c>
      <c r="P48" s="64">
        <f t="shared" si="19"/>
        <v>107.33141541087359</v>
      </c>
      <c r="Q48" s="65">
        <f t="shared" si="19"/>
        <v>91.891702321666543</v>
      </c>
      <c r="R48" s="66">
        <f t="shared" si="19"/>
        <v>88.879345248850413</v>
      </c>
      <c r="S48" s="63">
        <f t="shared" si="19"/>
        <v>120.89574468085107</v>
      </c>
      <c r="T48" s="64">
        <f t="shared" si="19"/>
        <v>122.96738051611678</v>
      </c>
      <c r="U48" s="65">
        <f t="shared" si="19"/>
        <v>68.341815097540291</v>
      </c>
      <c r="V48" s="66">
        <f t="shared" si="19"/>
        <v>51.120928940192179</v>
      </c>
      <c r="W48" s="63">
        <f t="shared" si="19"/>
        <v>102.01762096464326</v>
      </c>
      <c r="X48" s="64">
        <f t="shared" si="19"/>
        <v>103.30252818061835</v>
      </c>
      <c r="Y48" s="63">
        <f t="shared" si="19"/>
        <v>105.35300405758043</v>
      </c>
      <c r="Z48" s="64">
        <f t="shared" si="19"/>
        <v>100.14325764550264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99.302295726142674</v>
      </c>
      <c r="F49" s="70">
        <f t="shared" si="19"/>
        <v>94.295010237567666</v>
      </c>
      <c r="G49" s="67">
        <f t="shared" si="19"/>
        <v>95.295232385544267</v>
      </c>
      <c r="H49" s="68">
        <f t="shared" si="19"/>
        <v>95.640952816092664</v>
      </c>
      <c r="I49" s="69">
        <f t="shared" si="19"/>
        <v>126.73545966228895</v>
      </c>
      <c r="J49" s="70">
        <f t="shared" si="19"/>
        <v>160.34243723346202</v>
      </c>
      <c r="K49" s="67">
        <f t="shared" si="19"/>
        <v>86.116633532140483</v>
      </c>
      <c r="L49" s="68">
        <f t="shared" si="19"/>
        <v>183.42790325497015</v>
      </c>
      <c r="M49" s="69">
        <f t="shared" si="19"/>
        <v>125.34472322807903</v>
      </c>
      <c r="N49" s="70">
        <f t="shared" si="19"/>
        <v>107.84690418882819</v>
      </c>
      <c r="O49" s="67">
        <f t="shared" si="19"/>
        <v>98.541329011345212</v>
      </c>
      <c r="P49" s="68">
        <f t="shared" si="19"/>
        <v>98.972347429148172</v>
      </c>
      <c r="Q49" s="69">
        <f t="shared" si="19"/>
        <v>100.44403713218786</v>
      </c>
      <c r="R49" s="70">
        <f t="shared" si="19"/>
        <v>101.44391657096612</v>
      </c>
      <c r="S49" s="67">
        <f t="shared" si="19"/>
        <v>89.115334558447188</v>
      </c>
      <c r="T49" s="68">
        <f t="shared" si="19"/>
        <v>93.483364212737968</v>
      </c>
      <c r="U49" s="69">
        <f t="shared" si="19"/>
        <v>107.74372556438389</v>
      </c>
      <c r="V49" s="70">
        <f t="shared" si="19"/>
        <v>115.26732861997451</v>
      </c>
      <c r="W49" s="67">
        <f t="shared" si="19"/>
        <v>94.744343277799047</v>
      </c>
      <c r="X49" s="68">
        <f t="shared" si="19"/>
        <v>96.242627032580515</v>
      </c>
      <c r="Y49" s="67">
        <f t="shared" si="19"/>
        <v>99.336904473200988</v>
      </c>
      <c r="Z49" s="68">
        <f t="shared" si="19"/>
        <v>112.03167402638591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453AD-E680-407D-9E3A-B2F10F3FB4B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81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864</v>
      </c>
      <c r="F5" s="14">
        <v>72955</v>
      </c>
      <c r="G5" s="15">
        <v>30</v>
      </c>
      <c r="H5" s="16">
        <v>5440</v>
      </c>
      <c r="I5" s="13">
        <v>1290</v>
      </c>
      <c r="J5" s="14">
        <v>1080580</v>
      </c>
      <c r="K5" s="17">
        <v>2025</v>
      </c>
      <c r="L5" s="18">
        <v>4010450</v>
      </c>
      <c r="M5" s="13">
        <v>536</v>
      </c>
      <c r="N5" s="75">
        <v>178635</v>
      </c>
      <c r="O5" s="19">
        <v>851</v>
      </c>
      <c r="P5" s="18">
        <v>50029</v>
      </c>
      <c r="Q5" s="13">
        <v>13580</v>
      </c>
      <c r="R5" s="14">
        <v>2022374</v>
      </c>
      <c r="S5" s="19">
        <v>16573</v>
      </c>
      <c r="T5" s="18">
        <v>4629590</v>
      </c>
      <c r="U5" s="13">
        <v>3519</v>
      </c>
      <c r="V5" s="14">
        <v>1355484</v>
      </c>
      <c r="W5" s="13">
        <v>533</v>
      </c>
      <c r="X5" s="18">
        <v>106835</v>
      </c>
      <c r="Y5" s="20">
        <f t="shared" ref="Y5:Z19" si="0">+W5+U5+S5+Q5+O5+M5+K5+I5+G5+E5</f>
        <v>39801</v>
      </c>
      <c r="Z5" s="21">
        <f t="shared" si="0"/>
        <v>13512372</v>
      </c>
    </row>
    <row r="6" spans="1:26" ht="18.95" customHeight="1" x14ac:dyDescent="0.15">
      <c r="A6" s="7"/>
      <c r="B6" s="22"/>
      <c r="C6" s="83"/>
      <c r="D6" s="81" t="s">
        <v>22</v>
      </c>
      <c r="E6" s="23">
        <v>950</v>
      </c>
      <c r="F6" s="24">
        <v>79530</v>
      </c>
      <c r="G6" s="25">
        <v>30</v>
      </c>
      <c r="H6" s="26">
        <v>5440</v>
      </c>
      <c r="I6" s="27">
        <v>1297</v>
      </c>
      <c r="J6" s="21">
        <v>1069663</v>
      </c>
      <c r="K6" s="25">
        <v>1991</v>
      </c>
      <c r="L6" s="26">
        <v>3941179</v>
      </c>
      <c r="M6" s="27">
        <v>858</v>
      </c>
      <c r="N6" s="76">
        <v>197613</v>
      </c>
      <c r="O6" s="25">
        <v>878</v>
      </c>
      <c r="P6" s="26">
        <v>50699</v>
      </c>
      <c r="Q6" s="27">
        <v>14190</v>
      </c>
      <c r="R6" s="21">
        <v>2117698</v>
      </c>
      <c r="S6" s="25">
        <v>14963</v>
      </c>
      <c r="T6" s="26">
        <v>4266356</v>
      </c>
      <c r="U6" s="27">
        <v>4476</v>
      </c>
      <c r="V6" s="21">
        <v>2081347</v>
      </c>
      <c r="W6" s="27">
        <v>379</v>
      </c>
      <c r="X6" s="26">
        <v>80261</v>
      </c>
      <c r="Y6" s="20">
        <f t="shared" si="0"/>
        <v>40012</v>
      </c>
      <c r="Z6" s="21">
        <f t="shared" si="0"/>
        <v>13889786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1364.9</v>
      </c>
      <c r="F7" s="36">
        <v>264854</v>
      </c>
      <c r="G7" s="29">
        <v>151</v>
      </c>
      <c r="H7" s="30">
        <v>74178</v>
      </c>
      <c r="I7" s="31">
        <v>1809</v>
      </c>
      <c r="J7" s="32">
        <v>2064425</v>
      </c>
      <c r="K7" s="77">
        <v>5784</v>
      </c>
      <c r="L7" s="30">
        <v>1840229</v>
      </c>
      <c r="M7" s="23">
        <v>1081.3</v>
      </c>
      <c r="N7" s="24">
        <v>201004.25</v>
      </c>
      <c r="O7" s="33">
        <v>3040</v>
      </c>
      <c r="P7" s="34">
        <v>711569</v>
      </c>
      <c r="Q7" s="23">
        <v>32290.400000000001</v>
      </c>
      <c r="R7" s="24">
        <v>5020095</v>
      </c>
      <c r="S7" s="33">
        <v>31919.200000000001</v>
      </c>
      <c r="T7" s="34">
        <v>3270230</v>
      </c>
      <c r="U7" s="23">
        <v>2411.5</v>
      </c>
      <c r="V7" s="24">
        <v>916182.5</v>
      </c>
      <c r="W7" s="23">
        <v>1335.2</v>
      </c>
      <c r="X7" s="34">
        <v>310955</v>
      </c>
      <c r="Y7" s="31">
        <f t="shared" si="0"/>
        <v>81186.5</v>
      </c>
      <c r="Z7" s="24">
        <f t="shared" si="0"/>
        <v>14673721.75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181.53100000000001</v>
      </c>
      <c r="H8" s="16">
        <v>107400</v>
      </c>
      <c r="I8" s="13">
        <v>463</v>
      </c>
      <c r="J8" s="14">
        <v>50479.727272727279</v>
      </c>
      <c r="K8" s="17">
        <v>5</v>
      </c>
      <c r="L8" s="18">
        <v>1328</v>
      </c>
      <c r="M8" s="13">
        <v>4389</v>
      </c>
      <c r="N8" s="75">
        <v>817246</v>
      </c>
      <c r="O8" s="19">
        <v>0</v>
      </c>
      <c r="P8" s="18">
        <v>0</v>
      </c>
      <c r="Q8" s="13">
        <v>7145</v>
      </c>
      <c r="R8" s="14">
        <v>1480582</v>
      </c>
      <c r="S8" s="19">
        <v>32867</v>
      </c>
      <c r="T8" s="18">
        <v>3481852</v>
      </c>
      <c r="U8" s="13">
        <v>168</v>
      </c>
      <c r="V8" s="14">
        <v>3348.651162790698</v>
      </c>
      <c r="W8" s="13">
        <v>43</v>
      </c>
      <c r="X8" s="18">
        <v>1400</v>
      </c>
      <c r="Y8" s="13">
        <f t="shared" si="0"/>
        <v>45427.531000000003</v>
      </c>
      <c r="Z8" s="14">
        <f t="shared" si="0"/>
        <v>5970931.3784355177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187</v>
      </c>
      <c r="F9" s="24">
        <v>32108</v>
      </c>
      <c r="G9" s="25">
        <v>183.56200000000001</v>
      </c>
      <c r="H9" s="26">
        <v>107600</v>
      </c>
      <c r="I9" s="27">
        <v>412</v>
      </c>
      <c r="J9" s="21">
        <v>52016.909090909103</v>
      </c>
      <c r="K9" s="25">
        <v>11</v>
      </c>
      <c r="L9" s="26">
        <v>2818</v>
      </c>
      <c r="M9" s="27">
        <v>5941</v>
      </c>
      <c r="N9" s="76">
        <v>1170586</v>
      </c>
      <c r="O9" s="25">
        <v>0</v>
      </c>
      <c r="P9" s="26">
        <v>0</v>
      </c>
      <c r="Q9" s="27">
        <v>7265</v>
      </c>
      <c r="R9" s="21">
        <v>1542757</v>
      </c>
      <c r="S9" s="25">
        <v>31739</v>
      </c>
      <c r="T9" s="26">
        <v>3344474</v>
      </c>
      <c r="U9" s="27">
        <v>194</v>
      </c>
      <c r="V9" s="21">
        <v>3505</v>
      </c>
      <c r="W9" s="27">
        <v>58</v>
      </c>
      <c r="X9" s="26">
        <v>2120</v>
      </c>
      <c r="Y9" s="20">
        <f t="shared" si="0"/>
        <v>45990.561999999998</v>
      </c>
      <c r="Z9" s="21">
        <f t="shared" si="0"/>
        <v>6257984.9090909092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258</v>
      </c>
      <c r="F10" s="36">
        <v>45251</v>
      </c>
      <c r="G10" s="29">
        <v>170.999</v>
      </c>
      <c r="H10" s="30">
        <v>100281</v>
      </c>
      <c r="I10" s="37">
        <v>913</v>
      </c>
      <c r="J10" s="38">
        <v>113553.63636363637</v>
      </c>
      <c r="K10" s="77">
        <v>48</v>
      </c>
      <c r="L10" s="30">
        <v>387</v>
      </c>
      <c r="M10" s="35">
        <v>7110.55</v>
      </c>
      <c r="N10" s="36">
        <v>1648797</v>
      </c>
      <c r="O10" s="29">
        <v>0</v>
      </c>
      <c r="P10" s="30">
        <v>0</v>
      </c>
      <c r="Q10" s="35">
        <v>12513</v>
      </c>
      <c r="R10" s="36">
        <v>1634846</v>
      </c>
      <c r="S10" s="29">
        <v>9005</v>
      </c>
      <c r="T10" s="30">
        <v>1067004</v>
      </c>
      <c r="U10" s="35">
        <v>816</v>
      </c>
      <c r="V10" s="36">
        <v>62453.279069767443</v>
      </c>
      <c r="W10" s="35">
        <v>345</v>
      </c>
      <c r="X10" s="30">
        <v>18448</v>
      </c>
      <c r="Y10" s="37">
        <f t="shared" si="0"/>
        <v>31179.548999999999</v>
      </c>
      <c r="Z10" s="36">
        <f t="shared" si="0"/>
        <v>4691020.915433404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600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2207</v>
      </c>
      <c r="R11" s="14">
        <v>595760.19999999995</v>
      </c>
      <c r="S11" s="19">
        <v>0</v>
      </c>
      <c r="T11" s="18">
        <v>0</v>
      </c>
      <c r="U11" s="13">
        <v>188</v>
      </c>
      <c r="V11" s="14">
        <v>38580</v>
      </c>
      <c r="W11" s="13">
        <v>3</v>
      </c>
      <c r="X11" s="18">
        <v>255</v>
      </c>
      <c r="Y11" s="13">
        <f>+W11+U11+S11+Q11+O11+M11+K11+I11+G11+E11</f>
        <v>2491</v>
      </c>
      <c r="Z11" s="14">
        <f t="shared" si="0"/>
        <v>725195.2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8</v>
      </c>
      <c r="J12" s="21">
        <v>1951.3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2316</v>
      </c>
      <c r="R12" s="21">
        <v>615730</v>
      </c>
      <c r="S12" s="25">
        <v>0</v>
      </c>
      <c r="T12" s="26">
        <v>0</v>
      </c>
      <c r="U12" s="27">
        <v>15</v>
      </c>
      <c r="V12" s="21">
        <v>2699</v>
      </c>
      <c r="W12" s="27">
        <v>2</v>
      </c>
      <c r="X12" s="26">
        <v>60</v>
      </c>
      <c r="Y12" s="20">
        <f t="shared" ref="Y12:Y19" si="1">+W12+U12+S12+Q12+O12+M12+K12+I12+G12+E12</f>
        <v>2431</v>
      </c>
      <c r="Z12" s="21">
        <f t="shared" si="0"/>
        <v>710440.3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49</v>
      </c>
      <c r="J13" s="38">
        <v>14261.7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7769.5</v>
      </c>
      <c r="R13" s="36">
        <v>2108881.9</v>
      </c>
      <c r="S13" s="29">
        <v>2</v>
      </c>
      <c r="T13" s="30">
        <v>1835</v>
      </c>
      <c r="U13" s="35">
        <v>690</v>
      </c>
      <c r="V13" s="36">
        <v>143818</v>
      </c>
      <c r="W13" s="35">
        <v>14</v>
      </c>
      <c r="X13" s="30">
        <v>36145</v>
      </c>
      <c r="Y13" s="37">
        <f t="shared" si="1"/>
        <v>8738.5</v>
      </c>
      <c r="Z13" s="36">
        <f t="shared" si="0"/>
        <v>2518941.6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562</v>
      </c>
      <c r="N14" s="75">
        <v>46906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562</v>
      </c>
      <c r="Z14" s="14">
        <f t="shared" si="0"/>
        <v>46906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1682</v>
      </c>
      <c r="N15" s="76">
        <v>188763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1682</v>
      </c>
      <c r="Z15" s="24">
        <f t="shared" si="0"/>
        <v>188763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4288</v>
      </c>
      <c r="N16" s="36">
        <v>719699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4288</v>
      </c>
      <c r="Z16" s="36">
        <f t="shared" si="0"/>
        <v>719699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71</v>
      </c>
      <c r="F17" s="14">
        <v>16980</v>
      </c>
      <c r="G17" s="19">
        <v>724</v>
      </c>
      <c r="H17" s="18">
        <v>191950</v>
      </c>
      <c r="I17" s="13">
        <v>251</v>
      </c>
      <c r="J17" s="14">
        <v>711303</v>
      </c>
      <c r="K17" s="19">
        <v>80</v>
      </c>
      <c r="L17" s="18">
        <v>59040</v>
      </c>
      <c r="M17" s="13">
        <v>530.14400000000001</v>
      </c>
      <c r="N17" s="75">
        <v>296379</v>
      </c>
      <c r="O17" s="19">
        <v>3624</v>
      </c>
      <c r="P17" s="18">
        <v>1442159</v>
      </c>
      <c r="Q17" s="13">
        <v>4379</v>
      </c>
      <c r="R17" s="14">
        <v>1075650</v>
      </c>
      <c r="S17" s="19">
        <v>245</v>
      </c>
      <c r="T17" s="18">
        <v>59213</v>
      </c>
      <c r="U17" s="13">
        <v>26</v>
      </c>
      <c r="V17" s="14">
        <v>2340</v>
      </c>
      <c r="W17" s="13">
        <v>6067.7659999999996</v>
      </c>
      <c r="X17" s="18">
        <v>1301608</v>
      </c>
      <c r="Y17" s="41">
        <f t="shared" si="1"/>
        <v>15997.91</v>
      </c>
      <c r="Z17" s="42">
        <f t="shared" si="0"/>
        <v>5156622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178</v>
      </c>
      <c r="F18" s="21">
        <v>43839</v>
      </c>
      <c r="G18" s="25">
        <v>786</v>
      </c>
      <c r="H18" s="26">
        <v>214597</v>
      </c>
      <c r="I18" s="27">
        <v>216</v>
      </c>
      <c r="J18" s="21">
        <v>431735</v>
      </c>
      <c r="K18" s="25">
        <v>74</v>
      </c>
      <c r="L18" s="26">
        <v>51210</v>
      </c>
      <c r="M18" s="27">
        <v>600.11199999999997</v>
      </c>
      <c r="N18" s="21">
        <v>378349</v>
      </c>
      <c r="O18" s="25">
        <v>3490</v>
      </c>
      <c r="P18" s="26">
        <v>1458573</v>
      </c>
      <c r="Q18" s="27">
        <v>4743</v>
      </c>
      <c r="R18" s="21">
        <v>1147555</v>
      </c>
      <c r="S18" s="25">
        <v>298</v>
      </c>
      <c r="T18" s="26">
        <v>69641</v>
      </c>
      <c r="U18" s="27">
        <v>31</v>
      </c>
      <c r="V18" s="21">
        <v>3440</v>
      </c>
      <c r="W18" s="27">
        <v>6093.4459999999999</v>
      </c>
      <c r="X18" s="26">
        <v>1320030</v>
      </c>
      <c r="Y18" s="23">
        <f t="shared" si="1"/>
        <v>16509.557999999997</v>
      </c>
      <c r="Z18" s="24">
        <f t="shared" si="0"/>
        <v>5118969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527.00800000000004</v>
      </c>
      <c r="F19" s="24">
        <v>117731</v>
      </c>
      <c r="G19" s="33">
        <v>1141</v>
      </c>
      <c r="H19" s="34">
        <v>359370</v>
      </c>
      <c r="I19" s="23">
        <v>427</v>
      </c>
      <c r="J19" s="24">
        <v>521050</v>
      </c>
      <c r="K19" s="78">
        <v>204</v>
      </c>
      <c r="L19" s="34">
        <v>161430</v>
      </c>
      <c r="M19" s="23">
        <v>1303.0920000000001</v>
      </c>
      <c r="N19" s="24">
        <v>547144</v>
      </c>
      <c r="O19" s="33">
        <v>1896</v>
      </c>
      <c r="P19" s="34">
        <v>770644</v>
      </c>
      <c r="Q19" s="23">
        <v>7332</v>
      </c>
      <c r="R19" s="24">
        <v>2140242</v>
      </c>
      <c r="S19" s="33">
        <v>104</v>
      </c>
      <c r="T19" s="34">
        <v>22522</v>
      </c>
      <c r="U19" s="23">
        <v>47</v>
      </c>
      <c r="V19" s="24">
        <v>10340</v>
      </c>
      <c r="W19" s="23">
        <v>6218.0367000000006</v>
      </c>
      <c r="X19" s="34">
        <v>1491574</v>
      </c>
      <c r="Y19" s="35">
        <f t="shared" si="1"/>
        <v>19199.136700000003</v>
      </c>
      <c r="Z19" s="36">
        <f t="shared" si="0"/>
        <v>6142047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1101</v>
      </c>
      <c r="F20" s="14">
        <f t="shared" ref="F20:X22" si="2">F5+F8+F11+F14+F17</f>
        <v>117230</v>
      </c>
      <c r="G20" s="19">
        <f>G5+G8+G11+G14+G17</f>
        <v>1010.5309999999999</v>
      </c>
      <c r="H20" s="18">
        <f t="shared" si="2"/>
        <v>379790</v>
      </c>
      <c r="I20" s="13">
        <f t="shared" si="2"/>
        <v>2007</v>
      </c>
      <c r="J20" s="14">
        <f t="shared" si="2"/>
        <v>1842962.7272727273</v>
      </c>
      <c r="K20" s="19">
        <f t="shared" si="2"/>
        <v>2110</v>
      </c>
      <c r="L20" s="18">
        <f t="shared" si="2"/>
        <v>4070818</v>
      </c>
      <c r="M20" s="13">
        <f t="shared" si="2"/>
        <v>6032.1440000000002</v>
      </c>
      <c r="N20" s="14">
        <f t="shared" si="2"/>
        <v>1354166</v>
      </c>
      <c r="O20" s="19">
        <f t="shared" si="2"/>
        <v>4475</v>
      </c>
      <c r="P20" s="18">
        <f t="shared" si="2"/>
        <v>1492188</v>
      </c>
      <c r="Q20" s="13">
        <f t="shared" si="2"/>
        <v>27311</v>
      </c>
      <c r="R20" s="14">
        <f t="shared" si="2"/>
        <v>5174366.2</v>
      </c>
      <c r="S20" s="19">
        <f t="shared" si="2"/>
        <v>49685</v>
      </c>
      <c r="T20" s="18">
        <f t="shared" si="2"/>
        <v>8170655</v>
      </c>
      <c r="U20" s="13">
        <f t="shared" si="2"/>
        <v>3901</v>
      </c>
      <c r="V20" s="14">
        <f t="shared" si="2"/>
        <v>1399752.6511627906</v>
      </c>
      <c r="W20" s="13">
        <f t="shared" si="2"/>
        <v>6646.7659999999996</v>
      </c>
      <c r="X20" s="18">
        <f t="shared" si="2"/>
        <v>1410098</v>
      </c>
      <c r="Y20" s="31">
        <f t="shared" ref="Y20:Z22" si="3">+Y17+Y14+Y11+Y8+Y5</f>
        <v>104279.44100000001</v>
      </c>
      <c r="Z20" s="32">
        <f t="shared" si="3"/>
        <v>25412026.578435518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1315</v>
      </c>
      <c r="F21" s="21">
        <f t="shared" si="4"/>
        <v>155477</v>
      </c>
      <c r="G21" s="25">
        <f t="shared" si="4"/>
        <v>1074.5619999999999</v>
      </c>
      <c r="H21" s="26">
        <f t="shared" si="4"/>
        <v>402637</v>
      </c>
      <c r="I21" s="27">
        <f t="shared" si="4"/>
        <v>1933</v>
      </c>
      <c r="J21" s="21">
        <f t="shared" si="4"/>
        <v>1555366.2090909092</v>
      </c>
      <c r="K21" s="25">
        <f t="shared" si="4"/>
        <v>2076</v>
      </c>
      <c r="L21" s="26">
        <f t="shared" si="4"/>
        <v>3995207</v>
      </c>
      <c r="M21" s="27">
        <f t="shared" si="4"/>
        <v>9096.1119999999992</v>
      </c>
      <c r="N21" s="21">
        <f t="shared" si="4"/>
        <v>1950311</v>
      </c>
      <c r="O21" s="25">
        <f t="shared" si="4"/>
        <v>4368</v>
      </c>
      <c r="P21" s="26">
        <f t="shared" si="4"/>
        <v>1509272</v>
      </c>
      <c r="Q21" s="27">
        <f t="shared" si="4"/>
        <v>28514</v>
      </c>
      <c r="R21" s="21">
        <f t="shared" si="4"/>
        <v>5423740</v>
      </c>
      <c r="S21" s="25">
        <f t="shared" si="4"/>
        <v>47000</v>
      </c>
      <c r="T21" s="26">
        <f t="shared" si="4"/>
        <v>7680471</v>
      </c>
      <c r="U21" s="27">
        <f t="shared" si="2"/>
        <v>4716</v>
      </c>
      <c r="V21" s="21">
        <f t="shared" si="2"/>
        <v>2090991</v>
      </c>
      <c r="W21" s="27">
        <f t="shared" si="2"/>
        <v>6532.4459999999999</v>
      </c>
      <c r="X21" s="26">
        <f t="shared" si="2"/>
        <v>1402471</v>
      </c>
      <c r="Y21" s="23">
        <f t="shared" si="3"/>
        <v>106625.12</v>
      </c>
      <c r="Z21" s="24">
        <f t="shared" si="3"/>
        <v>26165943.209090911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2149.9080000000004</v>
      </c>
      <c r="F22" s="24">
        <f t="shared" si="2"/>
        <v>427836</v>
      </c>
      <c r="G22" s="33">
        <f t="shared" si="2"/>
        <v>1657.999</v>
      </c>
      <c r="H22" s="34">
        <f t="shared" si="2"/>
        <v>728829</v>
      </c>
      <c r="I22" s="23">
        <f t="shared" si="2"/>
        <v>3198</v>
      </c>
      <c r="J22" s="24">
        <f t="shared" si="2"/>
        <v>2713290.3363636364</v>
      </c>
      <c r="K22" s="33">
        <f t="shared" si="2"/>
        <v>6036</v>
      </c>
      <c r="L22" s="34">
        <f t="shared" si="2"/>
        <v>2002046</v>
      </c>
      <c r="M22" s="23">
        <f t="shared" si="2"/>
        <v>13801.942000000001</v>
      </c>
      <c r="N22" s="24">
        <f t="shared" si="2"/>
        <v>3135644.25</v>
      </c>
      <c r="O22" s="33">
        <f t="shared" si="2"/>
        <v>4936</v>
      </c>
      <c r="P22" s="34">
        <f t="shared" si="2"/>
        <v>1482213</v>
      </c>
      <c r="Q22" s="23">
        <f t="shared" si="2"/>
        <v>59904.9</v>
      </c>
      <c r="R22" s="24">
        <f t="shared" si="2"/>
        <v>10904064.9</v>
      </c>
      <c r="S22" s="33">
        <f t="shared" si="2"/>
        <v>41030.199999999997</v>
      </c>
      <c r="T22" s="34">
        <f t="shared" si="2"/>
        <v>4361591</v>
      </c>
      <c r="U22" s="23">
        <f t="shared" si="2"/>
        <v>3964.5</v>
      </c>
      <c r="V22" s="24">
        <f t="shared" si="2"/>
        <v>1132793.7790697673</v>
      </c>
      <c r="W22" s="23">
        <f t="shared" si="2"/>
        <v>7912.2367000000004</v>
      </c>
      <c r="X22" s="34">
        <f t="shared" si="2"/>
        <v>1857122</v>
      </c>
      <c r="Y22" s="23">
        <f t="shared" si="3"/>
        <v>144591.6857</v>
      </c>
      <c r="Z22" s="24">
        <f t="shared" si="3"/>
        <v>28745430.265433405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53.524556605763273</v>
      </c>
      <c r="F23" s="178"/>
      <c r="G23" s="177">
        <f>(G20+G21)/(G22+G41)*100</f>
        <v>61.688612730837512</v>
      </c>
      <c r="H23" s="178"/>
      <c r="I23" s="177">
        <f>(I20+I21)/(I22+I41)*100</f>
        <v>62.322049984182229</v>
      </c>
      <c r="J23" s="178"/>
      <c r="K23" s="177">
        <f>(K20+K21)/(K22+K41)*100</f>
        <v>34.773218142548593</v>
      </c>
      <c r="L23" s="178"/>
      <c r="M23" s="177">
        <f>(M20+M21)/(M22+M41)*100</f>
        <v>49.329362878104405</v>
      </c>
      <c r="N23" s="178"/>
      <c r="O23" s="177">
        <f>(O20+O21)/(O22+O41)*100</f>
        <v>90.558115719406047</v>
      </c>
      <c r="P23" s="178"/>
      <c r="Q23" s="177">
        <f>(Q20+Q21)/(Q22+Q41)*100</f>
        <v>46.131483611650999</v>
      </c>
      <c r="R23" s="178"/>
      <c r="S23" s="177">
        <f>(S20+S21)/(S22+S41)*100</f>
        <v>121.8072601838857</v>
      </c>
      <c r="T23" s="178"/>
      <c r="U23" s="177">
        <f>(U20+U21)/(U22+U41)*100</f>
        <v>98.547575480329357</v>
      </c>
      <c r="V23" s="178"/>
      <c r="W23" s="177">
        <f>(W20+W21)/(W22+W41)*100</f>
        <v>83.889772839519182</v>
      </c>
      <c r="X23" s="178"/>
      <c r="Y23" s="177">
        <f>(Y20+Y21)/(Y22+Y41)*100</f>
        <v>72.344269193969836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199002.00380667447</v>
      </c>
      <c r="F24" s="180"/>
      <c r="G24" s="181">
        <f>H22/G22*1000</f>
        <v>439583.49793938355</v>
      </c>
      <c r="H24" s="182"/>
      <c r="I24" s="183">
        <f>J22/I22*1000</f>
        <v>848433.50105179381</v>
      </c>
      <c r="J24" s="184"/>
      <c r="K24" s="181">
        <f>L22/K22*1000</f>
        <v>331684.22796554014</v>
      </c>
      <c r="L24" s="182"/>
      <c r="M24" s="183">
        <f>N22/M22*1000</f>
        <v>227188.62678889677</v>
      </c>
      <c r="N24" s="184"/>
      <c r="O24" s="181">
        <f>P22/O22*1000</f>
        <v>300286.26418152353</v>
      </c>
      <c r="P24" s="182"/>
      <c r="Q24" s="183">
        <f>R22/Q22*1000</f>
        <v>182022.92133030854</v>
      </c>
      <c r="R24" s="184"/>
      <c r="S24" s="181">
        <f>T22/S22*1000</f>
        <v>106301.96781882615</v>
      </c>
      <c r="T24" s="182"/>
      <c r="U24" s="183">
        <f>V22/U22*1000</f>
        <v>285734.33700839133</v>
      </c>
      <c r="V24" s="184"/>
      <c r="W24" s="181">
        <f>X22/W22*1000</f>
        <v>234715.17225969743</v>
      </c>
      <c r="X24" s="182"/>
      <c r="Y24" s="183">
        <f>Z22/Y22*1000</f>
        <v>198804.17138973437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1.4868821741663949</v>
      </c>
      <c r="F25" s="49"/>
      <c r="G25" s="50">
        <f>G22/Y22*100</f>
        <v>1.1466765823866454</v>
      </c>
      <c r="H25" s="51"/>
      <c r="I25" s="48">
        <f>I22/Y22*100</f>
        <v>2.2117454295644885</v>
      </c>
      <c r="J25" s="49"/>
      <c r="K25" s="50">
        <f>K22/Y22*100</f>
        <v>4.1745138876958263</v>
      </c>
      <c r="L25" s="51"/>
      <c r="M25" s="48">
        <f>M22/Y22*100</f>
        <v>9.5454603307111174</v>
      </c>
      <c r="N25" s="49"/>
      <c r="O25" s="50">
        <f>O22/Y22*100</f>
        <v>3.4137509194278657</v>
      </c>
      <c r="P25" s="51"/>
      <c r="Q25" s="48">
        <f>Q22/Y22*100</f>
        <v>41.430390488904855</v>
      </c>
      <c r="R25" s="49"/>
      <c r="S25" s="50">
        <f>S22/Y22*100</f>
        <v>28.376597036934605</v>
      </c>
      <c r="T25" s="51"/>
      <c r="U25" s="48">
        <f>U22/Y22*100</f>
        <v>2.7418588979075715</v>
      </c>
      <c r="V25" s="49"/>
      <c r="W25" s="50">
        <f>W22/Y22*100</f>
        <v>5.4721242523006284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+'(令和4年11月)'!E20</f>
        <v>1581.5</v>
      </c>
      <c r="F27" s="128">
        <f>+'(令和4年11月)'!F20</f>
        <v>288894</v>
      </c>
      <c r="G27" s="129">
        <f>+'(令和4年11月)'!G20</f>
        <v>1248.845</v>
      </c>
      <c r="H27" s="130">
        <f>+'(令和4年11月)'!H20</f>
        <v>456301</v>
      </c>
      <c r="I27" s="131">
        <f>+'(令和4年11月)'!I20</f>
        <v>2336</v>
      </c>
      <c r="J27" s="128">
        <f>+'(令和4年11月)'!J20</f>
        <v>3788202.2</v>
      </c>
      <c r="K27" s="129">
        <f>+'(令和4年11月)'!K20</f>
        <v>2090</v>
      </c>
      <c r="L27" s="130">
        <f>+'(令和4年11月)'!L20</f>
        <v>4438842</v>
      </c>
      <c r="M27" s="131">
        <f>+'(令和4年11月)'!M20</f>
        <v>7352.16</v>
      </c>
      <c r="N27" s="128">
        <f>+'(令和4年11月)'!N20</f>
        <v>1962257.75</v>
      </c>
      <c r="O27" s="129">
        <f>+'(令和4年11月)'!O20</f>
        <v>4400</v>
      </c>
      <c r="P27" s="130">
        <f>+'(令和4年11月)'!P20</f>
        <v>1514076</v>
      </c>
      <c r="Q27" s="131">
        <f>+'(令和4年11月)'!Q20</f>
        <v>28019.8</v>
      </c>
      <c r="R27" s="128">
        <f>+'(令和4年11月)'!R20</f>
        <v>5170517.5</v>
      </c>
      <c r="S27" s="129">
        <f>+'(令和4年11月)'!S20</f>
        <v>52965</v>
      </c>
      <c r="T27" s="130">
        <f>+'(令和4年11月)'!T20</f>
        <v>8466312</v>
      </c>
      <c r="U27" s="131">
        <f>+'(令和4年11月)'!U20</f>
        <v>4785.1000000000004</v>
      </c>
      <c r="V27" s="128">
        <f>+'(令和4年11月)'!V20</f>
        <v>1532798.5</v>
      </c>
      <c r="W27" s="131">
        <f>+'(令和4年11月)'!W20</f>
        <v>7405.8419999999996</v>
      </c>
      <c r="X27" s="130">
        <f>+'(令和4年11月)'!X20</f>
        <v>1686011.5</v>
      </c>
      <c r="Y27" s="131">
        <f>+'(令和4年11月)'!Y20</f>
        <v>112184.247</v>
      </c>
      <c r="Z27" s="128">
        <f>+'(令和4年11月)'!Z20</f>
        <v>29304212.449999999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+'(令和4年11月)'!E21</f>
        <v>1985.4</v>
      </c>
      <c r="F28" s="135">
        <f>+'(令和4年11月)'!F21</f>
        <v>270845</v>
      </c>
      <c r="G28" s="136">
        <f>+'(令和4年11月)'!G21</f>
        <v>1372.0309999999999</v>
      </c>
      <c r="H28" s="137">
        <f>+'(令和4年11月)'!H21</f>
        <v>499116</v>
      </c>
      <c r="I28" s="134">
        <f>+'(令和4年11月)'!I21</f>
        <v>2546</v>
      </c>
      <c r="J28" s="135">
        <f>+'(令和4年11月)'!J21</f>
        <v>4221587.3</v>
      </c>
      <c r="K28" s="136">
        <f>+'(令和4年11月)'!K21</f>
        <v>1883.3</v>
      </c>
      <c r="L28" s="137">
        <f>+'(令和4年11月)'!L21</f>
        <v>4106884</v>
      </c>
      <c r="M28" s="134">
        <f>+'(令和4年11月)'!M21</f>
        <v>10245.06</v>
      </c>
      <c r="N28" s="135">
        <f>+'(令和4年11月)'!N21</f>
        <v>2312822.25</v>
      </c>
      <c r="O28" s="136">
        <f>+'(令和4年11月)'!O21</f>
        <v>4436</v>
      </c>
      <c r="P28" s="137">
        <f>+'(令和4年11月)'!P21</f>
        <v>1496114</v>
      </c>
      <c r="Q28" s="134">
        <f>+'(令和4年11月)'!Q21</f>
        <v>27814.2</v>
      </c>
      <c r="R28" s="135">
        <f>+'(令和4年11月)'!R21</f>
        <v>5125062.3</v>
      </c>
      <c r="S28" s="136">
        <f>+'(令和4年11月)'!S21</f>
        <v>52216</v>
      </c>
      <c r="T28" s="137">
        <f>+'(令和4年11月)'!T21</f>
        <v>8459042</v>
      </c>
      <c r="U28" s="134">
        <f>+'(令和4年11月)'!U21</f>
        <v>5872</v>
      </c>
      <c r="V28" s="135">
        <f>+'(令和4年11月)'!V21</f>
        <v>2194095.5</v>
      </c>
      <c r="W28" s="134">
        <f>+'(令和4年11月)'!W21</f>
        <v>7034.3620000000001</v>
      </c>
      <c r="X28" s="137">
        <f>+'(令和4年11月)'!X21</f>
        <v>1566283</v>
      </c>
      <c r="Y28" s="138">
        <f>+'(令和4年11月)'!Y21</f>
        <v>115404.353</v>
      </c>
      <c r="Z28" s="139">
        <f>+'(令和4年11月)'!Z21</f>
        <v>30251851.350000001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+'(令和4年11月)'!E22</f>
        <v>1845.1</v>
      </c>
      <c r="F29" s="139">
        <f>+'(令和4年11月)'!F22</f>
        <v>426610</v>
      </c>
      <c r="G29" s="140">
        <f>+'(令和4年11月)'!G22</f>
        <v>1393.364</v>
      </c>
      <c r="H29" s="141">
        <f>+'(令和4年11月)'!H22</f>
        <v>599251</v>
      </c>
      <c r="I29" s="138">
        <f>+'(令和4年11月)'!I22</f>
        <v>4871</v>
      </c>
      <c r="J29" s="139">
        <f>+'(令和4年11月)'!J22</f>
        <v>5168196.8</v>
      </c>
      <c r="K29" s="140">
        <f>+'(令和4年11月)'!K22</f>
        <v>6141.7</v>
      </c>
      <c r="L29" s="141">
        <f>+'(令和4年11月)'!L22</f>
        <v>1105689</v>
      </c>
      <c r="M29" s="138">
        <f>+'(令和4年11月)'!M22</f>
        <v>15590.1</v>
      </c>
      <c r="N29" s="139">
        <f>+'(令和4年11月)'!N22</f>
        <v>3280711.5</v>
      </c>
      <c r="O29" s="140">
        <f>+'(令和4年11月)'!O22</f>
        <v>5174</v>
      </c>
      <c r="P29" s="141">
        <f>+'(令和4年11月)'!P22</f>
        <v>1418839</v>
      </c>
      <c r="Q29" s="138">
        <f>+'(令和4年11月)'!Q22</f>
        <v>60738.600000000006</v>
      </c>
      <c r="R29" s="139">
        <f>+'(令和4年11月)'!R22</f>
        <v>10795730.6</v>
      </c>
      <c r="S29" s="140">
        <f>+'(令和4年11月)'!S22</f>
        <v>30324</v>
      </c>
      <c r="T29" s="141">
        <f>+'(令和4年11月)'!T22</f>
        <v>2681759</v>
      </c>
      <c r="U29" s="138">
        <f>+'(令和4年11月)'!U22</f>
        <v>4406.1000000000004</v>
      </c>
      <c r="V29" s="139">
        <f>+'(令和4年11月)'!V22</f>
        <v>1298624</v>
      </c>
      <c r="W29" s="138">
        <f>+'(令和4年11月)'!W22</f>
        <v>8143.3210000000008</v>
      </c>
      <c r="X29" s="141">
        <f>+'(令和4年11月)'!X22</f>
        <v>2141510.5</v>
      </c>
      <c r="Y29" s="138">
        <f>+'(令和4年11月)'!Y22</f>
        <v>138627.285</v>
      </c>
      <c r="Z29" s="139">
        <f>+'(令和4年11月)'!Z22</f>
        <v>28916921.399999999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v>87.122933001147999</v>
      </c>
      <c r="F30" s="186"/>
      <c r="G30" s="185">
        <v>90.067129131651328</v>
      </c>
      <c r="H30" s="186"/>
      <c r="I30" s="185">
        <v>49.055466237942127</v>
      </c>
      <c r="J30" s="186"/>
      <c r="K30" s="185">
        <v>32.900544022787685</v>
      </c>
      <c r="L30" s="186"/>
      <c r="M30" s="185">
        <v>51.645491604814353</v>
      </c>
      <c r="N30" s="186"/>
      <c r="O30" s="185">
        <v>85.092449922958409</v>
      </c>
      <c r="P30" s="186"/>
      <c r="Q30" s="185">
        <v>46.040457947285262</v>
      </c>
      <c r="R30" s="186"/>
      <c r="S30" s="185">
        <v>175.59725537988948</v>
      </c>
      <c r="T30" s="186"/>
      <c r="U30" s="185">
        <v>107.65726177127213</v>
      </c>
      <c r="V30" s="186"/>
      <c r="W30" s="185">
        <v>90.732372061308581</v>
      </c>
      <c r="X30" s="186"/>
      <c r="Y30" s="185">
        <v>81.144081613985009</v>
      </c>
      <c r="Z30" s="18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-480.5</v>
      </c>
      <c r="F31" s="91">
        <f t="shared" ref="F31:Z33" si="5">F20-F27</f>
        <v>-171664</v>
      </c>
      <c r="G31" s="92">
        <f t="shared" si="5"/>
        <v>-238.31400000000008</v>
      </c>
      <c r="H31" s="93">
        <f t="shared" si="5"/>
        <v>-76511</v>
      </c>
      <c r="I31" s="90">
        <f t="shared" si="5"/>
        <v>-329</v>
      </c>
      <c r="J31" s="91">
        <f t="shared" si="5"/>
        <v>-1945239.4727272729</v>
      </c>
      <c r="K31" s="92">
        <f t="shared" si="5"/>
        <v>20</v>
      </c>
      <c r="L31" s="93">
        <f t="shared" si="5"/>
        <v>-368024</v>
      </c>
      <c r="M31" s="90">
        <f t="shared" si="5"/>
        <v>-1320.0159999999996</v>
      </c>
      <c r="N31" s="91">
        <f t="shared" si="5"/>
        <v>-608091.75</v>
      </c>
      <c r="O31" s="92">
        <f t="shared" si="5"/>
        <v>75</v>
      </c>
      <c r="P31" s="93">
        <f t="shared" si="5"/>
        <v>-21888</v>
      </c>
      <c r="Q31" s="90">
        <f t="shared" si="5"/>
        <v>-708.79999999999927</v>
      </c>
      <c r="R31" s="91">
        <f t="shared" si="5"/>
        <v>3848.7000000001863</v>
      </c>
      <c r="S31" s="92">
        <f t="shared" si="5"/>
        <v>-3280</v>
      </c>
      <c r="T31" s="93">
        <f t="shared" si="5"/>
        <v>-295657</v>
      </c>
      <c r="U31" s="90">
        <f t="shared" si="5"/>
        <v>-884.10000000000036</v>
      </c>
      <c r="V31" s="91">
        <f t="shared" si="5"/>
        <v>-133045.8488372094</v>
      </c>
      <c r="W31" s="92">
        <f t="shared" si="5"/>
        <v>-759.07600000000002</v>
      </c>
      <c r="X31" s="93">
        <f t="shared" si="5"/>
        <v>-275913.5</v>
      </c>
      <c r="Y31" s="90">
        <f t="shared" si="5"/>
        <v>-7904.8059999999969</v>
      </c>
      <c r="Z31" s="91">
        <f t="shared" si="5"/>
        <v>-3892185.8715644814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-670.40000000000009</v>
      </c>
      <c r="F32" s="95">
        <f t="shared" si="6"/>
        <v>-115368</v>
      </c>
      <c r="G32" s="96">
        <f t="shared" si="6"/>
        <v>-297.46900000000005</v>
      </c>
      <c r="H32" s="97">
        <f t="shared" si="6"/>
        <v>-96479</v>
      </c>
      <c r="I32" s="94">
        <f t="shared" si="6"/>
        <v>-613</v>
      </c>
      <c r="J32" s="95">
        <f t="shared" si="6"/>
        <v>-2666221.0909090908</v>
      </c>
      <c r="K32" s="96">
        <f t="shared" si="6"/>
        <v>192.70000000000005</v>
      </c>
      <c r="L32" s="97">
        <f t="shared" si="6"/>
        <v>-111677</v>
      </c>
      <c r="M32" s="94">
        <f t="shared" si="6"/>
        <v>-1148.9480000000003</v>
      </c>
      <c r="N32" s="95">
        <f t="shared" si="6"/>
        <v>-362511.25</v>
      </c>
      <c r="O32" s="96">
        <f t="shared" si="6"/>
        <v>-68</v>
      </c>
      <c r="P32" s="97">
        <f t="shared" si="6"/>
        <v>13158</v>
      </c>
      <c r="Q32" s="94">
        <f t="shared" si="6"/>
        <v>699.79999999999927</v>
      </c>
      <c r="R32" s="95">
        <f t="shared" si="6"/>
        <v>298677.70000000019</v>
      </c>
      <c r="S32" s="96">
        <f t="shared" si="6"/>
        <v>-5216</v>
      </c>
      <c r="T32" s="97">
        <f t="shared" si="6"/>
        <v>-778571</v>
      </c>
      <c r="U32" s="94">
        <f t="shared" si="5"/>
        <v>-1156</v>
      </c>
      <c r="V32" s="95">
        <f t="shared" si="5"/>
        <v>-103104.5</v>
      </c>
      <c r="W32" s="96">
        <f t="shared" si="5"/>
        <v>-501.91600000000017</v>
      </c>
      <c r="X32" s="97">
        <f t="shared" si="5"/>
        <v>-163812</v>
      </c>
      <c r="Y32" s="94">
        <f t="shared" si="5"/>
        <v>-8779.2330000000075</v>
      </c>
      <c r="Z32" s="95">
        <f t="shared" si="5"/>
        <v>-4085908.1409090906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304.80800000000045</v>
      </c>
      <c r="F33" s="95">
        <f t="shared" si="5"/>
        <v>1226</v>
      </c>
      <c r="G33" s="96">
        <f t="shared" si="5"/>
        <v>264.63499999999999</v>
      </c>
      <c r="H33" s="97">
        <f t="shared" si="5"/>
        <v>129578</v>
      </c>
      <c r="I33" s="94">
        <f t="shared" si="5"/>
        <v>-1673</v>
      </c>
      <c r="J33" s="95">
        <f t="shared" si="5"/>
        <v>-2454906.4636363634</v>
      </c>
      <c r="K33" s="96">
        <f t="shared" si="5"/>
        <v>-105.69999999999982</v>
      </c>
      <c r="L33" s="97">
        <f t="shared" si="5"/>
        <v>896357</v>
      </c>
      <c r="M33" s="94">
        <f t="shared" si="5"/>
        <v>-1788.1579999999994</v>
      </c>
      <c r="N33" s="95">
        <f t="shared" si="5"/>
        <v>-145067.25</v>
      </c>
      <c r="O33" s="96">
        <f t="shared" si="5"/>
        <v>-238</v>
      </c>
      <c r="P33" s="97">
        <f t="shared" si="5"/>
        <v>63374</v>
      </c>
      <c r="Q33" s="94">
        <f t="shared" si="5"/>
        <v>-833.70000000000437</v>
      </c>
      <c r="R33" s="95">
        <f t="shared" si="5"/>
        <v>108334.30000000075</v>
      </c>
      <c r="S33" s="96">
        <f t="shared" si="5"/>
        <v>10706.199999999997</v>
      </c>
      <c r="T33" s="97">
        <f t="shared" si="5"/>
        <v>1679832</v>
      </c>
      <c r="U33" s="94">
        <f t="shared" si="5"/>
        <v>-441.60000000000036</v>
      </c>
      <c r="V33" s="95">
        <f t="shared" si="5"/>
        <v>-165830.22093023267</v>
      </c>
      <c r="W33" s="96">
        <f t="shared" si="5"/>
        <v>-231.08430000000044</v>
      </c>
      <c r="X33" s="97">
        <f t="shared" si="5"/>
        <v>-284388.5</v>
      </c>
      <c r="Y33" s="94">
        <f t="shared" si="5"/>
        <v>5964.4006999999983</v>
      </c>
      <c r="Z33" s="95">
        <f t="shared" si="5"/>
        <v>-171491.13456659392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-33.598376395384726</v>
      </c>
      <c r="F34" s="188"/>
      <c r="G34" s="187">
        <f t="shared" ref="G34" si="7">+G23-G30</f>
        <v>-28.378516400813815</v>
      </c>
      <c r="H34" s="188"/>
      <c r="I34" s="187">
        <f t="shared" ref="I34" si="8">+I23-I30</f>
        <v>13.266583746240102</v>
      </c>
      <c r="J34" s="188"/>
      <c r="K34" s="187">
        <f t="shared" ref="K34" si="9">+K23-K30</f>
        <v>1.8726741197609087</v>
      </c>
      <c r="L34" s="188"/>
      <c r="M34" s="187">
        <f t="shared" ref="M34" si="10">+M23-M30</f>
        <v>-2.3161287267099482</v>
      </c>
      <c r="N34" s="188"/>
      <c r="O34" s="187">
        <f t="shared" ref="O34" si="11">+O23-O30</f>
        <v>5.4656657964476381</v>
      </c>
      <c r="P34" s="188"/>
      <c r="Q34" s="187">
        <f t="shared" ref="Q34" si="12">+Q23-Q30</f>
        <v>9.1025664365737669E-2</v>
      </c>
      <c r="R34" s="188"/>
      <c r="S34" s="187">
        <f t="shared" ref="S34" si="13">+S23-S30</f>
        <v>-53.789995196003773</v>
      </c>
      <c r="T34" s="188"/>
      <c r="U34" s="187">
        <f t="shared" ref="U34" si="14">+U23-U30</f>
        <v>-9.1096862909427756</v>
      </c>
      <c r="V34" s="188"/>
      <c r="W34" s="187">
        <f t="shared" ref="W34" si="15">+W23-W30</f>
        <v>-6.8425992217893992</v>
      </c>
      <c r="X34" s="188"/>
      <c r="Y34" s="187">
        <f t="shared" ref="Y34" si="16">+Y23-Y30</f>
        <v>-8.7998124200151722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69.617451786278849</v>
      </c>
      <c r="F35" s="60">
        <f t="shared" si="17"/>
        <v>40.578897450275882</v>
      </c>
      <c r="G35" s="61">
        <f t="shared" si="17"/>
        <v>80.91724753672392</v>
      </c>
      <c r="H35" s="62">
        <f t="shared" si="17"/>
        <v>83.232340056234804</v>
      </c>
      <c r="I35" s="59">
        <f t="shared" si="17"/>
        <v>85.916095890410958</v>
      </c>
      <c r="J35" s="60">
        <f t="shared" si="17"/>
        <v>48.650062218767708</v>
      </c>
      <c r="K35" s="61">
        <f t="shared" si="17"/>
        <v>100.95693779904306</v>
      </c>
      <c r="L35" s="62">
        <f t="shared" si="17"/>
        <v>91.709008791031536</v>
      </c>
      <c r="M35" s="59">
        <f t="shared" si="17"/>
        <v>82.045874953755089</v>
      </c>
      <c r="N35" s="60">
        <f t="shared" si="17"/>
        <v>69.010607806237473</v>
      </c>
      <c r="O35" s="61">
        <f t="shared" si="17"/>
        <v>101.70454545454545</v>
      </c>
      <c r="P35" s="62">
        <f t="shared" si="17"/>
        <v>98.554365831041508</v>
      </c>
      <c r="Q35" s="59">
        <f t="shared" si="17"/>
        <v>97.470360245255137</v>
      </c>
      <c r="R35" s="60">
        <f t="shared" si="17"/>
        <v>100.07443548929096</v>
      </c>
      <c r="S35" s="61">
        <f t="shared" si="17"/>
        <v>93.807231190408757</v>
      </c>
      <c r="T35" s="62">
        <f t="shared" si="17"/>
        <v>96.507841903298626</v>
      </c>
      <c r="U35" s="59">
        <f t="shared" si="17"/>
        <v>81.523897097239342</v>
      </c>
      <c r="V35" s="60">
        <f t="shared" si="17"/>
        <v>91.320069217368797</v>
      </c>
      <c r="W35" s="61">
        <f t="shared" si="17"/>
        <v>89.750307932575396</v>
      </c>
      <c r="X35" s="62">
        <f t="shared" si="17"/>
        <v>83.6351353475347</v>
      </c>
      <c r="Y35" s="59">
        <f t="shared" si="17"/>
        <v>92.953729056094659</v>
      </c>
      <c r="Z35" s="60">
        <f t="shared" si="17"/>
        <v>86.71799872388489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66.233504583459251</v>
      </c>
      <c r="F36" s="64">
        <f t="shared" si="17"/>
        <v>57.404419501929148</v>
      </c>
      <c r="G36" s="65">
        <f t="shared" si="17"/>
        <v>78.319075880938556</v>
      </c>
      <c r="H36" s="66">
        <f t="shared" si="17"/>
        <v>80.670024603498987</v>
      </c>
      <c r="I36" s="63">
        <f t="shared" si="17"/>
        <v>75.923016496465038</v>
      </c>
      <c r="J36" s="64">
        <f t="shared" si="17"/>
        <v>36.843161080452113</v>
      </c>
      <c r="K36" s="65">
        <f t="shared" si="17"/>
        <v>110.23203950512399</v>
      </c>
      <c r="L36" s="66">
        <f t="shared" si="17"/>
        <v>97.280736441545471</v>
      </c>
      <c r="M36" s="63">
        <f t="shared" si="17"/>
        <v>88.785346303486747</v>
      </c>
      <c r="N36" s="64">
        <f t="shared" si="17"/>
        <v>84.326022027849319</v>
      </c>
      <c r="O36" s="65">
        <f t="shared" si="17"/>
        <v>98.46708746618576</v>
      </c>
      <c r="P36" s="66">
        <f t="shared" si="17"/>
        <v>100.87947843546681</v>
      </c>
      <c r="Q36" s="63">
        <f t="shared" si="17"/>
        <v>102.51598104565294</v>
      </c>
      <c r="R36" s="64">
        <f t="shared" si="17"/>
        <v>105.82778671783171</v>
      </c>
      <c r="S36" s="65">
        <f t="shared" si="17"/>
        <v>90.010724682089787</v>
      </c>
      <c r="T36" s="66">
        <f t="shared" si="17"/>
        <v>90.795990846244763</v>
      </c>
      <c r="U36" s="63">
        <f t="shared" si="17"/>
        <v>80.313351498637601</v>
      </c>
      <c r="V36" s="64">
        <f t="shared" si="17"/>
        <v>95.300819859481962</v>
      </c>
      <c r="W36" s="65">
        <f t="shared" si="17"/>
        <v>92.8647971201937</v>
      </c>
      <c r="X36" s="66">
        <f t="shared" si="17"/>
        <v>89.541353637880249</v>
      </c>
      <c r="Y36" s="63">
        <f t="shared" si="17"/>
        <v>92.39263271117683</v>
      </c>
      <c r="Z36" s="64">
        <f t="shared" si="17"/>
        <v>86.493692258245574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116.51986342203678</v>
      </c>
      <c r="F37" s="68">
        <f t="shared" si="17"/>
        <v>100.28738191791098</v>
      </c>
      <c r="G37" s="69">
        <f t="shared" si="17"/>
        <v>118.99252456644496</v>
      </c>
      <c r="H37" s="70">
        <f t="shared" si="17"/>
        <v>121.62332645252157</v>
      </c>
      <c r="I37" s="67">
        <f t="shared" si="17"/>
        <v>65.653869841921576</v>
      </c>
      <c r="J37" s="68">
        <f t="shared" si="17"/>
        <v>52.499748778212862</v>
      </c>
      <c r="K37" s="69">
        <f t="shared" si="17"/>
        <v>98.278978133090192</v>
      </c>
      <c r="L37" s="70">
        <f t="shared" si="17"/>
        <v>181.06773242747283</v>
      </c>
      <c r="M37" s="67">
        <f t="shared" si="17"/>
        <v>88.530169787236773</v>
      </c>
      <c r="N37" s="68">
        <f t="shared" si="17"/>
        <v>95.578177172848029</v>
      </c>
      <c r="O37" s="69">
        <f t="shared" si="17"/>
        <v>95.400077309625047</v>
      </c>
      <c r="P37" s="70">
        <f t="shared" si="17"/>
        <v>104.46660967171046</v>
      </c>
      <c r="Q37" s="67">
        <f t="shared" si="17"/>
        <v>98.627396746056036</v>
      </c>
      <c r="R37" s="68">
        <f t="shared" si="17"/>
        <v>101.00349206565046</v>
      </c>
      <c r="S37" s="69">
        <f t="shared" si="17"/>
        <v>135.30602822846589</v>
      </c>
      <c r="T37" s="70">
        <f t="shared" si="17"/>
        <v>162.63918569864032</v>
      </c>
      <c r="U37" s="67">
        <f t="shared" si="17"/>
        <v>89.977531149996594</v>
      </c>
      <c r="V37" s="68">
        <f t="shared" si="17"/>
        <v>87.230312936598082</v>
      </c>
      <c r="W37" s="69">
        <f t="shared" si="17"/>
        <v>97.16228428180591</v>
      </c>
      <c r="X37" s="70">
        <f t="shared" si="17"/>
        <v>86.720191192151518</v>
      </c>
      <c r="Y37" s="67">
        <f t="shared" si="17"/>
        <v>104.30247241731669</v>
      </c>
      <c r="Z37" s="68">
        <f t="shared" si="17"/>
        <v>99.406952309361003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+'(令和5年10月)'!E20</f>
        <v>1259</v>
      </c>
      <c r="F39" s="143">
        <f>+'(令和5年10月)'!F20</f>
        <v>166122</v>
      </c>
      <c r="G39" s="142">
        <f>+'(令和5年10月)'!G20</f>
        <v>1077.338</v>
      </c>
      <c r="H39" s="143">
        <f>+'(令和5年10月)'!H20</f>
        <v>419904</v>
      </c>
      <c r="I39" s="142">
        <f>+'(令和5年10月)'!I20</f>
        <v>1935</v>
      </c>
      <c r="J39" s="143">
        <f>+'(令和5年10月)'!J20</f>
        <v>1325534.4545454546</v>
      </c>
      <c r="K39" s="142">
        <f>+'(令和5年10月)'!K20</f>
        <v>1685</v>
      </c>
      <c r="L39" s="143">
        <f>+'(令和5年10月)'!L20</f>
        <v>3245398</v>
      </c>
      <c r="M39" s="142">
        <f>+'(令和5年10月)'!M20</f>
        <v>6722.1279999999997</v>
      </c>
      <c r="N39" s="143">
        <f>+'(令和5年10月)'!N20</f>
        <v>1683269</v>
      </c>
      <c r="O39" s="142">
        <f>+'(令和5年10月)'!O20</f>
        <v>4008</v>
      </c>
      <c r="P39" s="143">
        <f>+'(令和5年10月)'!P20</f>
        <v>1373941</v>
      </c>
      <c r="Q39" s="142">
        <f>+'(令和5年10月)'!Q20</f>
        <v>28509</v>
      </c>
      <c r="R39" s="143">
        <f>+'(令和5年10月)'!R20</f>
        <v>5327583.2</v>
      </c>
      <c r="S39" s="144">
        <f>+'(令和5年10月)'!S20</f>
        <v>48213</v>
      </c>
      <c r="T39" s="145">
        <f>+'(令和5年10月)'!T20</f>
        <v>8392459</v>
      </c>
      <c r="U39" s="142">
        <f>+'(令和5年10月)'!U20</f>
        <v>3365</v>
      </c>
      <c r="V39" s="143">
        <f>+'(令和5年10月)'!V20</f>
        <v>1364334.2325581396</v>
      </c>
      <c r="W39" s="142">
        <f>+'(令和5年10月)'!W20</f>
        <v>6501.2470000000003</v>
      </c>
      <c r="X39" s="143">
        <f>+'(令和5年10月)'!X20</f>
        <v>1376899</v>
      </c>
      <c r="Y39" s="146">
        <f>+'(令和5年10月)'!Y20</f>
        <v>103274.713</v>
      </c>
      <c r="Z39" s="147">
        <f>+'(令和5年10月)'!Z20</f>
        <v>24675443.887103595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+'(令和5年10月)'!E21</f>
        <v>1154</v>
      </c>
      <c r="F40" s="149">
        <f>+'(令和5年10月)'!F21</f>
        <v>129705</v>
      </c>
      <c r="G40" s="148">
        <f>+'(令和5年10月)'!G21</f>
        <v>1033.771</v>
      </c>
      <c r="H40" s="149">
        <f>+'(令和5年10月)'!H21</f>
        <v>392252</v>
      </c>
      <c r="I40" s="148">
        <f>+'(令和5年10月)'!I21</f>
        <v>2058</v>
      </c>
      <c r="J40" s="149">
        <f>+'(令和5年10月)'!J21</f>
        <v>1432975.4818181819</v>
      </c>
      <c r="K40" s="148">
        <f>+'(令和5年10月)'!K21</f>
        <v>2379</v>
      </c>
      <c r="L40" s="149">
        <f>+'(令和5年10月)'!L21</f>
        <v>4594241</v>
      </c>
      <c r="M40" s="148">
        <f>+'(令和5年10月)'!M21</f>
        <v>7368.5739999999996</v>
      </c>
      <c r="N40" s="149">
        <f>+'(令和5年10月)'!N21</f>
        <v>1358268</v>
      </c>
      <c r="O40" s="148">
        <f>+'(令和5年10月)'!O21</f>
        <v>4042</v>
      </c>
      <c r="P40" s="149">
        <f>+'(令和5年10月)'!P21</f>
        <v>1383967</v>
      </c>
      <c r="Q40" s="148">
        <f>+'(令和5年10月)'!Q21</f>
        <v>29337</v>
      </c>
      <c r="R40" s="149">
        <f>+'(令和5年10月)'!R21</f>
        <v>5576506.2000000002</v>
      </c>
      <c r="S40" s="144">
        <f>+'(令和5年10月)'!S21</f>
        <v>46606</v>
      </c>
      <c r="T40" s="145">
        <f>+'(令和5年10月)'!T21</f>
        <v>8303886</v>
      </c>
      <c r="U40" s="148">
        <f>+'(令和5年10月)'!U21</f>
        <v>4793</v>
      </c>
      <c r="V40" s="149">
        <f>+'(令和5年10月)'!V21</f>
        <v>1804920.5581395349</v>
      </c>
      <c r="W40" s="148">
        <f>+'(令和5年10月)'!W21</f>
        <v>6594.4570000000003</v>
      </c>
      <c r="X40" s="149">
        <f>+'(令和5年10月)'!X21</f>
        <v>1478311</v>
      </c>
      <c r="Y40" s="150">
        <f>+'(令和5年10月)'!Y21</f>
        <v>105365.802</v>
      </c>
      <c r="Z40" s="151">
        <f>+'(令和5年10月)'!Z21</f>
        <v>26455032.239957716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+'(令和5年10月)'!E22</f>
        <v>2363.9080000000004</v>
      </c>
      <c r="F41" s="149">
        <f>+'(令和5年10月)'!F22</f>
        <v>466083</v>
      </c>
      <c r="G41" s="148">
        <f>+'(令和5年10月)'!G22</f>
        <v>1722.03</v>
      </c>
      <c r="H41" s="149">
        <f>+'(令和5年10月)'!H22</f>
        <v>751676</v>
      </c>
      <c r="I41" s="148">
        <f>+'(令和5年10月)'!I22</f>
        <v>3124</v>
      </c>
      <c r="J41" s="149">
        <f>+'(令和5年10月)'!J22</f>
        <v>2425693.8181818184</v>
      </c>
      <c r="K41" s="148">
        <f>+'(令和5年10月)'!K22</f>
        <v>6002</v>
      </c>
      <c r="L41" s="149">
        <f>+'(令和5年10月)'!L22</f>
        <v>1926435</v>
      </c>
      <c r="M41" s="148">
        <f>+'(令和5年10月)'!M22</f>
        <v>16865.91</v>
      </c>
      <c r="N41" s="149">
        <f>+'(令和5年10月)'!N22</f>
        <v>3731789.25</v>
      </c>
      <c r="O41" s="148">
        <f>+'(令和5年10月)'!O22</f>
        <v>4829</v>
      </c>
      <c r="P41" s="149">
        <f>+'(令和5年10月)'!P22</f>
        <v>1499297</v>
      </c>
      <c r="Q41" s="148">
        <f>+'(令和5年10月)'!Q22</f>
        <v>61107.9</v>
      </c>
      <c r="R41" s="149">
        <f>+'(令和5年10月)'!R22</f>
        <v>11153438.699999999</v>
      </c>
      <c r="S41" s="144">
        <f>+'(令和5年10月)'!S22</f>
        <v>38345.199999999997</v>
      </c>
      <c r="T41" s="145">
        <f>+'(令和5年10月)'!T22</f>
        <v>3871407</v>
      </c>
      <c r="U41" s="148">
        <f>+'(令和5年10月)'!U22</f>
        <v>4779.5</v>
      </c>
      <c r="V41" s="149">
        <f>+'(令和5年10月)'!V22</f>
        <v>1824032.1279069767</v>
      </c>
      <c r="W41" s="148">
        <f>+'(令和5年10月)'!W22</f>
        <v>7797.9166999999989</v>
      </c>
      <c r="X41" s="149">
        <f>+'(令和5年10月)'!X22</f>
        <v>1849495</v>
      </c>
      <c r="Y41" s="150">
        <f>+'(令和5年10月)'!Y22</f>
        <v>146937.36470000001</v>
      </c>
      <c r="Z41" s="151">
        <f>+'(令和5年10月)'!Z22</f>
        <v>29499346.896088794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+'(令和5年10月)'!E23</f>
        <v>52.197621536310322</v>
      </c>
      <c r="F42" s="193">
        <f>+'(令和5年10月)'!F23</f>
        <v>0</v>
      </c>
      <c r="G42" s="192">
        <f>+'(令和5年10月)'!G23</f>
        <v>62.082439222783279</v>
      </c>
      <c r="H42" s="193">
        <f>+'(令和5年10月)'!H23</f>
        <v>0</v>
      </c>
      <c r="I42" s="192">
        <f>+'(令和5年10月)'!I23</f>
        <v>62.674619369015851</v>
      </c>
      <c r="J42" s="193">
        <f>+'(令和5年10月)'!J23</f>
        <v>0</v>
      </c>
      <c r="K42" s="192">
        <f>+'(令和5年10月)'!K23</f>
        <v>32.005040163805326</v>
      </c>
      <c r="L42" s="193">
        <f>+'(令和5年10月)'!L23</f>
        <v>0</v>
      </c>
      <c r="M42" s="192">
        <f>+'(令和5年10月)'!M23</f>
        <v>40.98723885608424</v>
      </c>
      <c r="N42" s="193">
        <f>+'(令和5年10月)'!N23</f>
        <v>0</v>
      </c>
      <c r="O42" s="192">
        <f>+'(令和5年10月)'!O23</f>
        <v>83.058192323565834</v>
      </c>
      <c r="P42" s="193">
        <f>+'(令和5年10月)'!P23</f>
        <v>0</v>
      </c>
      <c r="Q42" s="192">
        <f>+'(令和5年10月)'!Q23</f>
        <v>47.012527246395187</v>
      </c>
      <c r="R42" s="193">
        <f>+'(令和5年10月)'!R23</f>
        <v>0</v>
      </c>
      <c r="S42" s="192">
        <f>+'(令和5年10月)'!S23</f>
        <v>126.28490451950765</v>
      </c>
      <c r="T42" s="193">
        <f>+'(令和5年10月)'!T23</f>
        <v>0</v>
      </c>
      <c r="U42" s="192">
        <f>+'(令和5年10月)'!U23</f>
        <v>74.251388004004738</v>
      </c>
      <c r="V42" s="193">
        <f>+'(令和5年10月)'!V23</f>
        <v>0</v>
      </c>
      <c r="W42" s="192">
        <f>+'(令和5年10月)'!W23</f>
        <v>83.47037907996355</v>
      </c>
      <c r="X42" s="193">
        <f>+'(令和5年10月)'!X23</f>
        <v>0</v>
      </c>
      <c r="Y42" s="192">
        <f>+'(令和5年10月)'!Y23</f>
        <v>70.494801098287923</v>
      </c>
      <c r="Z42" s="193">
        <f>+'(令和5年10月)'!Z23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-158</v>
      </c>
      <c r="F43" s="93">
        <f t="shared" si="18"/>
        <v>-48892</v>
      </c>
      <c r="G43" s="90">
        <f t="shared" si="18"/>
        <v>-66.807000000000016</v>
      </c>
      <c r="H43" s="91">
        <f t="shared" si="18"/>
        <v>-40114</v>
      </c>
      <c r="I43" s="92">
        <f t="shared" si="18"/>
        <v>72</v>
      </c>
      <c r="J43" s="93">
        <f t="shared" si="18"/>
        <v>517428.27272727271</v>
      </c>
      <c r="K43" s="90">
        <f t="shared" si="18"/>
        <v>425</v>
      </c>
      <c r="L43" s="91">
        <f t="shared" si="18"/>
        <v>825420</v>
      </c>
      <c r="M43" s="92">
        <f t="shared" si="18"/>
        <v>-689.98399999999947</v>
      </c>
      <c r="N43" s="93">
        <f t="shared" si="18"/>
        <v>-329103</v>
      </c>
      <c r="O43" s="90">
        <f t="shared" si="18"/>
        <v>467</v>
      </c>
      <c r="P43" s="91">
        <f t="shared" si="18"/>
        <v>118247</v>
      </c>
      <c r="Q43" s="92">
        <f t="shared" si="18"/>
        <v>-1198</v>
      </c>
      <c r="R43" s="93">
        <f t="shared" si="18"/>
        <v>-153217</v>
      </c>
      <c r="S43" s="90">
        <f t="shared" si="18"/>
        <v>1472</v>
      </c>
      <c r="T43" s="91">
        <f t="shared" si="18"/>
        <v>-221804</v>
      </c>
      <c r="U43" s="92">
        <f t="shared" si="18"/>
        <v>536</v>
      </c>
      <c r="V43" s="93">
        <f t="shared" si="18"/>
        <v>35418.418604651</v>
      </c>
      <c r="W43" s="90">
        <f t="shared" si="18"/>
        <v>145.51899999999932</v>
      </c>
      <c r="X43" s="91">
        <f t="shared" si="18"/>
        <v>33199</v>
      </c>
      <c r="Y43" s="90">
        <f t="shared" si="18"/>
        <v>1004.7280000000028</v>
      </c>
      <c r="Z43" s="91">
        <f t="shared" si="18"/>
        <v>736582.69133192301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161</v>
      </c>
      <c r="F44" s="97">
        <f t="shared" si="18"/>
        <v>25772</v>
      </c>
      <c r="G44" s="94">
        <f t="shared" si="18"/>
        <v>40.79099999999994</v>
      </c>
      <c r="H44" s="95">
        <f t="shared" si="18"/>
        <v>10385</v>
      </c>
      <c r="I44" s="96">
        <f t="shared" si="18"/>
        <v>-125</v>
      </c>
      <c r="J44" s="97">
        <f t="shared" si="18"/>
        <v>122390.72727272729</v>
      </c>
      <c r="K44" s="94">
        <f t="shared" si="18"/>
        <v>-303</v>
      </c>
      <c r="L44" s="95">
        <f t="shared" si="18"/>
        <v>-599034</v>
      </c>
      <c r="M44" s="96">
        <f t="shared" si="18"/>
        <v>1727.5379999999996</v>
      </c>
      <c r="N44" s="97">
        <f t="shared" si="18"/>
        <v>592043</v>
      </c>
      <c r="O44" s="94">
        <f t="shared" si="18"/>
        <v>326</v>
      </c>
      <c r="P44" s="95">
        <f t="shared" si="18"/>
        <v>125305</v>
      </c>
      <c r="Q44" s="96">
        <f t="shared" si="18"/>
        <v>-823</v>
      </c>
      <c r="R44" s="97">
        <f t="shared" si="18"/>
        <v>-152766.20000000019</v>
      </c>
      <c r="S44" s="94">
        <f t="shared" si="18"/>
        <v>394</v>
      </c>
      <c r="T44" s="95">
        <f t="shared" si="18"/>
        <v>-623415</v>
      </c>
      <c r="U44" s="96">
        <f t="shared" si="18"/>
        <v>-77</v>
      </c>
      <c r="V44" s="97">
        <f t="shared" si="18"/>
        <v>286070.4418604651</v>
      </c>
      <c r="W44" s="94">
        <f t="shared" si="18"/>
        <v>-62.011000000000422</v>
      </c>
      <c r="X44" s="95">
        <f t="shared" si="18"/>
        <v>-75840</v>
      </c>
      <c r="Y44" s="94">
        <f t="shared" si="18"/>
        <v>1259.3179999999993</v>
      </c>
      <c r="Z44" s="95">
        <f t="shared" si="18"/>
        <v>-289089.03086680546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-214</v>
      </c>
      <c r="F45" s="97">
        <f t="shared" si="18"/>
        <v>-38247</v>
      </c>
      <c r="G45" s="94">
        <f t="shared" si="18"/>
        <v>-64.030999999999949</v>
      </c>
      <c r="H45" s="95">
        <f t="shared" si="18"/>
        <v>-22847</v>
      </c>
      <c r="I45" s="96">
        <f t="shared" si="18"/>
        <v>74</v>
      </c>
      <c r="J45" s="97">
        <f t="shared" si="18"/>
        <v>287596.51818181807</v>
      </c>
      <c r="K45" s="94">
        <f t="shared" si="18"/>
        <v>34</v>
      </c>
      <c r="L45" s="95">
        <f t="shared" si="18"/>
        <v>75611</v>
      </c>
      <c r="M45" s="96">
        <f t="shared" si="18"/>
        <v>-3063.9679999999989</v>
      </c>
      <c r="N45" s="97">
        <f t="shared" si="18"/>
        <v>-596145</v>
      </c>
      <c r="O45" s="94">
        <f t="shared" si="18"/>
        <v>107</v>
      </c>
      <c r="P45" s="95">
        <f t="shared" si="18"/>
        <v>-17084</v>
      </c>
      <c r="Q45" s="96">
        <f t="shared" si="18"/>
        <v>-1203</v>
      </c>
      <c r="R45" s="97">
        <f t="shared" si="18"/>
        <v>-249373.79999999888</v>
      </c>
      <c r="S45" s="94">
        <f t="shared" si="18"/>
        <v>2685</v>
      </c>
      <c r="T45" s="95">
        <f t="shared" si="18"/>
        <v>490184</v>
      </c>
      <c r="U45" s="96">
        <f t="shared" si="18"/>
        <v>-815</v>
      </c>
      <c r="V45" s="97">
        <f t="shared" si="18"/>
        <v>-691238.3488372094</v>
      </c>
      <c r="W45" s="94">
        <f t="shared" si="18"/>
        <v>114.32000000000153</v>
      </c>
      <c r="X45" s="95">
        <f t="shared" si="18"/>
        <v>7627</v>
      </c>
      <c r="Y45" s="94">
        <f t="shared" si="18"/>
        <v>-2345.6790000000037</v>
      </c>
      <c r="Z45" s="95">
        <f t="shared" si="18"/>
        <v>-753916.63065538928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1.3269350694529507</v>
      </c>
      <c r="F46" s="193"/>
      <c r="G46" s="192">
        <f>G23-G42</f>
        <v>-0.39382649194576658</v>
      </c>
      <c r="H46" s="193"/>
      <c r="I46" s="192">
        <f>I23-I42</f>
        <v>-0.35256938483362177</v>
      </c>
      <c r="J46" s="193"/>
      <c r="K46" s="192">
        <f>K23-K42</f>
        <v>2.7681779787432674</v>
      </c>
      <c r="L46" s="193"/>
      <c r="M46" s="192">
        <f>M23-M42</f>
        <v>8.3421240220201653</v>
      </c>
      <c r="N46" s="193"/>
      <c r="O46" s="192">
        <f t="shared" si="18"/>
        <v>7.4999233958402129</v>
      </c>
      <c r="P46" s="193"/>
      <c r="Q46" s="192">
        <f t="shared" si="18"/>
        <v>-0.8810436347441879</v>
      </c>
      <c r="R46" s="193"/>
      <c r="S46" s="192">
        <f t="shared" si="18"/>
        <v>-4.477644335621946</v>
      </c>
      <c r="T46" s="193"/>
      <c r="U46" s="192">
        <f t="shared" si="18"/>
        <v>24.296187476324619</v>
      </c>
      <c r="V46" s="193"/>
      <c r="W46" s="192">
        <f t="shared" si="18"/>
        <v>0.41939375955563207</v>
      </c>
      <c r="X46" s="193"/>
      <c r="Y46" s="192">
        <f t="shared" si="18"/>
        <v>1.8494680956819138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87.450357426528996</v>
      </c>
      <c r="F47" s="72">
        <f t="shared" si="19"/>
        <v>70.56861824442278</v>
      </c>
      <c r="G47" s="71">
        <f t="shared" si="19"/>
        <v>93.798882059298009</v>
      </c>
      <c r="H47" s="73">
        <f t="shared" si="19"/>
        <v>90.446864045115078</v>
      </c>
      <c r="I47" s="74">
        <f t="shared" si="19"/>
        <v>103.72093023255815</v>
      </c>
      <c r="J47" s="72">
        <f t="shared" si="19"/>
        <v>139.03544498243213</v>
      </c>
      <c r="K47" s="71">
        <f t="shared" si="19"/>
        <v>125.22255192878337</v>
      </c>
      <c r="L47" s="73">
        <f t="shared" si="19"/>
        <v>125.43355237169678</v>
      </c>
      <c r="M47" s="74">
        <f t="shared" si="19"/>
        <v>89.735631335791282</v>
      </c>
      <c r="N47" s="72">
        <f t="shared" si="19"/>
        <v>80.448579519969769</v>
      </c>
      <c r="O47" s="71">
        <f t="shared" si="19"/>
        <v>111.65169660678642</v>
      </c>
      <c r="P47" s="73">
        <f t="shared" si="19"/>
        <v>108.60641031892928</v>
      </c>
      <c r="Q47" s="74">
        <f t="shared" si="19"/>
        <v>95.79781823283875</v>
      </c>
      <c r="R47" s="72">
        <f t="shared" si="19"/>
        <v>97.124080577474601</v>
      </c>
      <c r="S47" s="71">
        <f t="shared" si="19"/>
        <v>103.05311845352914</v>
      </c>
      <c r="T47" s="73">
        <f t="shared" si="19"/>
        <v>97.357103561661731</v>
      </c>
      <c r="U47" s="74">
        <f t="shared" si="19"/>
        <v>115.92867756315009</v>
      </c>
      <c r="V47" s="72">
        <f t="shared" si="19"/>
        <v>102.59602213002023</v>
      </c>
      <c r="W47" s="71">
        <f t="shared" si="19"/>
        <v>102.23832443222045</v>
      </c>
      <c r="X47" s="73">
        <f t="shared" si="19"/>
        <v>102.41114271998164</v>
      </c>
      <c r="Y47" s="71">
        <f t="shared" si="19"/>
        <v>100.97286932184456</v>
      </c>
      <c r="Z47" s="73">
        <f t="shared" si="19"/>
        <v>102.98508385381831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113.95147313691507</v>
      </c>
      <c r="F48" s="66">
        <f t="shared" si="19"/>
        <v>119.8697043290544</v>
      </c>
      <c r="G48" s="63">
        <f t="shared" si="19"/>
        <v>103.94584487280065</v>
      </c>
      <c r="H48" s="64">
        <f t="shared" si="19"/>
        <v>102.64753270856491</v>
      </c>
      <c r="I48" s="65">
        <f t="shared" si="19"/>
        <v>93.926141885325549</v>
      </c>
      <c r="J48" s="66">
        <f t="shared" si="19"/>
        <v>108.54102033326041</v>
      </c>
      <c r="K48" s="63">
        <f t="shared" si="19"/>
        <v>87.263556116015124</v>
      </c>
      <c r="L48" s="64">
        <f t="shared" si="19"/>
        <v>86.961197725587311</v>
      </c>
      <c r="M48" s="65">
        <f t="shared" si="19"/>
        <v>123.44467192702413</v>
      </c>
      <c r="N48" s="66">
        <f t="shared" si="19"/>
        <v>143.58808423668967</v>
      </c>
      <c r="O48" s="63">
        <f t="shared" si="19"/>
        <v>108.06531420089065</v>
      </c>
      <c r="P48" s="64">
        <f t="shared" si="19"/>
        <v>109.05404536379841</v>
      </c>
      <c r="Q48" s="65">
        <f t="shared" si="19"/>
        <v>97.194668848212146</v>
      </c>
      <c r="R48" s="66">
        <f t="shared" si="19"/>
        <v>97.260539224362375</v>
      </c>
      <c r="S48" s="63">
        <f t="shared" si="19"/>
        <v>100.84538471441445</v>
      </c>
      <c r="T48" s="64">
        <f t="shared" si="19"/>
        <v>92.49249086512026</v>
      </c>
      <c r="U48" s="65">
        <f t="shared" si="19"/>
        <v>98.393490506989352</v>
      </c>
      <c r="V48" s="66">
        <f t="shared" si="19"/>
        <v>115.84947551128451</v>
      </c>
      <c r="W48" s="63">
        <f t="shared" si="19"/>
        <v>99.059649642116085</v>
      </c>
      <c r="X48" s="64">
        <f t="shared" si="19"/>
        <v>94.869821032245582</v>
      </c>
      <c r="Y48" s="63">
        <f t="shared" si="19"/>
        <v>101.19518665078826</v>
      </c>
      <c r="Z48" s="64">
        <f t="shared" si="19"/>
        <v>98.907243702276944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90.947194222448587</v>
      </c>
      <c r="F49" s="70">
        <f t="shared" si="19"/>
        <v>91.793950862829149</v>
      </c>
      <c r="G49" s="67">
        <f t="shared" si="19"/>
        <v>96.281655952567618</v>
      </c>
      <c r="H49" s="68">
        <f t="shared" si="19"/>
        <v>96.960525545580808</v>
      </c>
      <c r="I49" s="69">
        <f t="shared" si="19"/>
        <v>102.36875800256082</v>
      </c>
      <c r="J49" s="70">
        <f t="shared" si="19"/>
        <v>111.85625803331544</v>
      </c>
      <c r="K49" s="67">
        <f t="shared" si="19"/>
        <v>100.56647784071977</v>
      </c>
      <c r="L49" s="68">
        <f t="shared" si="19"/>
        <v>103.92491830765118</v>
      </c>
      <c r="M49" s="69">
        <f t="shared" si="19"/>
        <v>81.833366832859895</v>
      </c>
      <c r="N49" s="70">
        <f t="shared" si="19"/>
        <v>84.025223289337674</v>
      </c>
      <c r="O49" s="67">
        <f t="shared" si="19"/>
        <v>102.21577966452682</v>
      </c>
      <c r="P49" s="68">
        <f t="shared" si="19"/>
        <v>98.860532636295545</v>
      </c>
      <c r="Q49" s="69">
        <f t="shared" si="19"/>
        <v>98.031351101903354</v>
      </c>
      <c r="R49" s="70">
        <f t="shared" si="19"/>
        <v>97.764153220297885</v>
      </c>
      <c r="S49" s="67">
        <f t="shared" si="19"/>
        <v>107.00218019465279</v>
      </c>
      <c r="T49" s="68">
        <f t="shared" si="19"/>
        <v>112.66164988594586</v>
      </c>
      <c r="U49" s="69">
        <f t="shared" si="19"/>
        <v>82.948007113714823</v>
      </c>
      <c r="V49" s="70">
        <f t="shared" si="19"/>
        <v>62.103828202281441</v>
      </c>
      <c r="W49" s="67">
        <f t="shared" si="19"/>
        <v>101.46603258790905</v>
      </c>
      <c r="X49" s="68">
        <f t="shared" si="19"/>
        <v>100.41238283964</v>
      </c>
      <c r="Y49" s="67">
        <f t="shared" si="19"/>
        <v>98.403619797599376</v>
      </c>
      <c r="Z49" s="68">
        <f t="shared" si="19"/>
        <v>97.444293823483434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D28B5-469A-4451-9871-E91BC11559BA}">
  <dimension ref="A1:AL52"/>
  <sheetViews>
    <sheetView zoomScaleNormal="100" zoomScaleSheetLayoutView="100" workbookViewId="0">
      <pane xSplit="4" ySplit="4" topLeftCell="E11" activePane="bottomRight" state="frozen"/>
      <selection activeCell="J64" sqref="J64"/>
      <selection pane="topRight" activeCell="J64" sqref="J64"/>
      <selection pane="bottomLeft" activeCell="J64" sqref="J64"/>
      <selection pane="bottomRight" activeCell="E30" sqref="E30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80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802</v>
      </c>
      <c r="F5" s="14">
        <v>68679</v>
      </c>
      <c r="G5" s="15">
        <v>30</v>
      </c>
      <c r="H5" s="16">
        <v>5460</v>
      </c>
      <c r="I5" s="13">
        <v>1163</v>
      </c>
      <c r="J5" s="14">
        <v>1065139</v>
      </c>
      <c r="K5" s="17">
        <v>1610</v>
      </c>
      <c r="L5" s="18">
        <v>3183203</v>
      </c>
      <c r="M5" s="13">
        <v>629</v>
      </c>
      <c r="N5" s="75">
        <v>181429</v>
      </c>
      <c r="O5" s="19">
        <v>728</v>
      </c>
      <c r="P5" s="18">
        <v>66023</v>
      </c>
      <c r="Q5" s="13">
        <v>13118</v>
      </c>
      <c r="R5" s="14">
        <v>2019984</v>
      </c>
      <c r="S5" s="19">
        <v>18620</v>
      </c>
      <c r="T5" s="18">
        <v>5160206</v>
      </c>
      <c r="U5" s="13">
        <v>3106</v>
      </c>
      <c r="V5" s="14">
        <v>1330167</v>
      </c>
      <c r="W5" s="13">
        <v>312</v>
      </c>
      <c r="X5" s="18">
        <v>67969</v>
      </c>
      <c r="Y5" s="20">
        <f t="shared" ref="Y5:Z19" si="0">+W5+U5+S5+Q5+O5+M5+K5+I5+G5+E5</f>
        <v>40118</v>
      </c>
      <c r="Z5" s="21">
        <f t="shared" si="0"/>
        <v>13148259</v>
      </c>
    </row>
    <row r="6" spans="1:26" ht="18.95" customHeight="1" x14ac:dyDescent="0.15">
      <c r="A6" s="7"/>
      <c r="B6" s="22"/>
      <c r="C6" s="83"/>
      <c r="D6" s="81" t="s">
        <v>22</v>
      </c>
      <c r="E6" s="23">
        <v>869</v>
      </c>
      <c r="F6" s="24">
        <v>72700</v>
      </c>
      <c r="G6" s="25">
        <v>30</v>
      </c>
      <c r="H6" s="26">
        <v>5400</v>
      </c>
      <c r="I6" s="27">
        <v>1281</v>
      </c>
      <c r="J6" s="21">
        <v>1169200</v>
      </c>
      <c r="K6" s="25">
        <v>2288</v>
      </c>
      <c r="L6" s="26">
        <v>4545073</v>
      </c>
      <c r="M6" s="27">
        <v>691</v>
      </c>
      <c r="N6" s="76">
        <v>197625</v>
      </c>
      <c r="O6" s="25">
        <v>709</v>
      </c>
      <c r="P6" s="26">
        <v>58649</v>
      </c>
      <c r="Q6" s="27">
        <v>13687</v>
      </c>
      <c r="R6" s="21">
        <v>2097725</v>
      </c>
      <c r="S6" s="25">
        <v>18677</v>
      </c>
      <c r="T6" s="26">
        <v>5186895</v>
      </c>
      <c r="U6" s="27">
        <v>3883</v>
      </c>
      <c r="V6" s="21">
        <v>1710337</v>
      </c>
      <c r="W6" s="27">
        <v>290</v>
      </c>
      <c r="X6" s="26">
        <v>87816</v>
      </c>
      <c r="Y6" s="20">
        <f t="shared" si="0"/>
        <v>42405</v>
      </c>
      <c r="Z6" s="21">
        <f t="shared" si="0"/>
        <v>15131420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1450.9</v>
      </c>
      <c r="F7" s="36">
        <v>271429</v>
      </c>
      <c r="G7" s="29">
        <v>151</v>
      </c>
      <c r="H7" s="30">
        <v>74178</v>
      </c>
      <c r="I7" s="31">
        <v>1816</v>
      </c>
      <c r="J7" s="32">
        <v>2053508</v>
      </c>
      <c r="K7" s="77">
        <v>5750</v>
      </c>
      <c r="L7" s="30">
        <v>1770958</v>
      </c>
      <c r="M7" s="23">
        <v>1403.3</v>
      </c>
      <c r="N7" s="24">
        <v>219982.25</v>
      </c>
      <c r="O7" s="33">
        <v>3067</v>
      </c>
      <c r="P7" s="34">
        <v>712239</v>
      </c>
      <c r="Q7" s="23">
        <v>32900.400000000001</v>
      </c>
      <c r="R7" s="24">
        <v>5115419</v>
      </c>
      <c r="S7" s="33">
        <v>30309.200000000001</v>
      </c>
      <c r="T7" s="34">
        <v>2906996</v>
      </c>
      <c r="U7" s="23">
        <v>3368.5</v>
      </c>
      <c r="V7" s="24">
        <v>1642045.5</v>
      </c>
      <c r="W7" s="23">
        <v>1181.2</v>
      </c>
      <c r="X7" s="34">
        <v>284381</v>
      </c>
      <c r="Y7" s="31">
        <f t="shared" si="0"/>
        <v>81397.5</v>
      </c>
      <c r="Z7" s="24">
        <f t="shared" si="0"/>
        <v>15051135.75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237</v>
      </c>
      <c r="F8" s="14">
        <v>42635</v>
      </c>
      <c r="G8" s="15">
        <v>172.33799999999999</v>
      </c>
      <c r="H8" s="16">
        <v>100400</v>
      </c>
      <c r="I8" s="13">
        <v>582</v>
      </c>
      <c r="J8" s="14">
        <v>116460.45454545456</v>
      </c>
      <c r="K8" s="17">
        <v>0</v>
      </c>
      <c r="L8" s="18">
        <v>0</v>
      </c>
      <c r="M8" s="13">
        <v>4398</v>
      </c>
      <c r="N8" s="75">
        <v>861859</v>
      </c>
      <c r="O8" s="19">
        <v>0</v>
      </c>
      <c r="P8" s="18">
        <v>0</v>
      </c>
      <c r="Q8" s="13">
        <v>7423</v>
      </c>
      <c r="R8" s="14">
        <v>1446815</v>
      </c>
      <c r="S8" s="19">
        <v>29306</v>
      </c>
      <c r="T8" s="18">
        <v>3168868</v>
      </c>
      <c r="U8" s="13">
        <v>232</v>
      </c>
      <c r="V8" s="14">
        <v>30200.232558139534</v>
      </c>
      <c r="W8" s="13">
        <v>43</v>
      </c>
      <c r="X8" s="18">
        <v>1400</v>
      </c>
      <c r="Y8" s="13">
        <f t="shared" si="0"/>
        <v>42393.338000000003</v>
      </c>
      <c r="Z8" s="14">
        <f t="shared" si="0"/>
        <v>5768637.6871035937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191</v>
      </c>
      <c r="F9" s="24">
        <v>33466</v>
      </c>
      <c r="G9" s="25">
        <v>167.77099999999999</v>
      </c>
      <c r="H9" s="26">
        <v>94600</v>
      </c>
      <c r="I9" s="27">
        <v>549</v>
      </c>
      <c r="J9" s="21">
        <v>119221.18181818182</v>
      </c>
      <c r="K9" s="25">
        <v>23</v>
      </c>
      <c r="L9" s="26">
        <v>418</v>
      </c>
      <c r="M9" s="27">
        <v>4660.45</v>
      </c>
      <c r="N9" s="76">
        <v>677670</v>
      </c>
      <c r="O9" s="25">
        <v>0</v>
      </c>
      <c r="P9" s="26">
        <v>0</v>
      </c>
      <c r="Q9" s="27">
        <v>7776</v>
      </c>
      <c r="R9" s="21">
        <v>1603517</v>
      </c>
      <c r="S9" s="25">
        <v>27666</v>
      </c>
      <c r="T9" s="26">
        <v>3058312</v>
      </c>
      <c r="U9" s="27">
        <v>876</v>
      </c>
      <c r="V9" s="21">
        <v>64162.558139534885</v>
      </c>
      <c r="W9" s="27">
        <v>54</v>
      </c>
      <c r="X9" s="26">
        <v>1940</v>
      </c>
      <c r="Y9" s="20">
        <f t="shared" si="0"/>
        <v>41963.220999999998</v>
      </c>
      <c r="Z9" s="21">
        <f t="shared" si="0"/>
        <v>5653306.7399577163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279</v>
      </c>
      <c r="F10" s="36">
        <v>50064</v>
      </c>
      <c r="G10" s="29">
        <v>173.03</v>
      </c>
      <c r="H10" s="30">
        <v>100481</v>
      </c>
      <c r="I10" s="37">
        <v>862</v>
      </c>
      <c r="J10" s="38">
        <v>115090.81818181818</v>
      </c>
      <c r="K10" s="77">
        <v>54</v>
      </c>
      <c r="L10" s="30">
        <v>1877</v>
      </c>
      <c r="M10" s="35">
        <v>8662.5499999999993</v>
      </c>
      <c r="N10" s="36">
        <v>2002137</v>
      </c>
      <c r="O10" s="29">
        <v>0</v>
      </c>
      <c r="P10" s="30">
        <v>0</v>
      </c>
      <c r="Q10" s="35">
        <v>12633</v>
      </c>
      <c r="R10" s="36">
        <v>1697021</v>
      </c>
      <c r="S10" s="29">
        <v>7877</v>
      </c>
      <c r="T10" s="30">
        <v>929626</v>
      </c>
      <c r="U10" s="35">
        <v>842</v>
      </c>
      <c r="V10" s="36">
        <v>62609.627906976748</v>
      </c>
      <c r="W10" s="35">
        <v>360</v>
      </c>
      <c r="X10" s="30">
        <v>19168</v>
      </c>
      <c r="Y10" s="37">
        <f t="shared" si="0"/>
        <v>31742.579999999998</v>
      </c>
      <c r="Z10" s="36">
        <f t="shared" si="0"/>
        <v>4978074.4460887946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2789</v>
      </c>
      <c r="R11" s="14">
        <v>743576.2</v>
      </c>
      <c r="S11" s="19">
        <v>0</v>
      </c>
      <c r="T11" s="18">
        <v>0</v>
      </c>
      <c r="U11" s="13">
        <v>26</v>
      </c>
      <c r="V11" s="14">
        <v>3747</v>
      </c>
      <c r="W11" s="13">
        <v>0</v>
      </c>
      <c r="X11" s="18">
        <v>20</v>
      </c>
      <c r="Y11" s="13">
        <f>+W11+U11+S11+Q11+O11+M11+K11+I11+G11+E11</f>
        <v>2905</v>
      </c>
      <c r="Z11" s="14">
        <f t="shared" si="0"/>
        <v>837343.2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13</v>
      </c>
      <c r="J12" s="21">
        <v>2251.3000000000002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2680</v>
      </c>
      <c r="R12" s="21">
        <v>729771.2</v>
      </c>
      <c r="S12" s="25">
        <v>0</v>
      </c>
      <c r="T12" s="26">
        <v>50</v>
      </c>
      <c r="U12" s="27">
        <v>30</v>
      </c>
      <c r="V12" s="21">
        <v>29541</v>
      </c>
      <c r="W12" s="27">
        <v>6</v>
      </c>
      <c r="X12" s="26">
        <v>6000</v>
      </c>
      <c r="Y12" s="20">
        <f t="shared" ref="Y12:Y19" si="1">+W12+U12+S12+Q12+O12+M12+K12+I12+G12+E12</f>
        <v>2819</v>
      </c>
      <c r="Z12" s="21">
        <f t="shared" si="0"/>
        <v>857613.5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54</v>
      </c>
      <c r="J13" s="38">
        <v>15613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7878.5</v>
      </c>
      <c r="R13" s="36">
        <v>2128851.7000000002</v>
      </c>
      <c r="S13" s="29">
        <v>2</v>
      </c>
      <c r="T13" s="30">
        <v>1835</v>
      </c>
      <c r="U13" s="35">
        <v>517</v>
      </c>
      <c r="V13" s="36">
        <v>107937</v>
      </c>
      <c r="W13" s="35">
        <v>13</v>
      </c>
      <c r="X13" s="30">
        <v>35950</v>
      </c>
      <c r="Y13" s="37">
        <f t="shared" si="1"/>
        <v>8678.5</v>
      </c>
      <c r="Z13" s="36">
        <f t="shared" si="0"/>
        <v>2504186.7000000002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744</v>
      </c>
      <c r="N14" s="75">
        <v>41132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744</v>
      </c>
      <c r="Z14" s="14">
        <f t="shared" si="0"/>
        <v>41132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1348</v>
      </c>
      <c r="N15" s="76">
        <v>85789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1348</v>
      </c>
      <c r="Z15" s="24">
        <f t="shared" si="0"/>
        <v>85789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5408</v>
      </c>
      <c r="N16" s="36">
        <v>861556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5408</v>
      </c>
      <c r="Z16" s="36">
        <f t="shared" si="0"/>
        <v>861556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220</v>
      </c>
      <c r="F17" s="14">
        <v>54808</v>
      </c>
      <c r="G17" s="19">
        <v>800</v>
      </c>
      <c r="H17" s="18">
        <v>239044</v>
      </c>
      <c r="I17" s="13">
        <v>190</v>
      </c>
      <c r="J17" s="14">
        <v>143935</v>
      </c>
      <c r="K17" s="19">
        <v>75</v>
      </c>
      <c r="L17" s="18">
        <v>62195</v>
      </c>
      <c r="M17" s="13">
        <v>936.12800000000004</v>
      </c>
      <c r="N17" s="75">
        <v>583849</v>
      </c>
      <c r="O17" s="19">
        <v>3280</v>
      </c>
      <c r="P17" s="18">
        <v>1307918</v>
      </c>
      <c r="Q17" s="13">
        <v>5179</v>
      </c>
      <c r="R17" s="14">
        <v>1117208</v>
      </c>
      <c r="S17" s="19">
        <v>287</v>
      </c>
      <c r="T17" s="18">
        <v>63385</v>
      </c>
      <c r="U17" s="13">
        <v>1</v>
      </c>
      <c r="V17" s="14">
        <v>220</v>
      </c>
      <c r="W17" s="13">
        <v>6146.2470000000003</v>
      </c>
      <c r="X17" s="18">
        <v>1307510</v>
      </c>
      <c r="Y17" s="41">
        <f t="shared" si="1"/>
        <v>17114.375</v>
      </c>
      <c r="Z17" s="42">
        <f t="shared" si="0"/>
        <v>4880072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94</v>
      </c>
      <c r="F18" s="21">
        <v>23539</v>
      </c>
      <c r="G18" s="25">
        <v>761</v>
      </c>
      <c r="H18" s="26">
        <v>217252</v>
      </c>
      <c r="I18" s="27">
        <v>215</v>
      </c>
      <c r="J18" s="21">
        <v>142303</v>
      </c>
      <c r="K18" s="25">
        <v>68</v>
      </c>
      <c r="L18" s="26">
        <v>48750</v>
      </c>
      <c r="M18" s="27">
        <v>654.12400000000002</v>
      </c>
      <c r="N18" s="21">
        <v>382184</v>
      </c>
      <c r="O18" s="25">
        <v>3333</v>
      </c>
      <c r="P18" s="26">
        <v>1325318</v>
      </c>
      <c r="Q18" s="27">
        <v>5194</v>
      </c>
      <c r="R18" s="21">
        <v>1145493</v>
      </c>
      <c r="S18" s="25">
        <v>263</v>
      </c>
      <c r="T18" s="26">
        <v>58629</v>
      </c>
      <c r="U18" s="27">
        <v>4</v>
      </c>
      <c r="V18" s="21">
        <v>880</v>
      </c>
      <c r="W18" s="27">
        <v>6244.4570000000003</v>
      </c>
      <c r="X18" s="26">
        <v>1382555</v>
      </c>
      <c r="Y18" s="23">
        <f t="shared" si="1"/>
        <v>16830.580999999998</v>
      </c>
      <c r="Z18" s="24">
        <f t="shared" si="0"/>
        <v>4726903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634.00800000000004</v>
      </c>
      <c r="F19" s="24">
        <v>144590</v>
      </c>
      <c r="G19" s="33">
        <v>1203</v>
      </c>
      <c r="H19" s="34">
        <v>382017</v>
      </c>
      <c r="I19" s="23">
        <v>392</v>
      </c>
      <c r="J19" s="24">
        <v>241482</v>
      </c>
      <c r="K19" s="78">
        <v>198</v>
      </c>
      <c r="L19" s="34">
        <v>153600</v>
      </c>
      <c r="M19" s="23">
        <v>1373.06</v>
      </c>
      <c r="N19" s="24">
        <v>629114</v>
      </c>
      <c r="O19" s="33">
        <v>1762</v>
      </c>
      <c r="P19" s="34">
        <v>787058</v>
      </c>
      <c r="Q19" s="23">
        <v>7696</v>
      </c>
      <c r="R19" s="24">
        <v>2212147</v>
      </c>
      <c r="S19" s="33">
        <v>157</v>
      </c>
      <c r="T19" s="34">
        <v>32950</v>
      </c>
      <c r="U19" s="23">
        <v>52</v>
      </c>
      <c r="V19" s="24">
        <v>11440</v>
      </c>
      <c r="W19" s="23">
        <v>6243.716699999999</v>
      </c>
      <c r="X19" s="34">
        <v>1509996</v>
      </c>
      <c r="Y19" s="35">
        <f t="shared" si="1"/>
        <v>19710.7847</v>
      </c>
      <c r="Z19" s="36">
        <f t="shared" si="0"/>
        <v>6104394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1259</v>
      </c>
      <c r="F20" s="14">
        <f t="shared" ref="F20:X22" si="2">F5+F8+F11+F14+F17</f>
        <v>166122</v>
      </c>
      <c r="G20" s="19">
        <f>G5+G8+G11+G14+G17</f>
        <v>1077.338</v>
      </c>
      <c r="H20" s="18">
        <f t="shared" si="2"/>
        <v>419904</v>
      </c>
      <c r="I20" s="13">
        <f t="shared" si="2"/>
        <v>1935</v>
      </c>
      <c r="J20" s="14">
        <f t="shared" si="2"/>
        <v>1325534.4545454546</v>
      </c>
      <c r="K20" s="19">
        <f t="shared" si="2"/>
        <v>1685</v>
      </c>
      <c r="L20" s="18">
        <f t="shared" si="2"/>
        <v>3245398</v>
      </c>
      <c r="M20" s="13">
        <f t="shared" si="2"/>
        <v>6722.1279999999997</v>
      </c>
      <c r="N20" s="14">
        <f t="shared" si="2"/>
        <v>1683269</v>
      </c>
      <c r="O20" s="19">
        <f t="shared" si="2"/>
        <v>4008</v>
      </c>
      <c r="P20" s="18">
        <f t="shared" si="2"/>
        <v>1373941</v>
      </c>
      <c r="Q20" s="13">
        <f t="shared" si="2"/>
        <v>28509</v>
      </c>
      <c r="R20" s="14">
        <f t="shared" si="2"/>
        <v>5327583.2</v>
      </c>
      <c r="S20" s="19">
        <f t="shared" si="2"/>
        <v>48213</v>
      </c>
      <c r="T20" s="18">
        <f t="shared" si="2"/>
        <v>8392459</v>
      </c>
      <c r="U20" s="13">
        <f t="shared" si="2"/>
        <v>3365</v>
      </c>
      <c r="V20" s="14">
        <f t="shared" si="2"/>
        <v>1364334.2325581396</v>
      </c>
      <c r="W20" s="13">
        <f t="shared" si="2"/>
        <v>6501.2470000000003</v>
      </c>
      <c r="X20" s="18">
        <f t="shared" si="2"/>
        <v>1376899</v>
      </c>
      <c r="Y20" s="31">
        <f t="shared" ref="Y20:Z22" si="3">+Y17+Y14+Y11+Y8+Y5</f>
        <v>103274.713</v>
      </c>
      <c r="Z20" s="32">
        <f t="shared" si="3"/>
        <v>24675443.887103595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1154</v>
      </c>
      <c r="F21" s="21">
        <f t="shared" si="4"/>
        <v>129705</v>
      </c>
      <c r="G21" s="25">
        <f t="shared" si="4"/>
        <v>1033.771</v>
      </c>
      <c r="H21" s="26">
        <f t="shared" si="4"/>
        <v>392252</v>
      </c>
      <c r="I21" s="27">
        <f t="shared" si="4"/>
        <v>2058</v>
      </c>
      <c r="J21" s="21">
        <f t="shared" si="4"/>
        <v>1432975.4818181819</v>
      </c>
      <c r="K21" s="25">
        <f t="shared" si="4"/>
        <v>2379</v>
      </c>
      <c r="L21" s="26">
        <f t="shared" si="4"/>
        <v>4594241</v>
      </c>
      <c r="M21" s="27">
        <f t="shared" si="4"/>
        <v>7368.5739999999996</v>
      </c>
      <c r="N21" s="21">
        <f t="shared" si="4"/>
        <v>1358268</v>
      </c>
      <c r="O21" s="25">
        <f t="shared" si="4"/>
        <v>4042</v>
      </c>
      <c r="P21" s="26">
        <f t="shared" si="4"/>
        <v>1383967</v>
      </c>
      <c r="Q21" s="27">
        <f t="shared" si="4"/>
        <v>29337</v>
      </c>
      <c r="R21" s="21">
        <f t="shared" si="4"/>
        <v>5576506.2000000002</v>
      </c>
      <c r="S21" s="25">
        <f t="shared" si="4"/>
        <v>46606</v>
      </c>
      <c r="T21" s="26">
        <f t="shared" si="4"/>
        <v>8303886</v>
      </c>
      <c r="U21" s="27">
        <f t="shared" si="2"/>
        <v>4793</v>
      </c>
      <c r="V21" s="21">
        <f t="shared" si="2"/>
        <v>1804920.5581395349</v>
      </c>
      <c r="W21" s="27">
        <f t="shared" si="2"/>
        <v>6594.4570000000003</v>
      </c>
      <c r="X21" s="26">
        <f t="shared" si="2"/>
        <v>1478311</v>
      </c>
      <c r="Y21" s="23">
        <f t="shared" si="3"/>
        <v>105365.802</v>
      </c>
      <c r="Z21" s="24">
        <f t="shared" si="3"/>
        <v>26455032.239957716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2363.9080000000004</v>
      </c>
      <c r="F22" s="24">
        <f t="shared" si="2"/>
        <v>466083</v>
      </c>
      <c r="G22" s="33">
        <f t="shared" si="2"/>
        <v>1722.03</v>
      </c>
      <c r="H22" s="34">
        <f t="shared" si="2"/>
        <v>751676</v>
      </c>
      <c r="I22" s="23">
        <f t="shared" si="2"/>
        <v>3124</v>
      </c>
      <c r="J22" s="24">
        <f t="shared" si="2"/>
        <v>2425693.8181818184</v>
      </c>
      <c r="K22" s="33">
        <f t="shared" si="2"/>
        <v>6002</v>
      </c>
      <c r="L22" s="34">
        <f t="shared" si="2"/>
        <v>1926435</v>
      </c>
      <c r="M22" s="23">
        <f t="shared" si="2"/>
        <v>16865.91</v>
      </c>
      <c r="N22" s="24">
        <f t="shared" si="2"/>
        <v>3731789.25</v>
      </c>
      <c r="O22" s="33">
        <f t="shared" si="2"/>
        <v>4829</v>
      </c>
      <c r="P22" s="34">
        <f t="shared" si="2"/>
        <v>1499297</v>
      </c>
      <c r="Q22" s="23">
        <f t="shared" si="2"/>
        <v>61107.9</v>
      </c>
      <c r="R22" s="24">
        <f t="shared" si="2"/>
        <v>11153438.699999999</v>
      </c>
      <c r="S22" s="33">
        <f t="shared" si="2"/>
        <v>38345.199999999997</v>
      </c>
      <c r="T22" s="34">
        <f t="shared" si="2"/>
        <v>3871407</v>
      </c>
      <c r="U22" s="23">
        <f t="shared" si="2"/>
        <v>4779.5</v>
      </c>
      <c r="V22" s="24">
        <f t="shared" si="2"/>
        <v>1824032.1279069767</v>
      </c>
      <c r="W22" s="23">
        <f t="shared" si="2"/>
        <v>7797.9166999999989</v>
      </c>
      <c r="X22" s="34">
        <f t="shared" si="2"/>
        <v>1849495</v>
      </c>
      <c r="Y22" s="23">
        <f t="shared" si="3"/>
        <v>146937.36470000001</v>
      </c>
      <c r="Z22" s="24">
        <f t="shared" si="3"/>
        <v>29499346.896088794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52.197621536310322</v>
      </c>
      <c r="F23" s="178"/>
      <c r="G23" s="177">
        <f>(G20+G21)/(G22+G41)*100</f>
        <v>62.082439222783279</v>
      </c>
      <c r="H23" s="178"/>
      <c r="I23" s="177">
        <f>(I20+I21)/(I22+I41)*100</f>
        <v>62.674619369015851</v>
      </c>
      <c r="J23" s="178"/>
      <c r="K23" s="177">
        <f>(K20+K21)/(K22+K41)*100</f>
        <v>32.005040163805326</v>
      </c>
      <c r="L23" s="178"/>
      <c r="M23" s="177">
        <f>(M20+M21)/(M22+M41)*100</f>
        <v>40.98723885608424</v>
      </c>
      <c r="N23" s="178"/>
      <c r="O23" s="177">
        <f>(O20+O21)/(O22+O41)*100</f>
        <v>83.058192323565834</v>
      </c>
      <c r="P23" s="178"/>
      <c r="Q23" s="177">
        <f>(Q20+Q21)/(Q22+Q41)*100</f>
        <v>47.012527246395187</v>
      </c>
      <c r="R23" s="178"/>
      <c r="S23" s="177">
        <f>(S20+S21)/(S22+S41)*100</f>
        <v>126.28490451950765</v>
      </c>
      <c r="T23" s="178"/>
      <c r="U23" s="177">
        <f>(U20+U21)/(U22+U41)*100</f>
        <v>74.251388004004738</v>
      </c>
      <c r="V23" s="178"/>
      <c r="W23" s="177">
        <f>(W20+W21)/(W22+W41)*100</f>
        <v>83.47037907996355</v>
      </c>
      <c r="X23" s="178"/>
      <c r="Y23" s="177">
        <f>(Y20+Y21)/(Y22+Y41)*100</f>
        <v>70.494801098287923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197166.30258030343</v>
      </c>
      <c r="F24" s="180"/>
      <c r="G24" s="181">
        <f>H22/G22*1000</f>
        <v>436505.7519323125</v>
      </c>
      <c r="H24" s="182"/>
      <c r="I24" s="183">
        <f>J22/I22*1000</f>
        <v>776470.49237574206</v>
      </c>
      <c r="J24" s="184"/>
      <c r="K24" s="181">
        <f>L22/K22*1000</f>
        <v>320965.51149616792</v>
      </c>
      <c r="L24" s="182"/>
      <c r="M24" s="183">
        <f>N22/M22*1000</f>
        <v>221262.25326709321</v>
      </c>
      <c r="N24" s="184"/>
      <c r="O24" s="181">
        <f>P22/O22*1000</f>
        <v>310477.73866224888</v>
      </c>
      <c r="P24" s="182"/>
      <c r="Q24" s="183">
        <f>R22/Q22*1000</f>
        <v>182520.40570859087</v>
      </c>
      <c r="R24" s="184"/>
      <c r="S24" s="181">
        <f>T22/S22*1000</f>
        <v>100961.97177221661</v>
      </c>
      <c r="T24" s="182"/>
      <c r="U24" s="183">
        <f>V22/U22*1000</f>
        <v>381636.59962485125</v>
      </c>
      <c r="V24" s="184"/>
      <c r="W24" s="181">
        <f>X22/W22*1000</f>
        <v>237178.09142536754</v>
      </c>
      <c r="X24" s="182"/>
      <c r="Y24" s="183">
        <f>Z22/Y22*1000</f>
        <v>200761.37173357647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1.6087861687368348</v>
      </c>
      <c r="F25" s="49"/>
      <c r="G25" s="50">
        <f>G22/Y22*100</f>
        <v>1.1719483356162301</v>
      </c>
      <c r="H25" s="51"/>
      <c r="I25" s="48">
        <f>I22/Y22*100</f>
        <v>2.1260759687491522</v>
      </c>
      <c r="J25" s="49"/>
      <c r="K25" s="50">
        <f>K22/Y22*100</f>
        <v>4.084733663390657</v>
      </c>
      <c r="L25" s="51"/>
      <c r="M25" s="48">
        <f>M22/Y22*100</f>
        <v>11.478298957133807</v>
      </c>
      <c r="N25" s="49"/>
      <c r="O25" s="50">
        <f>O22/Y22*100</f>
        <v>3.2864343319749216</v>
      </c>
      <c r="P25" s="51"/>
      <c r="Q25" s="48">
        <f>Q22/Y22*100</f>
        <v>41.587720131474498</v>
      </c>
      <c r="R25" s="49"/>
      <c r="S25" s="50">
        <f>S22/Y22*100</f>
        <v>26.096289448425093</v>
      </c>
      <c r="T25" s="51"/>
      <c r="U25" s="48">
        <f>U22/Y22*100</f>
        <v>3.2527465085264322</v>
      </c>
      <c r="V25" s="49"/>
      <c r="W25" s="50">
        <f>W22/Y22*100</f>
        <v>5.3069664859723717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+'(令和4年10月)'!E20</f>
        <v>822</v>
      </c>
      <c r="F27" s="128">
        <f>+'(令和4年10月)'!F20</f>
        <v>74866</v>
      </c>
      <c r="G27" s="129">
        <f>+'(令和4年10月)'!G20</f>
        <v>1347.5630000000001</v>
      </c>
      <c r="H27" s="130">
        <f>+'(令和4年10月)'!H20</f>
        <v>498696</v>
      </c>
      <c r="I27" s="131">
        <f>+'(令和4年10月)'!I20</f>
        <v>2816</v>
      </c>
      <c r="J27" s="128">
        <f>+'(令和4年10月)'!J20</f>
        <v>4639230</v>
      </c>
      <c r="K27" s="129">
        <f>+'(令和4年10月)'!K20</f>
        <v>1765</v>
      </c>
      <c r="L27" s="130">
        <f>+'(令和4年10月)'!L20</f>
        <v>3821208</v>
      </c>
      <c r="M27" s="131">
        <f>+'(令和4年10月)'!M20</f>
        <v>12346.272000000001</v>
      </c>
      <c r="N27" s="128">
        <f>+'(令和4年10月)'!N20</f>
        <v>3009437</v>
      </c>
      <c r="O27" s="129">
        <f>+'(令和4年10月)'!O20</f>
        <v>4350</v>
      </c>
      <c r="P27" s="130">
        <f>+'(令和4年10月)'!P20</f>
        <v>1439242</v>
      </c>
      <c r="Q27" s="131">
        <f>+'(令和4年10月)'!Q20</f>
        <v>26830</v>
      </c>
      <c r="R27" s="128">
        <f>+'(令和4年10月)'!R20</f>
        <v>5115434</v>
      </c>
      <c r="S27" s="129">
        <f>+'(令和4年10月)'!S20</f>
        <v>48073</v>
      </c>
      <c r="T27" s="130">
        <f>+'(令和4年10月)'!T20</f>
        <v>7969145</v>
      </c>
      <c r="U27" s="131">
        <f>+'(令和4年10月)'!U20</f>
        <v>4481</v>
      </c>
      <c r="V27" s="128">
        <f>+'(令和4年10月)'!V20</f>
        <v>1563340</v>
      </c>
      <c r="W27" s="131">
        <f>+'(令和4年10月)'!W20</f>
        <v>5806.8649999999998</v>
      </c>
      <c r="X27" s="130">
        <f>+'(令和4年10月)'!X20</f>
        <v>1158934</v>
      </c>
      <c r="Y27" s="131">
        <f>+'(令和4年10月)'!Y20</f>
        <v>108637.70000000001</v>
      </c>
      <c r="Z27" s="128">
        <f>+'(令和4年10月)'!Z20</f>
        <v>29289532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f>+'(令和4年10月)'!E21</f>
        <v>916</v>
      </c>
      <c r="F28" s="135">
        <f>+'(令和4年10月)'!F21</f>
        <v>78680</v>
      </c>
      <c r="G28" s="136">
        <f>+'(令和4年10月)'!G21</f>
        <v>1317.0129999999999</v>
      </c>
      <c r="H28" s="137">
        <f>+'(令和4年10月)'!H21</f>
        <v>491367</v>
      </c>
      <c r="I28" s="134">
        <f>+'(令和4年10月)'!I21</f>
        <v>2183</v>
      </c>
      <c r="J28" s="135">
        <f>+'(令和4年10月)'!J21</f>
        <v>4490212</v>
      </c>
      <c r="K28" s="136">
        <f>+'(令和4年10月)'!K21</f>
        <v>1862</v>
      </c>
      <c r="L28" s="137">
        <f>+'(令和4年10月)'!L21</f>
        <v>4058515</v>
      </c>
      <c r="M28" s="134">
        <f>+'(令和4年10月)'!M21</f>
        <v>11943.191999999999</v>
      </c>
      <c r="N28" s="135">
        <f>+'(令和4年10月)'!N21</f>
        <v>2843682</v>
      </c>
      <c r="O28" s="136">
        <f>+'(令和4年10月)'!O21</f>
        <v>4083</v>
      </c>
      <c r="P28" s="137">
        <f>+'(令和4年10月)'!P21</f>
        <v>1360514</v>
      </c>
      <c r="Q28" s="134">
        <f>+'(令和4年10月)'!Q21</f>
        <v>26142</v>
      </c>
      <c r="R28" s="135">
        <f>+'(令和4年10月)'!R21</f>
        <v>5070634</v>
      </c>
      <c r="S28" s="136">
        <f>+'(令和4年10月)'!S21</f>
        <v>45905</v>
      </c>
      <c r="T28" s="137">
        <f>+'(令和4年10月)'!T21</f>
        <v>7506150</v>
      </c>
      <c r="U28" s="134">
        <f>+'(令和4年10月)'!U21</f>
        <v>5304</v>
      </c>
      <c r="V28" s="135">
        <f>+'(令和4年10月)'!V21</f>
        <v>1773717</v>
      </c>
      <c r="W28" s="134">
        <f>+'(令和4年10月)'!W21</f>
        <v>6152.1949999999997</v>
      </c>
      <c r="X28" s="137">
        <f>+'(令和4年10月)'!X21</f>
        <v>1244113</v>
      </c>
      <c r="Y28" s="138">
        <f>+'(令和4年10月)'!Y21</f>
        <v>105807.4</v>
      </c>
      <c r="Z28" s="139">
        <f>+'(令和4年10月)'!Z21</f>
        <v>28917584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f>+'(令和4年10月)'!E22</f>
        <v>2249</v>
      </c>
      <c r="F29" s="139">
        <f>+'(令和4年10月)'!F22</f>
        <v>408561</v>
      </c>
      <c r="G29" s="140">
        <f>+'(令和4年10月)'!G22</f>
        <v>1516.55</v>
      </c>
      <c r="H29" s="141">
        <f>+'(令和4年10月)'!H22</f>
        <v>642066</v>
      </c>
      <c r="I29" s="138">
        <f>+'(令和4年10月)'!I22</f>
        <v>5081</v>
      </c>
      <c r="J29" s="139">
        <f>+'(令和4年10月)'!J22</f>
        <v>5601582</v>
      </c>
      <c r="K29" s="140">
        <f>+'(令和4年10月)'!K22</f>
        <v>5935</v>
      </c>
      <c r="L29" s="141">
        <f>+'(令和4年10月)'!L22</f>
        <v>773731</v>
      </c>
      <c r="M29" s="138">
        <f>+'(令和4年10月)'!M22</f>
        <v>18483.000000000004</v>
      </c>
      <c r="N29" s="139">
        <f>+'(令和4年10月)'!N22</f>
        <v>3631276</v>
      </c>
      <c r="O29" s="140">
        <f>+'(令和4年10月)'!O22</f>
        <v>5210</v>
      </c>
      <c r="P29" s="141">
        <f>+'(令和4年10月)'!P22</f>
        <v>1400877</v>
      </c>
      <c r="Q29" s="138">
        <f>+'(令和4年10月)'!Q22</f>
        <v>60533</v>
      </c>
      <c r="R29" s="139">
        <f>+'(令和4年10月)'!R22</f>
        <v>10750275</v>
      </c>
      <c r="S29" s="140">
        <f>+'(令和4年10月)'!S22</f>
        <v>29575</v>
      </c>
      <c r="T29" s="141">
        <f>+'(令和4年10月)'!T22</f>
        <v>2674489</v>
      </c>
      <c r="U29" s="138">
        <f>+'(令和4年10月)'!U22</f>
        <v>5493</v>
      </c>
      <c r="V29" s="139">
        <f>+'(令和4年10月)'!V22</f>
        <v>1959921</v>
      </c>
      <c r="W29" s="138">
        <f>+'(令和4年10月)'!W22</f>
        <v>7771.8410000000003</v>
      </c>
      <c r="X29" s="141">
        <f>+'(令和4年10月)'!X22</f>
        <v>2021782</v>
      </c>
      <c r="Y29" s="138">
        <f>+'(令和4年10月)'!Y22</f>
        <v>141847.391</v>
      </c>
      <c r="Z29" s="139">
        <f>+'(令和4年10月)'!Z22</f>
        <v>29864560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v>37.848432055749129</v>
      </c>
      <c r="F30" s="186"/>
      <c r="G30" s="185">
        <v>88.743767797372229</v>
      </c>
      <c r="H30" s="186"/>
      <c r="I30" s="185">
        <v>52.460908804701432</v>
      </c>
      <c r="J30" s="186"/>
      <c r="K30" s="185">
        <v>30.308347956881427</v>
      </c>
      <c r="L30" s="186"/>
      <c r="M30" s="185">
        <v>66.431958935446062</v>
      </c>
      <c r="N30" s="186"/>
      <c r="O30" s="185">
        <v>83.059194326799954</v>
      </c>
      <c r="P30" s="186"/>
      <c r="Q30" s="185">
        <v>44.004718470152355</v>
      </c>
      <c r="R30" s="186"/>
      <c r="S30" s="185">
        <v>164.92576603137834</v>
      </c>
      <c r="T30" s="186"/>
      <c r="U30" s="185">
        <v>82.860530104157846</v>
      </c>
      <c r="V30" s="186"/>
      <c r="W30" s="185">
        <v>75.266228007128433</v>
      </c>
      <c r="X30" s="186"/>
      <c r="Y30" s="185">
        <v>76.351804426449334</v>
      </c>
      <c r="Z30" s="18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437</v>
      </c>
      <c r="F31" s="91">
        <f t="shared" ref="F31:Z33" si="5">F20-F27</f>
        <v>91256</v>
      </c>
      <c r="G31" s="92">
        <f t="shared" si="5"/>
        <v>-270.22500000000014</v>
      </c>
      <c r="H31" s="93">
        <f t="shared" si="5"/>
        <v>-78792</v>
      </c>
      <c r="I31" s="90">
        <f t="shared" si="5"/>
        <v>-881</v>
      </c>
      <c r="J31" s="91">
        <f t="shared" si="5"/>
        <v>-3313695.5454545454</v>
      </c>
      <c r="K31" s="92">
        <f t="shared" si="5"/>
        <v>-80</v>
      </c>
      <c r="L31" s="93">
        <f t="shared" si="5"/>
        <v>-575810</v>
      </c>
      <c r="M31" s="90">
        <f t="shared" si="5"/>
        <v>-5624.1440000000011</v>
      </c>
      <c r="N31" s="91">
        <f t="shared" si="5"/>
        <v>-1326168</v>
      </c>
      <c r="O31" s="92">
        <f t="shared" si="5"/>
        <v>-342</v>
      </c>
      <c r="P31" s="93">
        <f t="shared" si="5"/>
        <v>-65301</v>
      </c>
      <c r="Q31" s="90">
        <f t="shared" si="5"/>
        <v>1679</v>
      </c>
      <c r="R31" s="91">
        <f t="shared" si="5"/>
        <v>212149.20000000019</v>
      </c>
      <c r="S31" s="92">
        <f t="shared" si="5"/>
        <v>140</v>
      </c>
      <c r="T31" s="93">
        <f t="shared" si="5"/>
        <v>423314</v>
      </c>
      <c r="U31" s="90">
        <f t="shared" si="5"/>
        <v>-1116</v>
      </c>
      <c r="V31" s="91">
        <f t="shared" si="5"/>
        <v>-199005.7674418604</v>
      </c>
      <c r="W31" s="92">
        <f t="shared" si="5"/>
        <v>694.38200000000052</v>
      </c>
      <c r="X31" s="93">
        <f t="shared" si="5"/>
        <v>217965</v>
      </c>
      <c r="Y31" s="90">
        <f t="shared" si="5"/>
        <v>-5362.9870000000083</v>
      </c>
      <c r="Z31" s="91">
        <f t="shared" si="5"/>
        <v>-4614088.1128964052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238</v>
      </c>
      <c r="F32" s="95">
        <f t="shared" si="6"/>
        <v>51025</v>
      </c>
      <c r="G32" s="96">
        <f t="shared" si="6"/>
        <v>-283.24199999999996</v>
      </c>
      <c r="H32" s="97">
        <f t="shared" si="6"/>
        <v>-99115</v>
      </c>
      <c r="I32" s="94">
        <f t="shared" si="6"/>
        <v>-125</v>
      </c>
      <c r="J32" s="95">
        <f t="shared" si="6"/>
        <v>-3057236.5181818181</v>
      </c>
      <c r="K32" s="96">
        <f t="shared" si="6"/>
        <v>517</v>
      </c>
      <c r="L32" s="97">
        <f t="shared" si="6"/>
        <v>535726</v>
      </c>
      <c r="M32" s="94">
        <f t="shared" si="6"/>
        <v>-4574.6179999999995</v>
      </c>
      <c r="N32" s="95">
        <f t="shared" si="6"/>
        <v>-1485414</v>
      </c>
      <c r="O32" s="96">
        <f t="shared" si="6"/>
        <v>-41</v>
      </c>
      <c r="P32" s="97">
        <f t="shared" si="6"/>
        <v>23453</v>
      </c>
      <c r="Q32" s="94">
        <f t="shared" si="6"/>
        <v>3195</v>
      </c>
      <c r="R32" s="95">
        <f t="shared" si="6"/>
        <v>505872.20000000019</v>
      </c>
      <c r="S32" s="96">
        <f t="shared" si="6"/>
        <v>701</v>
      </c>
      <c r="T32" s="97">
        <f t="shared" si="6"/>
        <v>797736</v>
      </c>
      <c r="U32" s="94">
        <f t="shared" si="5"/>
        <v>-511</v>
      </c>
      <c r="V32" s="95">
        <f t="shared" si="5"/>
        <v>31203.5581395349</v>
      </c>
      <c r="W32" s="96">
        <f t="shared" si="5"/>
        <v>442.26200000000063</v>
      </c>
      <c r="X32" s="97">
        <f t="shared" si="5"/>
        <v>234198</v>
      </c>
      <c r="Y32" s="94">
        <f t="shared" si="5"/>
        <v>-441.59799999999814</v>
      </c>
      <c r="Z32" s="95">
        <f t="shared" si="5"/>
        <v>-2462551.7600422837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114.90800000000036</v>
      </c>
      <c r="F33" s="95">
        <f t="shared" si="5"/>
        <v>57522</v>
      </c>
      <c r="G33" s="96">
        <f t="shared" si="5"/>
        <v>205.48000000000002</v>
      </c>
      <c r="H33" s="97">
        <f t="shared" si="5"/>
        <v>109610</v>
      </c>
      <c r="I33" s="94">
        <f t="shared" si="5"/>
        <v>-1957</v>
      </c>
      <c r="J33" s="95">
        <f t="shared" si="5"/>
        <v>-3175888.1818181816</v>
      </c>
      <c r="K33" s="96">
        <f t="shared" si="5"/>
        <v>67</v>
      </c>
      <c r="L33" s="97">
        <f t="shared" si="5"/>
        <v>1152704</v>
      </c>
      <c r="M33" s="94">
        <f t="shared" si="5"/>
        <v>-1617.0900000000038</v>
      </c>
      <c r="N33" s="95">
        <f t="shared" si="5"/>
        <v>100513.25</v>
      </c>
      <c r="O33" s="96">
        <f t="shared" si="5"/>
        <v>-381</v>
      </c>
      <c r="P33" s="97">
        <f t="shared" si="5"/>
        <v>98420</v>
      </c>
      <c r="Q33" s="94">
        <f t="shared" si="5"/>
        <v>574.90000000000146</v>
      </c>
      <c r="R33" s="95">
        <f t="shared" si="5"/>
        <v>403163.69999999925</v>
      </c>
      <c r="S33" s="96">
        <f t="shared" si="5"/>
        <v>8770.1999999999971</v>
      </c>
      <c r="T33" s="97">
        <f t="shared" si="5"/>
        <v>1196918</v>
      </c>
      <c r="U33" s="94">
        <f t="shared" si="5"/>
        <v>-713.5</v>
      </c>
      <c r="V33" s="95">
        <f t="shared" si="5"/>
        <v>-135888.87209302327</v>
      </c>
      <c r="W33" s="96">
        <f t="shared" si="5"/>
        <v>26.075699999998506</v>
      </c>
      <c r="X33" s="97">
        <f t="shared" si="5"/>
        <v>-172287</v>
      </c>
      <c r="Y33" s="94">
        <f t="shared" si="5"/>
        <v>5089.9737000000023</v>
      </c>
      <c r="Z33" s="95">
        <f t="shared" si="5"/>
        <v>-365213.10391120613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14.349189480561193</v>
      </c>
      <c r="F34" s="188"/>
      <c r="G34" s="187">
        <f t="shared" ref="G34" si="7">+G23-G30</f>
        <v>-26.66132857458895</v>
      </c>
      <c r="H34" s="188"/>
      <c r="I34" s="187">
        <f t="shared" ref="I34" si="8">+I23-I30</f>
        <v>10.213710564314418</v>
      </c>
      <c r="J34" s="188"/>
      <c r="K34" s="187">
        <f t="shared" ref="K34" si="9">+K23-K30</f>
        <v>1.696692206923899</v>
      </c>
      <c r="L34" s="188"/>
      <c r="M34" s="187">
        <f t="shared" ref="M34" si="10">+M23-M30</f>
        <v>-25.444720079361822</v>
      </c>
      <c r="N34" s="188"/>
      <c r="O34" s="187">
        <f t="shared" ref="O34" si="11">+O23-O30</f>
        <v>-1.0020032341202523E-3</v>
      </c>
      <c r="P34" s="188"/>
      <c r="Q34" s="187">
        <f t="shared" ref="Q34" si="12">+Q23-Q30</f>
        <v>3.0078087762428325</v>
      </c>
      <c r="R34" s="188"/>
      <c r="S34" s="187">
        <f t="shared" ref="S34" si="13">+S23-S30</f>
        <v>-38.640861511870696</v>
      </c>
      <c r="T34" s="188"/>
      <c r="U34" s="187">
        <f t="shared" ref="U34" si="14">+U23-U30</f>
        <v>-8.6091421001531074</v>
      </c>
      <c r="V34" s="188"/>
      <c r="W34" s="187">
        <f t="shared" ref="W34" si="15">+W23-W30</f>
        <v>8.204151072835117</v>
      </c>
      <c r="X34" s="188"/>
      <c r="Y34" s="187">
        <f t="shared" ref="Y34" si="16">+Y23-Y30</f>
        <v>-5.8570033281614116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153.16301703163018</v>
      </c>
      <c r="F35" s="60">
        <f t="shared" si="17"/>
        <v>221.89244784014105</v>
      </c>
      <c r="G35" s="61">
        <f t="shared" si="17"/>
        <v>79.947134197065367</v>
      </c>
      <c r="H35" s="62">
        <f t="shared" si="17"/>
        <v>84.200394629192928</v>
      </c>
      <c r="I35" s="59">
        <f t="shared" si="17"/>
        <v>68.71448863636364</v>
      </c>
      <c r="J35" s="60">
        <f t="shared" si="17"/>
        <v>28.572294422683385</v>
      </c>
      <c r="K35" s="61">
        <f t="shared" si="17"/>
        <v>95.467422096317279</v>
      </c>
      <c r="L35" s="62">
        <f t="shared" si="17"/>
        <v>84.931205001140995</v>
      </c>
      <c r="M35" s="59">
        <f t="shared" si="17"/>
        <v>54.446621619870349</v>
      </c>
      <c r="N35" s="60">
        <f t="shared" si="17"/>
        <v>55.933020029992321</v>
      </c>
      <c r="O35" s="61">
        <f t="shared" si="17"/>
        <v>92.137931034482762</v>
      </c>
      <c r="P35" s="62">
        <f t="shared" si="17"/>
        <v>95.462820012200865</v>
      </c>
      <c r="Q35" s="59">
        <f t="shared" si="17"/>
        <v>106.25792023853894</v>
      </c>
      <c r="R35" s="60">
        <f t="shared" si="17"/>
        <v>104.14723755599231</v>
      </c>
      <c r="S35" s="61">
        <f t="shared" si="17"/>
        <v>100.29122376385912</v>
      </c>
      <c r="T35" s="62">
        <f t="shared" si="17"/>
        <v>105.31191238206858</v>
      </c>
      <c r="U35" s="59">
        <f t="shared" si="17"/>
        <v>75.094844900691811</v>
      </c>
      <c r="V35" s="60">
        <f t="shared" si="17"/>
        <v>87.270474276749752</v>
      </c>
      <c r="W35" s="61">
        <f t="shared" si="17"/>
        <v>111.95794977152045</v>
      </c>
      <c r="X35" s="62">
        <f t="shared" si="17"/>
        <v>118.80736953096553</v>
      </c>
      <c r="Y35" s="59">
        <f t="shared" si="17"/>
        <v>95.06341997299279</v>
      </c>
      <c r="Z35" s="60">
        <f t="shared" si="17"/>
        <v>84.246630800053737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125.9825327510917</v>
      </c>
      <c r="F36" s="64">
        <f t="shared" si="17"/>
        <v>164.85129639044229</v>
      </c>
      <c r="G36" s="65">
        <f t="shared" si="17"/>
        <v>78.493606365313028</v>
      </c>
      <c r="H36" s="66">
        <f t="shared" si="17"/>
        <v>79.828722726597434</v>
      </c>
      <c r="I36" s="63">
        <f t="shared" si="17"/>
        <v>94.273934951901055</v>
      </c>
      <c r="J36" s="64">
        <f t="shared" si="17"/>
        <v>31.913314601140925</v>
      </c>
      <c r="K36" s="65">
        <f t="shared" si="17"/>
        <v>127.765843179377</v>
      </c>
      <c r="L36" s="66">
        <f t="shared" si="17"/>
        <v>113.20004977189933</v>
      </c>
      <c r="M36" s="63">
        <f t="shared" si="17"/>
        <v>61.696856250824737</v>
      </c>
      <c r="N36" s="64">
        <f t="shared" si="17"/>
        <v>47.764412476500539</v>
      </c>
      <c r="O36" s="65">
        <f t="shared" si="17"/>
        <v>98.995836394807739</v>
      </c>
      <c r="P36" s="66">
        <f t="shared" si="17"/>
        <v>101.72383378634839</v>
      </c>
      <c r="Q36" s="63">
        <f t="shared" si="17"/>
        <v>112.22171218728482</v>
      </c>
      <c r="R36" s="64">
        <f t="shared" si="17"/>
        <v>109.97650786864128</v>
      </c>
      <c r="S36" s="65">
        <f t="shared" si="17"/>
        <v>101.52706676832588</v>
      </c>
      <c r="T36" s="66">
        <f t="shared" si="17"/>
        <v>110.62776523250935</v>
      </c>
      <c r="U36" s="63">
        <f t="shared" si="17"/>
        <v>90.365761689291105</v>
      </c>
      <c r="V36" s="64">
        <f t="shared" si="17"/>
        <v>101.75921853032557</v>
      </c>
      <c r="W36" s="65">
        <f t="shared" si="17"/>
        <v>107.18868631439675</v>
      </c>
      <c r="X36" s="66">
        <f t="shared" si="17"/>
        <v>118.82449584563459</v>
      </c>
      <c r="Y36" s="63">
        <f t="shared" si="17"/>
        <v>99.582639777558086</v>
      </c>
      <c r="Z36" s="64">
        <f t="shared" si="17"/>
        <v>91.484241006986323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105.10929301911962</v>
      </c>
      <c r="F37" s="68">
        <f t="shared" si="17"/>
        <v>114.07917055225536</v>
      </c>
      <c r="G37" s="69">
        <f t="shared" si="17"/>
        <v>113.54917411229435</v>
      </c>
      <c r="H37" s="70">
        <f t="shared" si="17"/>
        <v>117.07145371348118</v>
      </c>
      <c r="I37" s="67">
        <f t="shared" si="17"/>
        <v>61.48395985042314</v>
      </c>
      <c r="J37" s="68">
        <f t="shared" si="17"/>
        <v>43.303727735875661</v>
      </c>
      <c r="K37" s="69">
        <f t="shared" si="17"/>
        <v>101.12889637742207</v>
      </c>
      <c r="L37" s="70">
        <f t="shared" si="17"/>
        <v>248.97994264156407</v>
      </c>
      <c r="M37" s="67">
        <f t="shared" si="17"/>
        <v>91.250933290050298</v>
      </c>
      <c r="N37" s="68">
        <f t="shared" si="17"/>
        <v>102.76798706570362</v>
      </c>
      <c r="O37" s="69">
        <f t="shared" si="17"/>
        <v>92.687140115163146</v>
      </c>
      <c r="P37" s="70">
        <f t="shared" si="17"/>
        <v>107.0255989640775</v>
      </c>
      <c r="Q37" s="67">
        <f t="shared" si="17"/>
        <v>100.94972989939373</v>
      </c>
      <c r="R37" s="68">
        <f t="shared" si="17"/>
        <v>103.75026406301234</v>
      </c>
      <c r="S37" s="69">
        <f t="shared" si="17"/>
        <v>129.65409974640744</v>
      </c>
      <c r="T37" s="70">
        <f t="shared" si="17"/>
        <v>144.75314723672449</v>
      </c>
      <c r="U37" s="67">
        <f t="shared" si="17"/>
        <v>87.010740943018376</v>
      </c>
      <c r="V37" s="68">
        <f t="shared" si="17"/>
        <v>93.066614823096273</v>
      </c>
      <c r="W37" s="69">
        <f t="shared" si="17"/>
        <v>100.3355150986748</v>
      </c>
      <c r="X37" s="70">
        <f t="shared" si="17"/>
        <v>91.478458112694639</v>
      </c>
      <c r="Y37" s="67">
        <f t="shared" si="17"/>
        <v>103.58834495588292</v>
      </c>
      <c r="Z37" s="68">
        <f t="shared" si="17"/>
        <v>98.777102010171234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+'(令和5年9月)'!E20</f>
        <v>1215</v>
      </c>
      <c r="F39" s="143">
        <f>+'(令和5年9月)'!F20</f>
        <v>161878</v>
      </c>
      <c r="G39" s="142">
        <f>+'(令和5年9月)'!G20</f>
        <v>1123.8240000000001</v>
      </c>
      <c r="H39" s="143">
        <f>+'(令和5年9月)'!H20</f>
        <v>399775</v>
      </c>
      <c r="I39" s="142">
        <f>+'(令和5年9月)'!I20</f>
        <v>2023</v>
      </c>
      <c r="J39" s="143">
        <f>+'(令和5年9月)'!J20</f>
        <v>1244467</v>
      </c>
      <c r="K39" s="142">
        <f>+'(令和5年9月)'!K20</f>
        <v>1702</v>
      </c>
      <c r="L39" s="143">
        <f>+'(令和5年9月)'!L20</f>
        <v>3282453</v>
      </c>
      <c r="M39" s="142">
        <f>+'(令和5年9月)'!M20</f>
        <v>9356.0159999999996</v>
      </c>
      <c r="N39" s="143">
        <f>+'(令和5年9月)'!N20</f>
        <v>1594578</v>
      </c>
      <c r="O39" s="142">
        <f>+'(令和5年9月)'!O20</f>
        <v>4071</v>
      </c>
      <c r="P39" s="143">
        <f>+'(令和5年9月)'!P20</f>
        <v>1376053</v>
      </c>
      <c r="Q39" s="142">
        <f>+'(令和5年9月)'!Q20</f>
        <v>27462</v>
      </c>
      <c r="R39" s="143">
        <f>+'(令和5年9月)'!R20</f>
        <v>5442686.2000000002</v>
      </c>
      <c r="S39" s="144">
        <f>+'(令和5年9月)'!S20</f>
        <v>57135</v>
      </c>
      <c r="T39" s="145">
        <f>+'(令和5年9月)'!T20</f>
        <v>9801688</v>
      </c>
      <c r="U39" s="142">
        <f>+'(令和5年9月)'!U20</f>
        <v>4024</v>
      </c>
      <c r="V39" s="143">
        <f>+'(令和5年9月)'!V20</f>
        <v>1387011.7674418604</v>
      </c>
      <c r="W39" s="142">
        <f>+'(令和5年9月)'!W20</f>
        <v>6214.8860000000004</v>
      </c>
      <c r="X39" s="143">
        <f>+'(令和5年9月)'!X20</f>
        <v>1380962</v>
      </c>
      <c r="Y39" s="146">
        <f>+'(令和5年9月)'!Y20</f>
        <v>114326.726</v>
      </c>
      <c r="Z39" s="147">
        <f>+'(令和5年9月)'!Z20</f>
        <v>26071551.967441861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+'(令和5年9月)'!E21</f>
        <v>1029</v>
      </c>
      <c r="F40" s="149">
        <f>+'(令和5年9月)'!F21</f>
        <v>111483</v>
      </c>
      <c r="G40" s="148">
        <f>+'(令和5年9月)'!G21</f>
        <v>1219.79</v>
      </c>
      <c r="H40" s="149">
        <f>+'(令和5年9月)'!H21</f>
        <v>451739</v>
      </c>
      <c r="I40" s="148">
        <f>+'(令和5年9月)'!I21</f>
        <v>1979</v>
      </c>
      <c r="J40" s="149">
        <f>+'(令和5年9月)'!J21</f>
        <v>1318810.9090909092</v>
      </c>
      <c r="K40" s="148">
        <f>+'(令和5年9月)'!K21</f>
        <v>2266</v>
      </c>
      <c r="L40" s="149">
        <f>+'(令和5年9月)'!L21</f>
        <v>4362234</v>
      </c>
      <c r="M40" s="148">
        <f>+'(令和5年9月)'!M21</f>
        <v>6185.1120000000001</v>
      </c>
      <c r="N40" s="149">
        <f>+'(令和5年9月)'!N21</f>
        <v>1215618</v>
      </c>
      <c r="O40" s="148">
        <f>+'(令和5年9月)'!O21</f>
        <v>4116</v>
      </c>
      <c r="P40" s="149">
        <f>+'(令和5年9月)'!P21</f>
        <v>1364019</v>
      </c>
      <c r="Q40" s="148">
        <f>+'(令和5年9月)'!Q21</f>
        <v>27414</v>
      </c>
      <c r="R40" s="149">
        <f>+'(令和5年9月)'!R21</f>
        <v>5491500.2000000002</v>
      </c>
      <c r="S40" s="144">
        <f>+'(令和5年9月)'!S21</f>
        <v>57307</v>
      </c>
      <c r="T40" s="145">
        <f>+'(令和5年9月)'!T21</f>
        <v>9745462</v>
      </c>
      <c r="U40" s="148">
        <f>+'(令和5年9月)'!U21</f>
        <v>3705</v>
      </c>
      <c r="V40" s="149">
        <f>+'(令和5年9月)'!V21</f>
        <v>1161853.3488372094</v>
      </c>
      <c r="W40" s="148">
        <f>+'(令和5年9月)'!W21</f>
        <v>6445.3964999999998</v>
      </c>
      <c r="X40" s="149">
        <f>+'(令和5年9月)'!X21</f>
        <v>1367896</v>
      </c>
      <c r="Y40" s="150">
        <f>+'(令和5年9月)'!Y21</f>
        <v>111666.2985</v>
      </c>
      <c r="Z40" s="151">
        <f>+'(令和5年9月)'!Z21</f>
        <v>26590615.457928117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+'(令和5年9月)'!E22</f>
        <v>2258.9079999999999</v>
      </c>
      <c r="F41" s="149">
        <f>+'(令和5年9月)'!F22</f>
        <v>429666</v>
      </c>
      <c r="G41" s="148">
        <f>+'(令和5年9月)'!G22</f>
        <v>1678.463</v>
      </c>
      <c r="H41" s="149">
        <f>+'(令和5年9月)'!H22</f>
        <v>724024</v>
      </c>
      <c r="I41" s="148">
        <f>+'(令和5年9月)'!I22</f>
        <v>3247</v>
      </c>
      <c r="J41" s="149">
        <f>+'(令和5年9月)'!J22</f>
        <v>2533134.8454545452</v>
      </c>
      <c r="K41" s="148">
        <f>+'(令和5年9月)'!K22</f>
        <v>6696</v>
      </c>
      <c r="L41" s="149">
        <f>+'(令和5年9月)'!L22</f>
        <v>3275278</v>
      </c>
      <c r="M41" s="148">
        <f>+'(令和5年9月)'!M22</f>
        <v>17512.356</v>
      </c>
      <c r="N41" s="149">
        <f>+'(令和5年9月)'!N22</f>
        <v>3406788.25</v>
      </c>
      <c r="O41" s="148">
        <f>+'(令和5年9月)'!O22</f>
        <v>4863</v>
      </c>
      <c r="P41" s="149">
        <f>+'(令和5年9月)'!P22</f>
        <v>1509323</v>
      </c>
      <c r="Q41" s="148">
        <f>+'(令和5年9月)'!Q22</f>
        <v>61935.9</v>
      </c>
      <c r="R41" s="149">
        <f>+'(令和5年9月)'!R22</f>
        <v>11402361.699999999</v>
      </c>
      <c r="S41" s="144">
        <f>+'(令和5年9月)'!S22</f>
        <v>36738.199999999997</v>
      </c>
      <c r="T41" s="145">
        <f>+'(令和5年9月)'!T22</f>
        <v>3782834</v>
      </c>
      <c r="U41" s="148">
        <f>+'(令和5年9月)'!U22</f>
        <v>6207.5</v>
      </c>
      <c r="V41" s="149">
        <f>+'(令和5年9月)'!V22</f>
        <v>2264618.4534883723</v>
      </c>
      <c r="W41" s="148">
        <f>+'(令和5年9月)'!W22</f>
        <v>7891.1267000000007</v>
      </c>
      <c r="X41" s="149">
        <f>+'(令和5年9月)'!X22</f>
        <v>1950907</v>
      </c>
      <c r="Y41" s="150">
        <f>+'(令和5年9月)'!Y22</f>
        <v>149028.45370000001</v>
      </c>
      <c r="Z41" s="151">
        <f>+'(令和5年9月)'!Z22</f>
        <v>31278935.248942919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+'(令和5年9月)'!E23</f>
        <v>51.802754318281295</v>
      </c>
      <c r="F42" s="193">
        <f>+'(令和5年9月)'!F23</f>
        <v>0</v>
      </c>
      <c r="G42" s="192">
        <f>+'(令和5年9月)'!G23</f>
        <v>67.873944507966073</v>
      </c>
      <c r="H42" s="193">
        <f>+'(令和5年9月)'!H23</f>
        <v>0</v>
      </c>
      <c r="I42" s="192">
        <f>+'(令和5年9月)'!I23</f>
        <v>62.046511627906973</v>
      </c>
      <c r="J42" s="193">
        <f>+'(令和5年9月)'!J23</f>
        <v>0</v>
      </c>
      <c r="K42" s="192">
        <f>+'(令和5年9月)'!K23</f>
        <v>28.432215534537114</v>
      </c>
      <c r="L42" s="193">
        <f>+'(令和5年9月)'!L23</f>
        <v>0</v>
      </c>
      <c r="M42" s="192">
        <f>+'(令和5年9月)'!M23</f>
        <v>48.788764003462312</v>
      </c>
      <c r="N42" s="193">
        <f>+'(令和5年9月)'!N23</f>
        <v>0</v>
      </c>
      <c r="O42" s="192">
        <f>+'(令和5年9月)'!O23</f>
        <v>83.788762665029168</v>
      </c>
      <c r="P42" s="193">
        <f>+'(令和5年9月)'!P23</f>
        <v>0</v>
      </c>
      <c r="Q42" s="192">
        <f>+'(令和5年9月)'!Q23</f>
        <v>44.317812892190354</v>
      </c>
      <c r="R42" s="193">
        <f>+'(令和5年9月)'!R23</f>
        <v>0</v>
      </c>
      <c r="S42" s="192">
        <f>+'(令和5年9月)'!S23</f>
        <v>155.38966223298809</v>
      </c>
      <c r="T42" s="193">
        <f>+'(令和5年9月)'!T23</f>
        <v>0</v>
      </c>
      <c r="U42" s="192">
        <f>+'(令和5年9月)'!U23</f>
        <v>63.897156084656082</v>
      </c>
      <c r="V42" s="193">
        <f>+'(令和5年9月)'!V23</f>
        <v>0</v>
      </c>
      <c r="W42" s="192">
        <f>+'(令和5年9月)'!W23</f>
        <v>79.063693058011069</v>
      </c>
      <c r="X42" s="193">
        <f>+'(令和5年9月)'!X23</f>
        <v>0</v>
      </c>
      <c r="Y42" s="192">
        <f>+'(令和5年9月)'!Y23</f>
        <v>76.504956345975614</v>
      </c>
      <c r="Z42" s="193">
        <f>+'(令和5年9月)'!Z23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44</v>
      </c>
      <c r="F43" s="93">
        <f t="shared" si="18"/>
        <v>4244</v>
      </c>
      <c r="G43" s="90">
        <f t="shared" si="18"/>
        <v>-46.486000000000104</v>
      </c>
      <c r="H43" s="91">
        <f t="shared" si="18"/>
        <v>20129</v>
      </c>
      <c r="I43" s="92">
        <f t="shared" si="18"/>
        <v>-88</v>
      </c>
      <c r="J43" s="93">
        <f t="shared" si="18"/>
        <v>81067.454545454588</v>
      </c>
      <c r="K43" s="90">
        <f t="shared" si="18"/>
        <v>-17</v>
      </c>
      <c r="L43" s="91">
        <f t="shared" si="18"/>
        <v>-37055</v>
      </c>
      <c r="M43" s="92">
        <f t="shared" si="18"/>
        <v>-2633.8879999999999</v>
      </c>
      <c r="N43" s="93">
        <f t="shared" si="18"/>
        <v>88691</v>
      </c>
      <c r="O43" s="90">
        <f t="shared" si="18"/>
        <v>-63</v>
      </c>
      <c r="P43" s="91">
        <f t="shared" si="18"/>
        <v>-2112</v>
      </c>
      <c r="Q43" s="92">
        <f t="shared" si="18"/>
        <v>1047</v>
      </c>
      <c r="R43" s="93">
        <f t="shared" si="18"/>
        <v>-115103</v>
      </c>
      <c r="S43" s="90">
        <f t="shared" si="18"/>
        <v>-8922</v>
      </c>
      <c r="T43" s="91">
        <f t="shared" si="18"/>
        <v>-1409229</v>
      </c>
      <c r="U43" s="92">
        <f t="shared" si="18"/>
        <v>-659</v>
      </c>
      <c r="V43" s="93">
        <f t="shared" si="18"/>
        <v>-22677.5348837208</v>
      </c>
      <c r="W43" s="90">
        <f t="shared" si="18"/>
        <v>286.36099999999988</v>
      </c>
      <c r="X43" s="91">
        <f t="shared" si="18"/>
        <v>-4063</v>
      </c>
      <c r="Y43" s="90">
        <f t="shared" si="18"/>
        <v>-11052.012999999992</v>
      </c>
      <c r="Z43" s="91">
        <f t="shared" si="18"/>
        <v>-1396108.0803382657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125</v>
      </c>
      <c r="F44" s="97">
        <f t="shared" si="18"/>
        <v>18222</v>
      </c>
      <c r="G44" s="94">
        <f t="shared" si="18"/>
        <v>-186.01900000000001</v>
      </c>
      <c r="H44" s="95">
        <f t="shared" si="18"/>
        <v>-59487</v>
      </c>
      <c r="I44" s="96">
        <f t="shared" si="18"/>
        <v>79</v>
      </c>
      <c r="J44" s="97">
        <f t="shared" si="18"/>
        <v>114164.57272727275</v>
      </c>
      <c r="K44" s="94">
        <f t="shared" si="18"/>
        <v>113</v>
      </c>
      <c r="L44" s="95">
        <f t="shared" si="18"/>
        <v>232007</v>
      </c>
      <c r="M44" s="96">
        <f t="shared" si="18"/>
        <v>1183.4619999999995</v>
      </c>
      <c r="N44" s="97">
        <f t="shared" si="18"/>
        <v>142650</v>
      </c>
      <c r="O44" s="94">
        <f t="shared" si="18"/>
        <v>-74</v>
      </c>
      <c r="P44" s="95">
        <f t="shared" si="18"/>
        <v>19948</v>
      </c>
      <c r="Q44" s="96">
        <f t="shared" si="18"/>
        <v>1923</v>
      </c>
      <c r="R44" s="97">
        <f t="shared" si="18"/>
        <v>85006</v>
      </c>
      <c r="S44" s="94">
        <f t="shared" si="18"/>
        <v>-10701</v>
      </c>
      <c r="T44" s="95">
        <f t="shared" si="18"/>
        <v>-1441576</v>
      </c>
      <c r="U44" s="96">
        <f t="shared" si="18"/>
        <v>1088</v>
      </c>
      <c r="V44" s="97">
        <f t="shared" si="18"/>
        <v>643067.2093023255</v>
      </c>
      <c r="W44" s="94">
        <f t="shared" si="18"/>
        <v>149.0605000000005</v>
      </c>
      <c r="X44" s="95">
        <f t="shared" si="18"/>
        <v>110415</v>
      </c>
      <c r="Y44" s="94">
        <f t="shared" si="18"/>
        <v>-6300.4965000000084</v>
      </c>
      <c r="Z44" s="95">
        <f t="shared" si="18"/>
        <v>-135583.21797040105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105.00000000000045</v>
      </c>
      <c r="F45" s="97">
        <f t="shared" si="18"/>
        <v>36417</v>
      </c>
      <c r="G45" s="94">
        <f t="shared" si="18"/>
        <v>43.567000000000007</v>
      </c>
      <c r="H45" s="95">
        <f t="shared" si="18"/>
        <v>27652</v>
      </c>
      <c r="I45" s="96">
        <f t="shared" si="18"/>
        <v>-123</v>
      </c>
      <c r="J45" s="97">
        <f t="shared" si="18"/>
        <v>-107441.02727272687</v>
      </c>
      <c r="K45" s="94">
        <f t="shared" si="18"/>
        <v>-694</v>
      </c>
      <c r="L45" s="95">
        <f t="shared" si="18"/>
        <v>-1348843</v>
      </c>
      <c r="M45" s="96">
        <f t="shared" si="18"/>
        <v>-646.44599999999991</v>
      </c>
      <c r="N45" s="97">
        <f t="shared" si="18"/>
        <v>325001</v>
      </c>
      <c r="O45" s="94">
        <f t="shared" si="18"/>
        <v>-34</v>
      </c>
      <c r="P45" s="95">
        <f t="shared" si="18"/>
        <v>-10026</v>
      </c>
      <c r="Q45" s="96">
        <f t="shared" si="18"/>
        <v>-828</v>
      </c>
      <c r="R45" s="97">
        <f t="shared" si="18"/>
        <v>-248923</v>
      </c>
      <c r="S45" s="94">
        <f t="shared" si="18"/>
        <v>1607</v>
      </c>
      <c r="T45" s="95">
        <f t="shared" si="18"/>
        <v>88573</v>
      </c>
      <c r="U45" s="96">
        <f t="shared" si="18"/>
        <v>-1428</v>
      </c>
      <c r="V45" s="97">
        <f t="shared" si="18"/>
        <v>-440586.32558139553</v>
      </c>
      <c r="W45" s="94">
        <f t="shared" si="18"/>
        <v>-93.210000000001855</v>
      </c>
      <c r="X45" s="95">
        <f t="shared" si="18"/>
        <v>-101412</v>
      </c>
      <c r="Y45" s="94">
        <f t="shared" si="18"/>
        <v>-2091.0890000000072</v>
      </c>
      <c r="Z45" s="95">
        <f t="shared" si="18"/>
        <v>-1779588.3528541252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0.39486721802902736</v>
      </c>
      <c r="F46" s="193"/>
      <c r="G46" s="192">
        <f>G23-G42</f>
        <v>-5.7915052851827937</v>
      </c>
      <c r="H46" s="193"/>
      <c r="I46" s="192">
        <f>I23-I42</f>
        <v>0.62810774110887735</v>
      </c>
      <c r="J46" s="193"/>
      <c r="K46" s="192">
        <f>K23-K42</f>
        <v>3.5728246292682115</v>
      </c>
      <c r="L46" s="193"/>
      <c r="M46" s="192">
        <f>M23-M42</f>
        <v>-7.8015251473780722</v>
      </c>
      <c r="N46" s="193"/>
      <c r="O46" s="192">
        <f t="shared" si="18"/>
        <v>-0.73057034146333422</v>
      </c>
      <c r="P46" s="193"/>
      <c r="Q46" s="192">
        <f t="shared" si="18"/>
        <v>2.6947143542048337</v>
      </c>
      <c r="R46" s="193"/>
      <c r="S46" s="192">
        <f t="shared" si="18"/>
        <v>-29.104757713480438</v>
      </c>
      <c r="T46" s="193"/>
      <c r="U46" s="192">
        <f t="shared" si="18"/>
        <v>10.354231919348656</v>
      </c>
      <c r="V46" s="193"/>
      <c r="W46" s="192">
        <f t="shared" si="18"/>
        <v>4.4066860219524813</v>
      </c>
      <c r="X46" s="193"/>
      <c r="Y46" s="192">
        <f t="shared" si="18"/>
        <v>-6.0101552476876918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103.62139917695474</v>
      </c>
      <c r="F47" s="72">
        <f t="shared" si="19"/>
        <v>102.62172747377656</v>
      </c>
      <c r="G47" s="71">
        <f t="shared" si="19"/>
        <v>95.863587180910883</v>
      </c>
      <c r="H47" s="73">
        <f t="shared" si="19"/>
        <v>105.03508223375648</v>
      </c>
      <c r="I47" s="74">
        <f t="shared" si="19"/>
        <v>95.650024715768652</v>
      </c>
      <c r="J47" s="72">
        <f t="shared" si="19"/>
        <v>106.51423095553795</v>
      </c>
      <c r="K47" s="71">
        <f t="shared" si="19"/>
        <v>99.001175088131603</v>
      </c>
      <c r="L47" s="73">
        <f t="shared" si="19"/>
        <v>98.871118642064332</v>
      </c>
      <c r="M47" s="74">
        <f t="shared" si="19"/>
        <v>71.84818837419688</v>
      </c>
      <c r="N47" s="72">
        <f t="shared" si="19"/>
        <v>105.56203584898324</v>
      </c>
      <c r="O47" s="71">
        <f t="shared" si="19"/>
        <v>98.452468680913782</v>
      </c>
      <c r="P47" s="73">
        <f t="shared" si="19"/>
        <v>99.84651753965872</v>
      </c>
      <c r="Q47" s="74">
        <f t="shared" si="19"/>
        <v>103.81254096569805</v>
      </c>
      <c r="R47" s="72">
        <f t="shared" si="19"/>
        <v>97.88518029938966</v>
      </c>
      <c r="S47" s="71">
        <f t="shared" si="19"/>
        <v>84.38435284851667</v>
      </c>
      <c r="T47" s="73">
        <f t="shared" si="19"/>
        <v>85.622588680643574</v>
      </c>
      <c r="U47" s="74">
        <f t="shared" si="19"/>
        <v>83.623260437375748</v>
      </c>
      <c r="V47" s="72">
        <f t="shared" si="19"/>
        <v>98.365007751481002</v>
      </c>
      <c r="W47" s="71">
        <f t="shared" si="19"/>
        <v>104.60766295632776</v>
      </c>
      <c r="X47" s="73">
        <f t="shared" si="19"/>
        <v>99.705784807981672</v>
      </c>
      <c r="Y47" s="71">
        <f t="shared" si="19"/>
        <v>90.332957667308705</v>
      </c>
      <c r="Z47" s="73">
        <f t="shared" si="19"/>
        <v>94.645090242108623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112.14771622934889</v>
      </c>
      <c r="F48" s="66">
        <f t="shared" si="19"/>
        <v>116.34509297381663</v>
      </c>
      <c r="G48" s="63">
        <f t="shared" si="19"/>
        <v>84.749915969142236</v>
      </c>
      <c r="H48" s="64">
        <f t="shared" si="19"/>
        <v>86.831555389284517</v>
      </c>
      <c r="I48" s="65">
        <f t="shared" si="19"/>
        <v>103.99191510864073</v>
      </c>
      <c r="J48" s="66">
        <f t="shared" si="19"/>
        <v>108.65662938790589</v>
      </c>
      <c r="K48" s="63">
        <f t="shared" si="19"/>
        <v>104.98676081200354</v>
      </c>
      <c r="L48" s="64">
        <f t="shared" si="19"/>
        <v>105.31853632794572</v>
      </c>
      <c r="M48" s="65">
        <f t="shared" si="19"/>
        <v>119.13404316688201</v>
      </c>
      <c r="N48" s="66">
        <f t="shared" si="19"/>
        <v>111.73477194315977</v>
      </c>
      <c r="O48" s="63">
        <f t="shared" si="19"/>
        <v>98.202137998056358</v>
      </c>
      <c r="P48" s="64">
        <f t="shared" si="19"/>
        <v>101.46244297183544</v>
      </c>
      <c r="Q48" s="65">
        <f t="shared" si="19"/>
        <v>107.0146640402714</v>
      </c>
      <c r="R48" s="66">
        <f t="shared" si="19"/>
        <v>101.54795587551833</v>
      </c>
      <c r="S48" s="63">
        <f t="shared" si="19"/>
        <v>81.326888512747132</v>
      </c>
      <c r="T48" s="64">
        <f t="shared" si="19"/>
        <v>85.207720270213969</v>
      </c>
      <c r="U48" s="65">
        <f t="shared" si="19"/>
        <v>129.36572199730094</v>
      </c>
      <c r="V48" s="66">
        <f t="shared" si="19"/>
        <v>155.3483974501525</v>
      </c>
      <c r="W48" s="63">
        <f t="shared" si="19"/>
        <v>102.31266610207767</v>
      </c>
      <c r="X48" s="64">
        <f t="shared" si="19"/>
        <v>108.07188558194483</v>
      </c>
      <c r="Y48" s="63">
        <f t="shared" si="19"/>
        <v>94.357745725761646</v>
      </c>
      <c r="Z48" s="64">
        <f t="shared" si="19"/>
        <v>99.490108763428509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104.64826367430638</v>
      </c>
      <c r="F49" s="70">
        <f t="shared" si="19"/>
        <v>108.47565318177375</v>
      </c>
      <c r="G49" s="67">
        <f t="shared" si="19"/>
        <v>102.59564851891282</v>
      </c>
      <c r="H49" s="68">
        <f t="shared" si="19"/>
        <v>103.81921041291449</v>
      </c>
      <c r="I49" s="69">
        <f t="shared" si="19"/>
        <v>96.211887896519869</v>
      </c>
      <c r="J49" s="70">
        <f t="shared" si="19"/>
        <v>95.758574500464562</v>
      </c>
      <c r="K49" s="67">
        <f t="shared" si="19"/>
        <v>89.635603345280771</v>
      </c>
      <c r="L49" s="68">
        <f t="shared" si="19"/>
        <v>58.817449999664149</v>
      </c>
      <c r="M49" s="69">
        <f t="shared" si="19"/>
        <v>96.308629175880171</v>
      </c>
      <c r="N49" s="70">
        <f t="shared" si="19"/>
        <v>109.53980629703064</v>
      </c>
      <c r="O49" s="67">
        <f t="shared" si="19"/>
        <v>99.300843100966489</v>
      </c>
      <c r="P49" s="68">
        <f t="shared" si="19"/>
        <v>99.335728667753685</v>
      </c>
      <c r="Q49" s="69">
        <f t="shared" si="19"/>
        <v>98.663133982068558</v>
      </c>
      <c r="R49" s="70">
        <f t="shared" si="19"/>
        <v>97.81691717427276</v>
      </c>
      <c r="S49" s="67">
        <f t="shared" si="19"/>
        <v>104.3741936186313</v>
      </c>
      <c r="T49" s="68">
        <f t="shared" si="19"/>
        <v>102.34144559343603</v>
      </c>
      <c r="U49" s="69">
        <f t="shared" si="19"/>
        <v>76.99556987515102</v>
      </c>
      <c r="V49" s="70">
        <f t="shared" si="19"/>
        <v>80.544787802875788</v>
      </c>
      <c r="W49" s="67">
        <f t="shared" si="19"/>
        <v>98.818799855285533</v>
      </c>
      <c r="X49" s="68">
        <f t="shared" si="19"/>
        <v>94.801802443683897</v>
      </c>
      <c r="Y49" s="67">
        <f t="shared" si="19"/>
        <v>98.596852515017403</v>
      </c>
      <c r="Z49" s="68">
        <f t="shared" si="19"/>
        <v>94.310585259086565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701E-BD44-4E95-BE7F-06D90BEB18A4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1" sqref="E1:H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79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749</v>
      </c>
      <c r="F5" s="14">
        <v>64069</v>
      </c>
      <c r="G5" s="15">
        <v>30</v>
      </c>
      <c r="H5" s="16">
        <v>5460</v>
      </c>
      <c r="I5" s="13">
        <v>1278</v>
      </c>
      <c r="J5" s="14">
        <v>1004092</v>
      </c>
      <c r="K5" s="17">
        <v>1617</v>
      </c>
      <c r="L5" s="18">
        <v>3220328</v>
      </c>
      <c r="M5" s="13">
        <v>685</v>
      </c>
      <c r="N5" s="75">
        <v>198788</v>
      </c>
      <c r="O5" s="19">
        <v>726</v>
      </c>
      <c r="P5" s="18">
        <v>38877</v>
      </c>
      <c r="Q5" s="13">
        <v>12869</v>
      </c>
      <c r="R5" s="14">
        <v>1922819</v>
      </c>
      <c r="S5" s="19">
        <v>19496</v>
      </c>
      <c r="T5" s="18">
        <v>5392592</v>
      </c>
      <c r="U5" s="13">
        <v>3318</v>
      </c>
      <c r="V5" s="14">
        <v>1306553</v>
      </c>
      <c r="W5" s="13">
        <v>327</v>
      </c>
      <c r="X5" s="18">
        <v>80720</v>
      </c>
      <c r="Y5" s="20">
        <f t="shared" ref="Y5:Z19" si="0">+W5+U5+S5+Q5+O5+M5+K5+I5+G5+E5</f>
        <v>41095</v>
      </c>
      <c r="Z5" s="21">
        <f t="shared" si="0"/>
        <v>13234298</v>
      </c>
    </row>
    <row r="6" spans="1:26" ht="18.95" customHeight="1" x14ac:dyDescent="0.15">
      <c r="A6" s="7"/>
      <c r="B6" s="22"/>
      <c r="C6" s="83"/>
      <c r="D6" s="81" t="s">
        <v>22</v>
      </c>
      <c r="E6" s="23">
        <v>780</v>
      </c>
      <c r="F6" s="24">
        <v>66264</v>
      </c>
      <c r="G6" s="25">
        <v>30</v>
      </c>
      <c r="H6" s="26">
        <v>5460</v>
      </c>
      <c r="I6" s="27">
        <v>1320</v>
      </c>
      <c r="J6" s="21">
        <v>1082280</v>
      </c>
      <c r="K6" s="25">
        <v>2166</v>
      </c>
      <c r="L6" s="26">
        <v>4310095</v>
      </c>
      <c r="M6" s="27">
        <v>721</v>
      </c>
      <c r="N6" s="76">
        <v>210003</v>
      </c>
      <c r="O6" s="25">
        <v>804</v>
      </c>
      <c r="P6" s="26">
        <v>47888</v>
      </c>
      <c r="Q6" s="27">
        <v>12525</v>
      </c>
      <c r="R6" s="21">
        <v>1952521</v>
      </c>
      <c r="S6" s="25">
        <v>19408</v>
      </c>
      <c r="T6" s="26">
        <v>5366728</v>
      </c>
      <c r="U6" s="27">
        <v>3125</v>
      </c>
      <c r="V6" s="21">
        <v>1101886</v>
      </c>
      <c r="W6" s="27">
        <v>397</v>
      </c>
      <c r="X6" s="26">
        <v>75327</v>
      </c>
      <c r="Y6" s="20">
        <f t="shared" si="0"/>
        <v>41276</v>
      </c>
      <c r="Z6" s="21">
        <f t="shared" si="0"/>
        <v>14218452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1517.9</v>
      </c>
      <c r="F7" s="36">
        <v>275450</v>
      </c>
      <c r="G7" s="29">
        <v>151</v>
      </c>
      <c r="H7" s="30">
        <v>74118</v>
      </c>
      <c r="I7" s="31">
        <v>1934</v>
      </c>
      <c r="J7" s="32">
        <v>2157569</v>
      </c>
      <c r="K7" s="77">
        <v>6428</v>
      </c>
      <c r="L7" s="30">
        <v>3132828</v>
      </c>
      <c r="M7" s="23">
        <v>1465.3</v>
      </c>
      <c r="N7" s="24">
        <v>236178.25</v>
      </c>
      <c r="O7" s="33">
        <v>3048</v>
      </c>
      <c r="P7" s="34">
        <v>704865</v>
      </c>
      <c r="Q7" s="23">
        <v>33469.4</v>
      </c>
      <c r="R7" s="24">
        <v>5193160</v>
      </c>
      <c r="S7" s="33">
        <v>30366.2</v>
      </c>
      <c r="T7" s="34">
        <v>2933685</v>
      </c>
      <c r="U7" s="23">
        <v>4145.5</v>
      </c>
      <c r="V7" s="24">
        <v>2022215.5</v>
      </c>
      <c r="W7" s="23">
        <v>1159.2</v>
      </c>
      <c r="X7" s="34">
        <v>304228</v>
      </c>
      <c r="Y7" s="31">
        <f t="shared" si="0"/>
        <v>83684.5</v>
      </c>
      <c r="Z7" s="24">
        <f t="shared" si="0"/>
        <v>17034296.75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276</v>
      </c>
      <c r="F8" s="14">
        <v>50315</v>
      </c>
      <c r="G8" s="15">
        <v>172.82400000000001</v>
      </c>
      <c r="H8" s="16">
        <v>95200</v>
      </c>
      <c r="I8" s="13">
        <v>510</v>
      </c>
      <c r="J8" s="14">
        <v>61129</v>
      </c>
      <c r="K8" s="17">
        <v>0</v>
      </c>
      <c r="L8" s="18">
        <v>0</v>
      </c>
      <c r="M8" s="13">
        <v>4986</v>
      </c>
      <c r="N8" s="75">
        <v>868843</v>
      </c>
      <c r="O8" s="19">
        <v>0</v>
      </c>
      <c r="P8" s="18">
        <v>0</v>
      </c>
      <c r="Q8" s="13">
        <v>7537</v>
      </c>
      <c r="R8" s="14">
        <v>1618420</v>
      </c>
      <c r="S8" s="19">
        <v>37361</v>
      </c>
      <c r="T8" s="18">
        <v>4349620</v>
      </c>
      <c r="U8" s="13">
        <v>653</v>
      </c>
      <c r="V8" s="14">
        <v>54914.767441860466</v>
      </c>
      <c r="W8" s="13">
        <v>43</v>
      </c>
      <c r="X8" s="18">
        <v>1400</v>
      </c>
      <c r="Y8" s="13">
        <f t="shared" si="0"/>
        <v>51538.824000000001</v>
      </c>
      <c r="Z8" s="14">
        <f t="shared" si="0"/>
        <v>7099841.7674418604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174</v>
      </c>
      <c r="F9" s="24">
        <v>29412</v>
      </c>
      <c r="G9" s="25">
        <v>205.79000000000002</v>
      </c>
      <c r="H9" s="26">
        <v>109000</v>
      </c>
      <c r="I9" s="27">
        <v>422</v>
      </c>
      <c r="J9" s="21">
        <v>51338.909090909088</v>
      </c>
      <c r="K9" s="25">
        <v>23</v>
      </c>
      <c r="L9" s="26">
        <v>729</v>
      </c>
      <c r="M9" s="27">
        <v>4363</v>
      </c>
      <c r="N9" s="76">
        <v>652140</v>
      </c>
      <c r="O9" s="25">
        <v>0</v>
      </c>
      <c r="P9" s="26">
        <v>0</v>
      </c>
      <c r="Q9" s="27">
        <v>7855</v>
      </c>
      <c r="R9" s="21">
        <v>1654052</v>
      </c>
      <c r="S9" s="25">
        <v>37558</v>
      </c>
      <c r="T9" s="26">
        <v>4308508</v>
      </c>
      <c r="U9" s="27">
        <v>551</v>
      </c>
      <c r="V9" s="21">
        <v>45892.348837209305</v>
      </c>
      <c r="W9" s="27">
        <v>43</v>
      </c>
      <c r="X9" s="26">
        <v>1400</v>
      </c>
      <c r="Y9" s="20">
        <f t="shared" si="0"/>
        <v>51194.79</v>
      </c>
      <c r="Z9" s="21">
        <f t="shared" si="0"/>
        <v>6852472.2579281181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233</v>
      </c>
      <c r="F10" s="36">
        <v>40895</v>
      </c>
      <c r="G10" s="29">
        <v>168.46299999999999</v>
      </c>
      <c r="H10" s="30">
        <v>94681</v>
      </c>
      <c r="I10" s="37">
        <v>829</v>
      </c>
      <c r="J10" s="38">
        <v>117851.54545454546</v>
      </c>
      <c r="K10" s="77">
        <v>77</v>
      </c>
      <c r="L10" s="30">
        <v>2295</v>
      </c>
      <c r="M10" s="35">
        <v>8925</v>
      </c>
      <c r="N10" s="36">
        <v>1817948</v>
      </c>
      <c r="O10" s="29">
        <v>0</v>
      </c>
      <c r="P10" s="30">
        <v>0</v>
      </c>
      <c r="Q10" s="35">
        <v>12986</v>
      </c>
      <c r="R10" s="36">
        <v>1853723</v>
      </c>
      <c r="S10" s="29">
        <v>6237</v>
      </c>
      <c r="T10" s="30">
        <v>819070</v>
      </c>
      <c r="U10" s="35">
        <v>1486</v>
      </c>
      <c r="V10" s="36">
        <v>96571.953488372092</v>
      </c>
      <c r="W10" s="35">
        <v>371</v>
      </c>
      <c r="X10" s="30">
        <v>19708</v>
      </c>
      <c r="Y10" s="37">
        <f t="shared" si="0"/>
        <v>31312.463</v>
      </c>
      <c r="Z10" s="36">
        <f t="shared" si="0"/>
        <v>4862743.4989429181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6</v>
      </c>
      <c r="J11" s="14">
        <v>400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2525</v>
      </c>
      <c r="R11" s="14">
        <v>659326.19999999995</v>
      </c>
      <c r="S11" s="19">
        <v>0</v>
      </c>
      <c r="T11" s="18">
        <v>0</v>
      </c>
      <c r="U11" s="13">
        <v>47</v>
      </c>
      <c r="V11" s="14">
        <v>24224</v>
      </c>
      <c r="W11" s="13">
        <v>2</v>
      </c>
      <c r="X11" s="18">
        <v>70</v>
      </c>
      <c r="Y11" s="13">
        <f>+W11+U11+S11+Q11+O11+M11+K11+I11+G11+E11</f>
        <v>2670</v>
      </c>
      <c r="Z11" s="14">
        <f t="shared" si="0"/>
        <v>774020.2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19</v>
      </c>
      <c r="J12" s="21">
        <v>2552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2652</v>
      </c>
      <c r="R12" s="21">
        <v>689427.2</v>
      </c>
      <c r="S12" s="25">
        <v>0</v>
      </c>
      <c r="T12" s="26">
        <v>0</v>
      </c>
      <c r="U12" s="27">
        <v>24</v>
      </c>
      <c r="V12" s="21">
        <v>12975</v>
      </c>
      <c r="W12" s="27">
        <v>0</v>
      </c>
      <c r="X12" s="26">
        <v>325</v>
      </c>
      <c r="Y12" s="20">
        <f t="shared" ref="Y12:Y19" si="1">+W12+U12+S12+Q12+O12+M12+K12+I12+G12+E12</f>
        <v>2785</v>
      </c>
      <c r="Z12" s="21">
        <f t="shared" si="0"/>
        <v>795279.2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67</v>
      </c>
      <c r="J13" s="38">
        <v>17864.3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7769.5</v>
      </c>
      <c r="R13" s="36">
        <v>2115046.7000000002</v>
      </c>
      <c r="S13" s="29">
        <v>2</v>
      </c>
      <c r="T13" s="30">
        <v>1885</v>
      </c>
      <c r="U13" s="35">
        <v>521</v>
      </c>
      <c r="V13" s="36">
        <v>133731</v>
      </c>
      <c r="W13" s="35">
        <v>19</v>
      </c>
      <c r="X13" s="30">
        <v>41930</v>
      </c>
      <c r="Y13" s="37">
        <f t="shared" si="1"/>
        <v>8592.5</v>
      </c>
      <c r="Z13" s="36">
        <f t="shared" si="0"/>
        <v>2524457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3034</v>
      </c>
      <c r="N14" s="75">
        <v>241323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3034</v>
      </c>
      <c r="Z14" s="14">
        <f t="shared" si="0"/>
        <v>241323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341</v>
      </c>
      <c r="N15" s="76">
        <v>31125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341</v>
      </c>
      <c r="Z15" s="24">
        <f t="shared" si="0"/>
        <v>31125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6012</v>
      </c>
      <c r="N16" s="36">
        <v>906213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6012</v>
      </c>
      <c r="Z16" s="36">
        <f t="shared" si="0"/>
        <v>906213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190</v>
      </c>
      <c r="F17" s="14">
        <v>47494</v>
      </c>
      <c r="G17" s="19">
        <v>846</v>
      </c>
      <c r="H17" s="18">
        <v>224115</v>
      </c>
      <c r="I17" s="13">
        <v>229</v>
      </c>
      <c r="J17" s="14">
        <v>178846</v>
      </c>
      <c r="K17" s="19">
        <v>85</v>
      </c>
      <c r="L17" s="18">
        <v>62125</v>
      </c>
      <c r="M17" s="13">
        <v>636.01599999999996</v>
      </c>
      <c r="N17" s="75">
        <v>270624</v>
      </c>
      <c r="O17" s="19">
        <v>3345</v>
      </c>
      <c r="P17" s="18">
        <v>1337176</v>
      </c>
      <c r="Q17" s="13">
        <v>4531</v>
      </c>
      <c r="R17" s="14">
        <v>1242121</v>
      </c>
      <c r="S17" s="19">
        <v>278</v>
      </c>
      <c r="T17" s="18">
        <v>59476</v>
      </c>
      <c r="U17" s="13">
        <v>6</v>
      </c>
      <c r="V17" s="14">
        <v>1320</v>
      </c>
      <c r="W17" s="13">
        <v>5842.8860000000004</v>
      </c>
      <c r="X17" s="18">
        <v>1298772</v>
      </c>
      <c r="Y17" s="41">
        <f t="shared" si="1"/>
        <v>15988.902</v>
      </c>
      <c r="Z17" s="42">
        <f t="shared" si="0"/>
        <v>4722069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75</v>
      </c>
      <c r="F18" s="21">
        <v>15807</v>
      </c>
      <c r="G18" s="25">
        <v>909</v>
      </c>
      <c r="H18" s="26">
        <v>262279</v>
      </c>
      <c r="I18" s="27">
        <v>218</v>
      </c>
      <c r="J18" s="21">
        <v>182640</v>
      </c>
      <c r="K18" s="25">
        <v>77</v>
      </c>
      <c r="L18" s="26">
        <v>51410</v>
      </c>
      <c r="M18" s="27">
        <v>745.11199999999997</v>
      </c>
      <c r="N18" s="21">
        <v>307350</v>
      </c>
      <c r="O18" s="25">
        <v>3312</v>
      </c>
      <c r="P18" s="26">
        <v>1316131</v>
      </c>
      <c r="Q18" s="27">
        <v>4382</v>
      </c>
      <c r="R18" s="21">
        <v>1195500</v>
      </c>
      <c r="S18" s="25">
        <v>341</v>
      </c>
      <c r="T18" s="26">
        <v>70226</v>
      </c>
      <c r="U18" s="27">
        <v>5</v>
      </c>
      <c r="V18" s="21">
        <v>1100</v>
      </c>
      <c r="W18" s="27">
        <v>6005.3964999999998</v>
      </c>
      <c r="X18" s="26">
        <v>1290844</v>
      </c>
      <c r="Y18" s="23">
        <f t="shared" si="1"/>
        <v>16069.508499999998</v>
      </c>
      <c r="Z18" s="24">
        <f t="shared" si="0"/>
        <v>4693287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508.00799999999998</v>
      </c>
      <c r="F19" s="24">
        <v>113321</v>
      </c>
      <c r="G19" s="33">
        <v>1164</v>
      </c>
      <c r="H19" s="34">
        <v>360225</v>
      </c>
      <c r="I19" s="23">
        <v>417</v>
      </c>
      <c r="J19" s="24">
        <v>239850</v>
      </c>
      <c r="K19" s="78">
        <v>191</v>
      </c>
      <c r="L19" s="34">
        <v>140155</v>
      </c>
      <c r="M19" s="23">
        <v>1091.056</v>
      </c>
      <c r="N19" s="24">
        <v>427449</v>
      </c>
      <c r="O19" s="33">
        <v>1815</v>
      </c>
      <c r="P19" s="34">
        <v>804458</v>
      </c>
      <c r="Q19" s="23">
        <v>7711</v>
      </c>
      <c r="R19" s="24">
        <v>2240432</v>
      </c>
      <c r="S19" s="33">
        <v>133</v>
      </c>
      <c r="T19" s="34">
        <v>28194</v>
      </c>
      <c r="U19" s="23">
        <v>55</v>
      </c>
      <c r="V19" s="24">
        <v>12100</v>
      </c>
      <c r="W19" s="23">
        <v>6341.9267000000009</v>
      </c>
      <c r="X19" s="34">
        <v>1585041</v>
      </c>
      <c r="Y19" s="35">
        <f t="shared" si="1"/>
        <v>19426.990700000002</v>
      </c>
      <c r="Z19" s="36">
        <f t="shared" si="0"/>
        <v>5951225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1215</v>
      </c>
      <c r="F20" s="14">
        <f t="shared" ref="F20:X22" si="2">F5+F8+F11+F14+F17</f>
        <v>161878</v>
      </c>
      <c r="G20" s="19">
        <f>G5+G8+G11+G14+G17</f>
        <v>1123.8240000000001</v>
      </c>
      <c r="H20" s="18">
        <f t="shared" si="2"/>
        <v>399775</v>
      </c>
      <c r="I20" s="13">
        <f t="shared" si="2"/>
        <v>2023</v>
      </c>
      <c r="J20" s="14">
        <f t="shared" si="2"/>
        <v>1244467</v>
      </c>
      <c r="K20" s="19">
        <f t="shared" si="2"/>
        <v>1702</v>
      </c>
      <c r="L20" s="18">
        <f t="shared" si="2"/>
        <v>3282453</v>
      </c>
      <c r="M20" s="13">
        <f t="shared" si="2"/>
        <v>9356.0159999999996</v>
      </c>
      <c r="N20" s="14">
        <f t="shared" si="2"/>
        <v>1594578</v>
      </c>
      <c r="O20" s="19">
        <f t="shared" si="2"/>
        <v>4071</v>
      </c>
      <c r="P20" s="18">
        <f t="shared" si="2"/>
        <v>1376053</v>
      </c>
      <c r="Q20" s="13">
        <f t="shared" si="2"/>
        <v>27462</v>
      </c>
      <c r="R20" s="14">
        <f t="shared" si="2"/>
        <v>5442686.2000000002</v>
      </c>
      <c r="S20" s="19">
        <f t="shared" si="2"/>
        <v>57135</v>
      </c>
      <c r="T20" s="18">
        <f t="shared" si="2"/>
        <v>9801688</v>
      </c>
      <c r="U20" s="13">
        <f t="shared" si="2"/>
        <v>4024</v>
      </c>
      <c r="V20" s="14">
        <f t="shared" si="2"/>
        <v>1387011.7674418604</v>
      </c>
      <c r="W20" s="13">
        <f t="shared" si="2"/>
        <v>6214.8860000000004</v>
      </c>
      <c r="X20" s="18">
        <f t="shared" si="2"/>
        <v>1380962</v>
      </c>
      <c r="Y20" s="31">
        <f t="shared" ref="Y20:Z22" si="3">+Y17+Y14+Y11+Y8+Y5</f>
        <v>114326.726</v>
      </c>
      <c r="Z20" s="32">
        <f t="shared" si="3"/>
        <v>26071551.967441861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1029</v>
      </c>
      <c r="F21" s="21">
        <f t="shared" si="4"/>
        <v>111483</v>
      </c>
      <c r="G21" s="25">
        <f t="shared" si="4"/>
        <v>1219.79</v>
      </c>
      <c r="H21" s="26">
        <f t="shared" si="4"/>
        <v>451739</v>
      </c>
      <c r="I21" s="27">
        <f t="shared" si="4"/>
        <v>1979</v>
      </c>
      <c r="J21" s="21">
        <f t="shared" si="4"/>
        <v>1318810.9090909092</v>
      </c>
      <c r="K21" s="25">
        <f t="shared" si="4"/>
        <v>2266</v>
      </c>
      <c r="L21" s="26">
        <f t="shared" si="4"/>
        <v>4362234</v>
      </c>
      <c r="M21" s="27">
        <f t="shared" si="4"/>
        <v>6185.1120000000001</v>
      </c>
      <c r="N21" s="21">
        <f t="shared" si="4"/>
        <v>1215618</v>
      </c>
      <c r="O21" s="25">
        <f t="shared" si="4"/>
        <v>4116</v>
      </c>
      <c r="P21" s="26">
        <f t="shared" si="4"/>
        <v>1364019</v>
      </c>
      <c r="Q21" s="27">
        <f t="shared" si="4"/>
        <v>27414</v>
      </c>
      <c r="R21" s="21">
        <f t="shared" si="4"/>
        <v>5491500.2000000002</v>
      </c>
      <c r="S21" s="25">
        <f t="shared" si="4"/>
        <v>57307</v>
      </c>
      <c r="T21" s="26">
        <f t="shared" si="4"/>
        <v>9745462</v>
      </c>
      <c r="U21" s="27">
        <f t="shared" si="2"/>
        <v>3705</v>
      </c>
      <c r="V21" s="21">
        <f t="shared" si="2"/>
        <v>1161853.3488372094</v>
      </c>
      <c r="W21" s="27">
        <f t="shared" si="2"/>
        <v>6445.3964999999998</v>
      </c>
      <c r="X21" s="26">
        <f t="shared" si="2"/>
        <v>1367896</v>
      </c>
      <c r="Y21" s="23">
        <f t="shared" si="3"/>
        <v>111666.2985</v>
      </c>
      <c r="Z21" s="24">
        <f t="shared" si="3"/>
        <v>26590615.457928117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2258.9079999999999</v>
      </c>
      <c r="F22" s="24">
        <f t="shared" si="2"/>
        <v>429666</v>
      </c>
      <c r="G22" s="33">
        <f t="shared" si="2"/>
        <v>1678.463</v>
      </c>
      <c r="H22" s="34">
        <f t="shared" si="2"/>
        <v>724024</v>
      </c>
      <c r="I22" s="23">
        <f t="shared" si="2"/>
        <v>3247</v>
      </c>
      <c r="J22" s="24">
        <f t="shared" si="2"/>
        <v>2533134.8454545452</v>
      </c>
      <c r="K22" s="33">
        <f t="shared" si="2"/>
        <v>6696</v>
      </c>
      <c r="L22" s="34">
        <f t="shared" si="2"/>
        <v>3275278</v>
      </c>
      <c r="M22" s="23">
        <f t="shared" si="2"/>
        <v>17512.356</v>
      </c>
      <c r="N22" s="24">
        <f t="shared" si="2"/>
        <v>3406788.25</v>
      </c>
      <c r="O22" s="33">
        <f t="shared" si="2"/>
        <v>4863</v>
      </c>
      <c r="P22" s="34">
        <f t="shared" si="2"/>
        <v>1509323</v>
      </c>
      <c r="Q22" s="23">
        <f t="shared" si="2"/>
        <v>61935.9</v>
      </c>
      <c r="R22" s="24">
        <f t="shared" si="2"/>
        <v>11402361.699999999</v>
      </c>
      <c r="S22" s="33">
        <f t="shared" si="2"/>
        <v>36738.199999999997</v>
      </c>
      <c r="T22" s="34">
        <f t="shared" si="2"/>
        <v>3782834</v>
      </c>
      <c r="U22" s="23">
        <f t="shared" si="2"/>
        <v>6207.5</v>
      </c>
      <c r="V22" s="24">
        <f t="shared" si="2"/>
        <v>2264618.4534883723</v>
      </c>
      <c r="W22" s="23">
        <f t="shared" si="2"/>
        <v>7891.1267000000007</v>
      </c>
      <c r="X22" s="34">
        <f t="shared" si="2"/>
        <v>1950907</v>
      </c>
      <c r="Y22" s="23">
        <f t="shared" si="3"/>
        <v>149028.45370000001</v>
      </c>
      <c r="Z22" s="24">
        <f t="shared" si="3"/>
        <v>31278935.248942919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51.802754318281295</v>
      </c>
      <c r="F23" s="178"/>
      <c r="G23" s="177">
        <f>(G20+G21)/(G22+G41)*100</f>
        <v>67.873944507966073</v>
      </c>
      <c r="H23" s="178"/>
      <c r="I23" s="177">
        <f>(I20+I21)/(I22+I41)*100</f>
        <v>62.046511627906973</v>
      </c>
      <c r="J23" s="178"/>
      <c r="K23" s="177">
        <f>(K20+K21)/(K22+K41)*100</f>
        <v>28.432215534537114</v>
      </c>
      <c r="L23" s="178"/>
      <c r="M23" s="177">
        <f>(M20+M21)/(M22+M41)*100</f>
        <v>48.788764003462312</v>
      </c>
      <c r="N23" s="178"/>
      <c r="O23" s="177">
        <f>(O20+O21)/(O22+O41)*100</f>
        <v>83.788762665029168</v>
      </c>
      <c r="P23" s="178"/>
      <c r="Q23" s="177">
        <f>(Q20+Q21)/(Q22+Q41)*100</f>
        <v>44.317812892190354</v>
      </c>
      <c r="R23" s="178"/>
      <c r="S23" s="177">
        <f>(S20+S21)/(S22+S41)*100</f>
        <v>155.38966223298809</v>
      </c>
      <c r="T23" s="178"/>
      <c r="U23" s="177">
        <f>(U20+U21)/(U22+U41)*100</f>
        <v>63.897156084656082</v>
      </c>
      <c r="V23" s="178"/>
      <c r="W23" s="177">
        <f>(W20+W21)/(W22+W41)*100</f>
        <v>79.063693058011069</v>
      </c>
      <c r="X23" s="178"/>
      <c r="Y23" s="177">
        <f>(Y20+Y21)/(Y22+Y41)*100</f>
        <v>76.504956345975614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190209.60570328674</v>
      </c>
      <c r="F24" s="180"/>
      <c r="G24" s="181">
        <f>H22/G22*1000</f>
        <v>431361.31091361563</v>
      </c>
      <c r="H24" s="182"/>
      <c r="I24" s="183">
        <f>J22/I22*1000</f>
        <v>780146.24128566217</v>
      </c>
      <c r="J24" s="184"/>
      <c r="K24" s="181">
        <f>L22/K22*1000</f>
        <v>489139.486260454</v>
      </c>
      <c r="L24" s="182"/>
      <c r="M24" s="183">
        <f>N22/M22*1000</f>
        <v>194536.26056939457</v>
      </c>
      <c r="N24" s="184"/>
      <c r="O24" s="181">
        <f>P22/O22*1000</f>
        <v>310368.70244704915</v>
      </c>
      <c r="P24" s="182"/>
      <c r="Q24" s="183">
        <f>R22/Q22*1000</f>
        <v>184099.39469677518</v>
      </c>
      <c r="R24" s="184"/>
      <c r="S24" s="181">
        <f>T22/S22*1000</f>
        <v>102967.32011911308</v>
      </c>
      <c r="T24" s="182"/>
      <c r="U24" s="183">
        <f>V22/U22*1000</f>
        <v>364819.72669969755</v>
      </c>
      <c r="V24" s="184"/>
      <c r="W24" s="181">
        <f>X22/W22*1000</f>
        <v>247227.94021289758</v>
      </c>
      <c r="X24" s="182"/>
      <c r="Y24" s="183">
        <f>Z22/Y22*1000</f>
        <v>209885.65923060983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1.5157561820692766</v>
      </c>
      <c r="F25" s="49"/>
      <c r="G25" s="50">
        <f>G22/Y22*100</f>
        <v>1.1262701573612315</v>
      </c>
      <c r="H25" s="51"/>
      <c r="I25" s="48">
        <f>I22/Y22*100</f>
        <v>2.1787785616673818</v>
      </c>
      <c r="J25" s="49"/>
      <c r="K25" s="50">
        <f>K22/Y22*100</f>
        <v>4.4931017089389549</v>
      </c>
      <c r="L25" s="51"/>
      <c r="M25" s="48">
        <f>M22/Y22*100</f>
        <v>11.751015034520215</v>
      </c>
      <c r="N25" s="49"/>
      <c r="O25" s="50">
        <f>O22/Y22*100</f>
        <v>3.2631352465009167</v>
      </c>
      <c r="P25" s="51"/>
      <c r="Q25" s="48">
        <f>Q22/Y22*100</f>
        <v>41.559781680805294</v>
      </c>
      <c r="R25" s="49"/>
      <c r="S25" s="50">
        <f>S22/Y22*100</f>
        <v>24.651802449722389</v>
      </c>
      <c r="T25" s="51"/>
      <c r="U25" s="48">
        <f>U22/Y22*100</f>
        <v>4.1653119561288179</v>
      </c>
      <c r="V25" s="49"/>
      <c r="W25" s="50">
        <f>W22/Y22*100</f>
        <v>5.2950470222855168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f>+'(令和4年9月)'!E20</f>
        <v>1344</v>
      </c>
      <c r="F27" s="128">
        <f>+'(令和4年9月)'!F20</f>
        <v>165951</v>
      </c>
      <c r="G27" s="129">
        <f>+'(令和4年9月)'!G20</f>
        <v>1201</v>
      </c>
      <c r="H27" s="130">
        <f>+'(令和4年9月)'!H20</f>
        <v>421991</v>
      </c>
      <c r="I27" s="131">
        <f>+'(令和4年9月)'!I20</f>
        <v>4608</v>
      </c>
      <c r="J27" s="128">
        <f>+'(令和4年9月)'!J20</f>
        <v>6468945</v>
      </c>
      <c r="K27" s="129">
        <f>+'(令和4年9月)'!K20</f>
        <v>2357</v>
      </c>
      <c r="L27" s="130">
        <f>+'(令和4年9月)'!L20</f>
        <v>4509228</v>
      </c>
      <c r="M27" s="131">
        <f>+'(令和4年9月)'!M20</f>
        <v>7230.1279999999997</v>
      </c>
      <c r="N27" s="128">
        <f>+'(令和4年9月)'!N20</f>
        <v>1441034</v>
      </c>
      <c r="O27" s="129">
        <f>+'(令和4年9月)'!O20</f>
        <v>4309</v>
      </c>
      <c r="P27" s="130">
        <f>+'(令和4年9月)'!P20</f>
        <v>1415070</v>
      </c>
      <c r="Q27" s="131">
        <f>+'(令和4年9月)'!Q20</f>
        <v>26382</v>
      </c>
      <c r="R27" s="128">
        <f>+'(令和4年9月)'!R20</f>
        <v>5060352</v>
      </c>
      <c r="S27" s="129">
        <f>+'(令和4年9月)'!S20</f>
        <v>51535</v>
      </c>
      <c r="T27" s="130">
        <f>+'(令和4年9月)'!T20</f>
        <v>8674901</v>
      </c>
      <c r="U27" s="131">
        <f>+'(令和4年9月)'!U20</f>
        <v>4797</v>
      </c>
      <c r="V27" s="128">
        <f>+'(令和4年9月)'!V20</f>
        <v>1364866</v>
      </c>
      <c r="W27" s="131">
        <f>+'(令和4年9月)'!W20</f>
        <v>7296.2560000000003</v>
      </c>
      <c r="X27" s="130">
        <f>+'(令和4年9月)'!X20</f>
        <v>1745023</v>
      </c>
      <c r="Y27" s="131">
        <f>+'(令和4年9月)'!Y20</f>
        <v>111059.38400000001</v>
      </c>
      <c r="Z27" s="128">
        <f>+'(令和4年9月)'!Z20</f>
        <v>31267361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v>960</v>
      </c>
      <c r="F28" s="135">
        <f>+'(令和4年9月)'!F21</f>
        <v>109153</v>
      </c>
      <c r="G28" s="136">
        <f>+'(令和4年9月)'!G21</f>
        <v>1298</v>
      </c>
      <c r="H28" s="137">
        <f>+'(令和4年9月)'!H21</f>
        <v>468565</v>
      </c>
      <c r="I28" s="134">
        <f>+'(令和4年9月)'!I21</f>
        <v>2461</v>
      </c>
      <c r="J28" s="135">
        <f>+'(令和4年9月)'!J21</f>
        <v>4559227</v>
      </c>
      <c r="K28" s="136">
        <f>+'(令和4年9月)'!K21</f>
        <v>2296</v>
      </c>
      <c r="L28" s="137">
        <f>+'(令和4年9月)'!L21</f>
        <v>13764790</v>
      </c>
      <c r="M28" s="134">
        <f>+'(令和4年9月)'!M21</f>
        <v>8162.2</v>
      </c>
      <c r="N28" s="135">
        <f>+'(令和4年9月)'!N21</f>
        <v>1569835</v>
      </c>
      <c r="O28" s="136">
        <f>+'(令和4年9月)'!O21</f>
        <v>4446</v>
      </c>
      <c r="P28" s="137">
        <f>+'(令和4年9月)'!P21</f>
        <v>1513450</v>
      </c>
      <c r="Q28" s="134">
        <f>+'(令和4年9月)'!Q21</f>
        <v>28954</v>
      </c>
      <c r="R28" s="135">
        <f>+'(令和4年9月)'!R21</f>
        <v>5385278</v>
      </c>
      <c r="S28" s="136">
        <f>+'(令和4年9月)'!S21</f>
        <v>53596</v>
      </c>
      <c r="T28" s="137">
        <f>+'(令和4年9月)'!T21</f>
        <v>8784387</v>
      </c>
      <c r="U28" s="134">
        <f>+'(令和4年9月)'!U21</f>
        <v>4140</v>
      </c>
      <c r="V28" s="135">
        <f>+'(令和4年9月)'!V21</f>
        <v>1100575</v>
      </c>
      <c r="W28" s="134">
        <f>+'(令和4年9月)'!W21</f>
        <v>7398.1760000000004</v>
      </c>
      <c r="X28" s="137">
        <f>+'(令和4年9月)'!X21</f>
        <v>1708538</v>
      </c>
      <c r="Y28" s="138">
        <f>+'(令和4年9月)'!Y21</f>
        <v>113890.376</v>
      </c>
      <c r="Z28" s="139">
        <f>+'(令和4年9月)'!Z21</f>
        <v>38963798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v>2138</v>
      </c>
      <c r="F29" s="139">
        <f>+'(令和4年9月)'!F22</f>
        <v>412375</v>
      </c>
      <c r="G29" s="140">
        <f>+'(令和4年9月)'!G22</f>
        <v>1486</v>
      </c>
      <c r="H29" s="141">
        <f>+'(令和4年9月)'!H22</f>
        <v>634737</v>
      </c>
      <c r="I29" s="138">
        <f>+'(令和4年9月)'!I22</f>
        <v>4448</v>
      </c>
      <c r="J29" s="139">
        <f>+'(令和4年9月)'!J22</f>
        <v>5452564</v>
      </c>
      <c r="K29" s="140">
        <f>+'(令和4年9月)'!K22</f>
        <v>6032</v>
      </c>
      <c r="L29" s="141">
        <f>+'(令和4年9月)'!L22</f>
        <v>1011038</v>
      </c>
      <c r="M29" s="138">
        <f>+'(令和4年9月)'!M22</f>
        <v>18079.920000000002</v>
      </c>
      <c r="N29" s="139">
        <f>+'(令和4年9月)'!N22</f>
        <v>3465521</v>
      </c>
      <c r="O29" s="140">
        <f>+'(令和4年9月)'!O22</f>
        <v>4943</v>
      </c>
      <c r="P29" s="141">
        <f>+'(令和4年9月)'!P22</f>
        <v>1322149</v>
      </c>
      <c r="Q29" s="138">
        <f>+'(令和4年9月)'!Q22</f>
        <v>59845</v>
      </c>
      <c r="R29" s="139">
        <f>+'(令和4年9月)'!R22</f>
        <v>10705475</v>
      </c>
      <c r="S29" s="140">
        <f>+'(令和4年9月)'!S22</f>
        <v>27407</v>
      </c>
      <c r="T29" s="141">
        <f>+'(令和4年9月)'!T22</f>
        <v>2211494</v>
      </c>
      <c r="U29" s="138">
        <f>+'(令和4年9月)'!U22</f>
        <v>6316</v>
      </c>
      <c r="V29" s="139">
        <f>+'(令和4年9月)'!V22</f>
        <v>2170298</v>
      </c>
      <c r="W29" s="138">
        <f>+'(令和4年9月)'!W22</f>
        <v>8117.1710000000012</v>
      </c>
      <c r="X29" s="141">
        <f>+'(令和4年9月)'!X22</f>
        <v>2106961</v>
      </c>
      <c r="Y29" s="138">
        <f>+'(令和4年9月)'!Y22</f>
        <v>139017.09100000001</v>
      </c>
      <c r="Z29" s="139">
        <f>+'(令和4年9月)'!Z22</f>
        <v>29492612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+'(令和4年9月)'!E23:F23</f>
        <v>52.987622705932566</v>
      </c>
      <c r="F30" s="186"/>
      <c r="G30" s="185">
        <f>+'(令和4年9月)'!G23:H23</f>
        <v>84.084791386271874</v>
      </c>
      <c r="H30" s="186"/>
      <c r="I30" s="185">
        <f>+'(令和4年9月)'!I23:J23</f>
        <v>79.462679856115102</v>
      </c>
      <c r="J30" s="186"/>
      <c r="K30" s="185">
        <f>+'(令和4年9月)'!K23:L23</f>
        <v>38.569297082228118</v>
      </c>
      <c r="L30" s="186"/>
      <c r="M30" s="185">
        <f>+'(令和4年9月)'!M23:N23</f>
        <v>42.567467112686337</v>
      </c>
      <c r="N30" s="186"/>
      <c r="O30" s="185">
        <f>+'(令和4年9月)'!O23:P23</f>
        <v>88.559579202913213</v>
      </c>
      <c r="P30" s="186"/>
      <c r="Q30" s="185">
        <f>+'(令和4年9月)'!Q23:R23</f>
        <v>46.23276798395856</v>
      </c>
      <c r="R30" s="186"/>
      <c r="S30" s="185">
        <f>+'(令和4年9月)'!S23:T23</f>
        <v>191.79589156055022</v>
      </c>
      <c r="T30" s="186"/>
      <c r="U30" s="185">
        <f>+'(令和4年9月)'!U23:V23</f>
        <v>70.748891703609885</v>
      </c>
      <c r="V30" s="186"/>
      <c r="W30" s="185">
        <f>+'(令和4年9月)'!W23:X23</f>
        <v>90.514490824451016</v>
      </c>
      <c r="X30" s="186"/>
      <c r="Y30" s="185">
        <f>+'(令和4年9月)'!Y23:Z23</f>
        <v>80.091749959534852</v>
      </c>
      <c r="Z30" s="18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-129</v>
      </c>
      <c r="F31" s="91">
        <f t="shared" ref="F31:Z33" si="5">F20-F27</f>
        <v>-4073</v>
      </c>
      <c r="G31" s="92">
        <f t="shared" si="5"/>
        <v>-77.175999999999931</v>
      </c>
      <c r="H31" s="93">
        <f t="shared" si="5"/>
        <v>-22216</v>
      </c>
      <c r="I31" s="90">
        <f t="shared" si="5"/>
        <v>-2585</v>
      </c>
      <c r="J31" s="91">
        <f t="shared" si="5"/>
        <v>-5224478</v>
      </c>
      <c r="K31" s="92">
        <f t="shared" si="5"/>
        <v>-655</v>
      </c>
      <c r="L31" s="93">
        <f t="shared" si="5"/>
        <v>-1226775</v>
      </c>
      <c r="M31" s="90">
        <f t="shared" si="5"/>
        <v>2125.8879999999999</v>
      </c>
      <c r="N31" s="91">
        <f t="shared" si="5"/>
        <v>153544</v>
      </c>
      <c r="O31" s="92">
        <f t="shared" si="5"/>
        <v>-238</v>
      </c>
      <c r="P31" s="93">
        <f t="shared" si="5"/>
        <v>-39017</v>
      </c>
      <c r="Q31" s="90">
        <f t="shared" si="5"/>
        <v>1080</v>
      </c>
      <c r="R31" s="91">
        <f t="shared" si="5"/>
        <v>382334.20000000019</v>
      </c>
      <c r="S31" s="92">
        <f t="shared" si="5"/>
        <v>5600</v>
      </c>
      <c r="T31" s="93">
        <f t="shared" si="5"/>
        <v>1126787</v>
      </c>
      <c r="U31" s="90">
        <f t="shared" si="5"/>
        <v>-773</v>
      </c>
      <c r="V31" s="91">
        <f t="shared" si="5"/>
        <v>22145.7674418604</v>
      </c>
      <c r="W31" s="92">
        <f t="shared" si="5"/>
        <v>-1081.3699999999999</v>
      </c>
      <c r="X31" s="93">
        <f t="shared" si="5"/>
        <v>-364061</v>
      </c>
      <c r="Y31" s="90">
        <f t="shared" si="5"/>
        <v>3267.3419999999896</v>
      </c>
      <c r="Z31" s="91">
        <f t="shared" si="5"/>
        <v>-5195809.0325581394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69</v>
      </c>
      <c r="F32" s="95">
        <f t="shared" si="6"/>
        <v>2330</v>
      </c>
      <c r="G32" s="96">
        <f t="shared" si="6"/>
        <v>-78.210000000000036</v>
      </c>
      <c r="H32" s="97">
        <f t="shared" si="6"/>
        <v>-16826</v>
      </c>
      <c r="I32" s="94">
        <f t="shared" si="6"/>
        <v>-482</v>
      </c>
      <c r="J32" s="95">
        <f t="shared" si="6"/>
        <v>-3240416.0909090908</v>
      </c>
      <c r="K32" s="96">
        <f t="shared" si="6"/>
        <v>-30</v>
      </c>
      <c r="L32" s="97">
        <f t="shared" si="6"/>
        <v>-9402556</v>
      </c>
      <c r="M32" s="94">
        <f t="shared" si="6"/>
        <v>-1977.0879999999997</v>
      </c>
      <c r="N32" s="95">
        <f t="shared" si="6"/>
        <v>-354217</v>
      </c>
      <c r="O32" s="96">
        <f t="shared" si="6"/>
        <v>-330</v>
      </c>
      <c r="P32" s="97">
        <f t="shared" si="6"/>
        <v>-149431</v>
      </c>
      <c r="Q32" s="94">
        <f t="shared" si="6"/>
        <v>-1540</v>
      </c>
      <c r="R32" s="95">
        <f t="shared" si="6"/>
        <v>106222.20000000019</v>
      </c>
      <c r="S32" s="96">
        <f t="shared" si="6"/>
        <v>3711</v>
      </c>
      <c r="T32" s="97">
        <f t="shared" si="6"/>
        <v>961075</v>
      </c>
      <c r="U32" s="94">
        <f t="shared" si="5"/>
        <v>-435</v>
      </c>
      <c r="V32" s="95">
        <f t="shared" si="5"/>
        <v>61278.3488372094</v>
      </c>
      <c r="W32" s="96">
        <f t="shared" si="5"/>
        <v>-952.77950000000055</v>
      </c>
      <c r="X32" s="97">
        <f t="shared" si="5"/>
        <v>-340642</v>
      </c>
      <c r="Y32" s="94">
        <f t="shared" si="5"/>
        <v>-2224.0774999999994</v>
      </c>
      <c r="Z32" s="95">
        <f t="shared" si="5"/>
        <v>-12373182.542071883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120.9079999999999</v>
      </c>
      <c r="F33" s="95">
        <f t="shared" si="5"/>
        <v>17291</v>
      </c>
      <c r="G33" s="96">
        <f t="shared" si="5"/>
        <v>192.46299999999997</v>
      </c>
      <c r="H33" s="97">
        <f t="shared" si="5"/>
        <v>89287</v>
      </c>
      <c r="I33" s="94">
        <f t="shared" si="5"/>
        <v>-1201</v>
      </c>
      <c r="J33" s="95">
        <f t="shared" si="5"/>
        <v>-2919429.1545454548</v>
      </c>
      <c r="K33" s="96">
        <f t="shared" si="5"/>
        <v>664</v>
      </c>
      <c r="L33" s="97">
        <f t="shared" si="5"/>
        <v>2264240</v>
      </c>
      <c r="M33" s="94">
        <f t="shared" si="5"/>
        <v>-567.56400000000212</v>
      </c>
      <c r="N33" s="95">
        <f t="shared" si="5"/>
        <v>-58732.75</v>
      </c>
      <c r="O33" s="96">
        <f t="shared" si="5"/>
        <v>-80</v>
      </c>
      <c r="P33" s="97">
        <f t="shared" si="5"/>
        <v>187174</v>
      </c>
      <c r="Q33" s="94">
        <f t="shared" si="5"/>
        <v>2090.9000000000015</v>
      </c>
      <c r="R33" s="95">
        <f t="shared" si="5"/>
        <v>696886.69999999925</v>
      </c>
      <c r="S33" s="96">
        <f t="shared" si="5"/>
        <v>9331.1999999999971</v>
      </c>
      <c r="T33" s="97">
        <f t="shared" si="5"/>
        <v>1571340</v>
      </c>
      <c r="U33" s="94">
        <f t="shared" si="5"/>
        <v>-108.5</v>
      </c>
      <c r="V33" s="95">
        <f t="shared" si="5"/>
        <v>94320.453488372266</v>
      </c>
      <c r="W33" s="96">
        <f t="shared" si="5"/>
        <v>-226.04430000000048</v>
      </c>
      <c r="X33" s="97">
        <f t="shared" si="5"/>
        <v>-156054</v>
      </c>
      <c r="Y33" s="94">
        <f t="shared" si="5"/>
        <v>10011.362699999998</v>
      </c>
      <c r="Z33" s="95">
        <f t="shared" si="5"/>
        <v>1786323.2489429191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-1.1848683876512709</v>
      </c>
      <c r="F34" s="188"/>
      <c r="G34" s="187">
        <f t="shared" ref="G34" si="7">+G23-G30</f>
        <v>-16.210846878305802</v>
      </c>
      <c r="H34" s="188"/>
      <c r="I34" s="187">
        <f t="shared" ref="I34" si="8">+I23-I30</f>
        <v>-17.416168228208129</v>
      </c>
      <c r="J34" s="188"/>
      <c r="K34" s="187">
        <f t="shared" ref="K34" si="9">+K23-K30</f>
        <v>-10.137081547691004</v>
      </c>
      <c r="L34" s="188"/>
      <c r="M34" s="187">
        <f t="shared" ref="M34" si="10">+M23-M30</f>
        <v>6.2212968907759745</v>
      </c>
      <c r="N34" s="188"/>
      <c r="O34" s="187">
        <f t="shared" ref="O34" si="11">+O23-O30</f>
        <v>-4.7708165378840448</v>
      </c>
      <c r="P34" s="188"/>
      <c r="Q34" s="187">
        <f t="shared" ref="Q34" si="12">+Q23-Q30</f>
        <v>-1.9149550917682063</v>
      </c>
      <c r="R34" s="188"/>
      <c r="S34" s="187">
        <f t="shared" ref="S34" si="13">+S23-S30</f>
        <v>-36.40622932756213</v>
      </c>
      <c r="T34" s="188"/>
      <c r="U34" s="187">
        <f t="shared" ref="U34" si="14">+U23-U30</f>
        <v>-6.8517356189538035</v>
      </c>
      <c r="V34" s="188"/>
      <c r="W34" s="187">
        <f t="shared" ref="W34" si="15">+W23-W30</f>
        <v>-11.450797766439948</v>
      </c>
      <c r="X34" s="188"/>
      <c r="Y34" s="187">
        <f t="shared" ref="Y34" si="16">+Y23-Y30</f>
        <v>-3.5867936135592373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90.401785714285708</v>
      </c>
      <c r="F35" s="60">
        <f t="shared" si="17"/>
        <v>97.545661068628689</v>
      </c>
      <c r="G35" s="61">
        <f t="shared" si="17"/>
        <v>93.574021648626143</v>
      </c>
      <c r="H35" s="62">
        <f t="shared" si="17"/>
        <v>94.735432746196011</v>
      </c>
      <c r="I35" s="59">
        <f t="shared" si="17"/>
        <v>43.901909722222221</v>
      </c>
      <c r="J35" s="60">
        <f t="shared" si="17"/>
        <v>19.237557283297356</v>
      </c>
      <c r="K35" s="61">
        <f t="shared" si="17"/>
        <v>72.210436996181585</v>
      </c>
      <c r="L35" s="62">
        <f t="shared" si="17"/>
        <v>72.794123517373706</v>
      </c>
      <c r="M35" s="59">
        <f t="shared" si="17"/>
        <v>129.4031862229825</v>
      </c>
      <c r="N35" s="60">
        <f t="shared" si="17"/>
        <v>110.65512680478045</v>
      </c>
      <c r="O35" s="61">
        <f t="shared" si="17"/>
        <v>94.476676723137615</v>
      </c>
      <c r="P35" s="62">
        <f t="shared" si="17"/>
        <v>97.242751241988017</v>
      </c>
      <c r="Q35" s="59">
        <f t="shared" si="17"/>
        <v>104.09370025017057</v>
      </c>
      <c r="R35" s="60">
        <f t="shared" si="17"/>
        <v>107.55548625866342</v>
      </c>
      <c r="S35" s="61">
        <f t="shared" si="17"/>
        <v>110.8664014747259</v>
      </c>
      <c r="T35" s="62">
        <f t="shared" si="17"/>
        <v>112.98904736780283</v>
      </c>
      <c r="U35" s="59">
        <f t="shared" si="17"/>
        <v>83.88576193454243</v>
      </c>
      <c r="V35" s="60">
        <f t="shared" si="17"/>
        <v>101.62255982945287</v>
      </c>
      <c r="W35" s="61">
        <f t="shared" si="17"/>
        <v>85.179111039963516</v>
      </c>
      <c r="X35" s="62">
        <f t="shared" si="17"/>
        <v>79.137180426848246</v>
      </c>
      <c r="Y35" s="59">
        <f t="shared" si="17"/>
        <v>102.94197741993598</v>
      </c>
      <c r="Z35" s="60">
        <f t="shared" si="17"/>
        <v>83.382642901784592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107.18749999999999</v>
      </c>
      <c r="F36" s="64">
        <f t="shared" si="17"/>
        <v>102.13461837970554</v>
      </c>
      <c r="G36" s="65">
        <f t="shared" si="17"/>
        <v>93.974576271186436</v>
      </c>
      <c r="H36" s="66">
        <f t="shared" si="17"/>
        <v>96.409036099580632</v>
      </c>
      <c r="I36" s="63">
        <f t="shared" si="17"/>
        <v>80.414465664364073</v>
      </c>
      <c r="J36" s="64">
        <f t="shared" si="17"/>
        <v>28.926195363619954</v>
      </c>
      <c r="K36" s="65">
        <f t="shared" si="17"/>
        <v>98.693379790940767</v>
      </c>
      <c r="L36" s="66">
        <f t="shared" si="17"/>
        <v>31.691249920994075</v>
      </c>
      <c r="M36" s="63">
        <f t="shared" si="17"/>
        <v>75.777510965180966</v>
      </c>
      <c r="N36" s="64">
        <f t="shared" si="17"/>
        <v>77.436036271327879</v>
      </c>
      <c r="O36" s="65">
        <f t="shared" si="17"/>
        <v>92.577597840755729</v>
      </c>
      <c r="P36" s="66">
        <f t="shared" si="17"/>
        <v>90.126466021341969</v>
      </c>
      <c r="Q36" s="63">
        <f t="shared" si="17"/>
        <v>94.681218484492646</v>
      </c>
      <c r="R36" s="64">
        <f t="shared" si="17"/>
        <v>101.97245527528942</v>
      </c>
      <c r="S36" s="65">
        <f t="shared" si="17"/>
        <v>106.92402418090903</v>
      </c>
      <c r="T36" s="66">
        <f t="shared" si="17"/>
        <v>110.94071788959208</v>
      </c>
      <c r="U36" s="63">
        <f t="shared" si="17"/>
        <v>89.492753623188406</v>
      </c>
      <c r="V36" s="64">
        <f t="shared" si="17"/>
        <v>105.56784851892959</v>
      </c>
      <c r="W36" s="65">
        <f t="shared" si="17"/>
        <v>87.12142695713105</v>
      </c>
      <c r="X36" s="66">
        <f t="shared" si="17"/>
        <v>80.062369113241843</v>
      </c>
      <c r="Y36" s="63">
        <f t="shared" si="17"/>
        <v>98.047176962520524</v>
      </c>
      <c r="Z36" s="64">
        <f t="shared" si="17"/>
        <v>68.244413591118914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105.65519176800748</v>
      </c>
      <c r="F37" s="68">
        <f t="shared" si="17"/>
        <v>104.19302819036072</v>
      </c>
      <c r="G37" s="69">
        <f t="shared" si="17"/>
        <v>112.95174966352623</v>
      </c>
      <c r="H37" s="70">
        <f t="shared" si="17"/>
        <v>114.06677096183144</v>
      </c>
      <c r="I37" s="67">
        <f t="shared" si="17"/>
        <v>72.999100719424462</v>
      </c>
      <c r="J37" s="68">
        <f t="shared" si="17"/>
        <v>46.457682027291106</v>
      </c>
      <c r="K37" s="69">
        <f t="shared" si="17"/>
        <v>111.00795755968169</v>
      </c>
      <c r="L37" s="70">
        <f t="shared" si="17"/>
        <v>323.95201762940661</v>
      </c>
      <c r="M37" s="67">
        <f t="shared" si="17"/>
        <v>96.860804693826069</v>
      </c>
      <c r="N37" s="68">
        <f t="shared" si="17"/>
        <v>98.305225967466356</v>
      </c>
      <c r="O37" s="69">
        <f t="shared" si="17"/>
        <v>98.38154966619463</v>
      </c>
      <c r="P37" s="70">
        <f t="shared" si="17"/>
        <v>114.15680078417788</v>
      </c>
      <c r="Q37" s="67">
        <f t="shared" si="17"/>
        <v>103.49385913610161</v>
      </c>
      <c r="R37" s="68">
        <f t="shared" si="17"/>
        <v>106.50962895154115</v>
      </c>
      <c r="S37" s="69">
        <f t="shared" si="17"/>
        <v>134.04677637100011</v>
      </c>
      <c r="T37" s="70">
        <f t="shared" si="17"/>
        <v>171.05332413291649</v>
      </c>
      <c r="U37" s="67">
        <f t="shared" si="17"/>
        <v>98.282140595313493</v>
      </c>
      <c r="V37" s="68">
        <f t="shared" si="17"/>
        <v>104.34596785733443</v>
      </c>
      <c r="W37" s="69">
        <f t="shared" si="17"/>
        <v>97.215232991888428</v>
      </c>
      <c r="X37" s="70">
        <f t="shared" si="17"/>
        <v>92.593408231096831</v>
      </c>
      <c r="Y37" s="67">
        <f t="shared" si="17"/>
        <v>107.20153373084176</v>
      </c>
      <c r="Z37" s="68">
        <f t="shared" si="17"/>
        <v>106.05684992886665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+'(令和5年8月)'!E20</f>
        <v>1027.5</v>
      </c>
      <c r="F39" s="143">
        <f>+'(令和5年8月)'!F20</f>
        <v>125682</v>
      </c>
      <c r="G39" s="142">
        <f>+'(令和5年8月)'!G20</f>
        <v>1046.146</v>
      </c>
      <c r="H39" s="143">
        <f>+'(令和5年8月)'!H20</f>
        <v>396704</v>
      </c>
      <c r="I39" s="142">
        <f>+'(令和5年8月)'!I20</f>
        <v>1771</v>
      </c>
      <c r="J39" s="143">
        <f>+'(令和5年8月)'!J20</f>
        <v>1259006.7272727273</v>
      </c>
      <c r="K39" s="142">
        <f>+'(令和5年8月)'!K20</f>
        <v>2404</v>
      </c>
      <c r="L39" s="143">
        <f>+'(令和5年8月)'!L20</f>
        <v>4648902</v>
      </c>
      <c r="M39" s="142">
        <f>+'(令和5年8月)'!M20</f>
        <v>6865.0119999999997</v>
      </c>
      <c r="N39" s="143">
        <f>+'(令和5年8月)'!N20</f>
        <v>1297757</v>
      </c>
      <c r="O39" s="142">
        <f>+'(令和5年8月)'!O20</f>
        <v>4230</v>
      </c>
      <c r="P39" s="143">
        <f>+'(令和5年8月)'!P20</f>
        <v>1433079</v>
      </c>
      <c r="Q39" s="142">
        <f>+'(令和5年8月)'!Q20</f>
        <v>24744.799999999999</v>
      </c>
      <c r="R39" s="143">
        <f>+'(令和5年8月)'!R20</f>
        <v>4773179</v>
      </c>
      <c r="S39" s="144">
        <f>+'(令和5年8月)'!S20</f>
        <v>44415.7</v>
      </c>
      <c r="T39" s="145">
        <f>+'(令和5年8月)'!T20</f>
        <v>8138400</v>
      </c>
      <c r="U39" s="142">
        <f>+'(令和5年8月)'!U20</f>
        <v>3265.4</v>
      </c>
      <c r="V39" s="143">
        <f>+'(令和5年8月)'!V20</f>
        <v>836309.39534883725</v>
      </c>
      <c r="W39" s="142">
        <f>+'(令和5年8月)'!W20</f>
        <v>6854.7759999999998</v>
      </c>
      <c r="X39" s="143">
        <f>+'(令和5年8月)'!X20</f>
        <v>1361289.5</v>
      </c>
      <c r="Y39" s="146">
        <f>+'(令和5年8月)'!Y20</f>
        <v>96624.334000000003</v>
      </c>
      <c r="Z39" s="147">
        <f>+'(令和5年8月)'!Z20</f>
        <v>24270308.622621566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+'(令和5年8月)'!E21</f>
        <v>806</v>
      </c>
      <c r="F40" s="149">
        <f>+'(令和5年8月)'!F21</f>
        <v>81199</v>
      </c>
      <c r="G40" s="148">
        <f>+'(令和5年8月)'!G21</f>
        <v>1046.9690000000001</v>
      </c>
      <c r="H40" s="149">
        <f>+'(令和5年8月)'!H21</f>
        <v>398234</v>
      </c>
      <c r="I40" s="148">
        <f>+'(令和5年8月)'!I21</f>
        <v>1601</v>
      </c>
      <c r="J40" s="149">
        <f>+'(令和5年8月)'!J21</f>
        <v>1138342.6363636362</v>
      </c>
      <c r="K40" s="148">
        <f>+'(令和5年8月)'!K21</f>
        <v>1930.3</v>
      </c>
      <c r="L40" s="149">
        <f>+'(令和5年8月)'!L21</f>
        <v>3727253</v>
      </c>
      <c r="M40" s="148">
        <f>+'(令和5年8月)'!M21</f>
        <v>7808.4120000000003</v>
      </c>
      <c r="N40" s="149">
        <f>+'(令和5年8月)'!N21</f>
        <v>1556721</v>
      </c>
      <c r="O40" s="148">
        <f>+'(令和5年8月)'!O21</f>
        <v>4081</v>
      </c>
      <c r="P40" s="149">
        <f>+'(令和5年8月)'!P21</f>
        <v>1326268</v>
      </c>
      <c r="Q40" s="148">
        <f>+'(令和5年8月)'!Q21</f>
        <v>23942.400000000001</v>
      </c>
      <c r="R40" s="149">
        <f>+'(令和5年8月)'!R21</f>
        <v>4507791.5999999996</v>
      </c>
      <c r="S40" s="144">
        <f>+'(令和5年8月)'!S21</f>
        <v>45481.5</v>
      </c>
      <c r="T40" s="145">
        <f>+'(令和5年8月)'!T21</f>
        <v>8541397</v>
      </c>
      <c r="U40" s="148">
        <f>+'(令和5年8月)'!U21</f>
        <v>2995.1</v>
      </c>
      <c r="V40" s="149">
        <f>+'(令和5年8月)'!V21</f>
        <v>738370.65116279072</v>
      </c>
      <c r="W40" s="148">
        <f>+'(令和5年8月)'!W21</f>
        <v>6906.6459999999997</v>
      </c>
      <c r="X40" s="149">
        <f>+'(令和5年8月)'!X21</f>
        <v>1382511</v>
      </c>
      <c r="Y40" s="150">
        <f>+'(令和5年8月)'!Y21</f>
        <v>96599.327000000005</v>
      </c>
      <c r="Z40" s="151">
        <f>+'(令和5年8月)'!Z21</f>
        <v>23398087.887526426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+'(令和5年8月)'!E22</f>
        <v>2072.9079999999999</v>
      </c>
      <c r="F41" s="149">
        <f>+'(令和5年8月)'!F22</f>
        <v>379271</v>
      </c>
      <c r="G41" s="148">
        <f>+'(令和5年8月)'!G22</f>
        <v>1774.4290000000001</v>
      </c>
      <c r="H41" s="149">
        <f>+'(令和5年8月)'!H22</f>
        <v>775988</v>
      </c>
      <c r="I41" s="148">
        <f>+'(令和5年8月)'!I22</f>
        <v>3203</v>
      </c>
      <c r="J41" s="149">
        <f>+'(令和5年8月)'!J22</f>
        <v>2607478.7545454544</v>
      </c>
      <c r="K41" s="148">
        <f>+'(令和5年8月)'!K22</f>
        <v>7259.9999999999991</v>
      </c>
      <c r="L41" s="149">
        <f>+'(令和5年8月)'!L22</f>
        <v>4355059</v>
      </c>
      <c r="M41" s="148">
        <f>+'(令和5年8月)'!M22</f>
        <v>14341.552</v>
      </c>
      <c r="N41" s="149">
        <f>+'(令和5年8月)'!N22</f>
        <v>3027828.25</v>
      </c>
      <c r="O41" s="148">
        <f>+'(令和5年8月)'!O22</f>
        <v>4908</v>
      </c>
      <c r="P41" s="149">
        <f>+'(令和5年8月)'!P22</f>
        <v>1497289</v>
      </c>
      <c r="Q41" s="148">
        <f>+'(令和5年8月)'!Q22</f>
        <v>61887.899999999994</v>
      </c>
      <c r="R41" s="149">
        <f>+'(令和5年8月)'!R22</f>
        <v>11451175.699999999</v>
      </c>
      <c r="S41" s="144">
        <f>+'(令和5年8月)'!S22</f>
        <v>36910.199999999997</v>
      </c>
      <c r="T41" s="145">
        <f>+'(令和5年8月)'!T22</f>
        <v>3726608</v>
      </c>
      <c r="U41" s="148">
        <f>+'(令和5年8月)'!U22</f>
        <v>5888.5</v>
      </c>
      <c r="V41" s="149">
        <f>+'(令和5年8月)'!V22</f>
        <v>2039460.034883721</v>
      </c>
      <c r="W41" s="148">
        <f>+'(令和5年8月)'!W22</f>
        <v>8121.6371999999992</v>
      </c>
      <c r="X41" s="149">
        <f>+'(令和5年8月)'!X22</f>
        <v>1937841</v>
      </c>
      <c r="Y41" s="150">
        <f>+'(令和5年8月)'!Y22</f>
        <v>146368.1262</v>
      </c>
      <c r="Z41" s="151">
        <f>+'(令和5年8月)'!Z22</f>
        <v>31797998.739429176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+'(令和5年8月)'!E23</f>
        <v>46.72151783903233</v>
      </c>
      <c r="F42" s="193">
        <f>+'(令和5年7月)'!F23</f>
        <v>0</v>
      </c>
      <c r="G42" s="192">
        <f>+'(令和5年8月)'!G23</f>
        <v>58.966284575994287</v>
      </c>
      <c r="H42" s="193">
        <f>+'(令和5年7月)'!H23</f>
        <v>0</v>
      </c>
      <c r="I42" s="192">
        <f>+'(令和5年8月)'!I23</f>
        <v>54.073123797305968</v>
      </c>
      <c r="J42" s="193">
        <f>+'(令和5年7月)'!J23</f>
        <v>0</v>
      </c>
      <c r="K42" s="192">
        <f>+'(令和5年8月)'!K23</f>
        <v>30.857236425250779</v>
      </c>
      <c r="L42" s="193">
        <f>+'(令和5年7月)'!L23</f>
        <v>0</v>
      </c>
      <c r="M42" s="192">
        <f>+'(令和5年8月)'!M23</f>
        <v>49.528030711959801</v>
      </c>
      <c r="N42" s="193">
        <f>+'(令和5年7月)'!N23</f>
        <v>0</v>
      </c>
      <c r="O42" s="192">
        <f>+'(令和5年8月)'!O23</f>
        <v>85.972897486293576</v>
      </c>
      <c r="P42" s="193">
        <f>+'(令和5年7月)'!P23</f>
        <v>0</v>
      </c>
      <c r="Q42" s="192">
        <f>+'(令和5年8月)'!Q23</f>
        <v>39.591651527891401</v>
      </c>
      <c r="R42" s="193">
        <f>+'(令和5年7月)'!R23</f>
        <v>0</v>
      </c>
      <c r="S42" s="192">
        <f>+'(令和5年8月)'!S23</f>
        <v>120.04508173735616</v>
      </c>
      <c r="T42" s="193">
        <f>+'(令和5年7月)'!T23</f>
        <v>0</v>
      </c>
      <c r="U42" s="192">
        <f>+'(令和5年8月)'!U23</f>
        <v>54.407432191679625</v>
      </c>
      <c r="V42" s="193">
        <f>+'(令和5年7月)'!V23</f>
        <v>0</v>
      </c>
      <c r="W42" s="192">
        <f>+'(令和5年8月)'!W23</f>
        <v>84.451058930168159</v>
      </c>
      <c r="X42" s="193">
        <f>+'(令和5年7月)'!X23</f>
        <v>0</v>
      </c>
      <c r="Y42" s="192">
        <f>+'(令和5年8月)'!Y23</f>
        <v>66.011697205535512</v>
      </c>
      <c r="Z42" s="193">
        <f>+'(令和5年7月)'!Z23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187.5</v>
      </c>
      <c r="F43" s="93">
        <f t="shared" si="18"/>
        <v>36196</v>
      </c>
      <c r="G43" s="90">
        <f t="shared" si="18"/>
        <v>77.678000000000111</v>
      </c>
      <c r="H43" s="91">
        <f t="shared" si="18"/>
        <v>3071</v>
      </c>
      <c r="I43" s="92">
        <f t="shared" si="18"/>
        <v>252</v>
      </c>
      <c r="J43" s="93">
        <f t="shared" si="18"/>
        <v>-14539.727272727294</v>
      </c>
      <c r="K43" s="90">
        <f t="shared" si="18"/>
        <v>-702</v>
      </c>
      <c r="L43" s="91">
        <f t="shared" si="18"/>
        <v>-1366449</v>
      </c>
      <c r="M43" s="92">
        <f t="shared" si="18"/>
        <v>2491.0039999999999</v>
      </c>
      <c r="N43" s="93">
        <f t="shared" si="18"/>
        <v>296821</v>
      </c>
      <c r="O43" s="90">
        <f t="shared" si="18"/>
        <v>-159</v>
      </c>
      <c r="P43" s="91">
        <f t="shared" si="18"/>
        <v>-57026</v>
      </c>
      <c r="Q43" s="92">
        <f t="shared" si="18"/>
        <v>2717.2000000000007</v>
      </c>
      <c r="R43" s="93">
        <f t="shared" si="18"/>
        <v>669507.20000000019</v>
      </c>
      <c r="S43" s="90">
        <f t="shared" si="18"/>
        <v>12719.300000000003</v>
      </c>
      <c r="T43" s="91">
        <f t="shared" si="18"/>
        <v>1663288</v>
      </c>
      <c r="U43" s="92">
        <f t="shared" si="18"/>
        <v>758.59999999999991</v>
      </c>
      <c r="V43" s="93">
        <f t="shared" si="18"/>
        <v>550702.37209302315</v>
      </c>
      <c r="W43" s="90">
        <f t="shared" si="18"/>
        <v>-639.88999999999942</v>
      </c>
      <c r="X43" s="91">
        <f t="shared" si="18"/>
        <v>19672.5</v>
      </c>
      <c r="Y43" s="90">
        <f t="shared" si="18"/>
        <v>17702.391999999993</v>
      </c>
      <c r="Z43" s="91">
        <f t="shared" si="18"/>
        <v>1801243.3448202945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223</v>
      </c>
      <c r="F44" s="97">
        <f t="shared" si="18"/>
        <v>30284</v>
      </c>
      <c r="G44" s="94">
        <f t="shared" si="18"/>
        <v>172.82099999999991</v>
      </c>
      <c r="H44" s="95">
        <f t="shared" si="18"/>
        <v>53505</v>
      </c>
      <c r="I44" s="96">
        <f t="shared" si="18"/>
        <v>378</v>
      </c>
      <c r="J44" s="97">
        <f t="shared" si="18"/>
        <v>180468.27272727294</v>
      </c>
      <c r="K44" s="94">
        <f t="shared" si="18"/>
        <v>335.70000000000005</v>
      </c>
      <c r="L44" s="95">
        <f t="shared" si="18"/>
        <v>634981</v>
      </c>
      <c r="M44" s="96">
        <f t="shared" si="18"/>
        <v>-1623.3000000000002</v>
      </c>
      <c r="N44" s="97">
        <f t="shared" si="18"/>
        <v>-341103</v>
      </c>
      <c r="O44" s="94">
        <f t="shared" si="18"/>
        <v>35</v>
      </c>
      <c r="P44" s="95">
        <f t="shared" si="18"/>
        <v>37751</v>
      </c>
      <c r="Q44" s="96">
        <f t="shared" si="18"/>
        <v>3471.5999999999985</v>
      </c>
      <c r="R44" s="97">
        <f t="shared" si="18"/>
        <v>983708.60000000056</v>
      </c>
      <c r="S44" s="94">
        <f t="shared" si="18"/>
        <v>11825.5</v>
      </c>
      <c r="T44" s="95">
        <f t="shared" si="18"/>
        <v>1204065</v>
      </c>
      <c r="U44" s="96">
        <f t="shared" si="18"/>
        <v>709.90000000000009</v>
      </c>
      <c r="V44" s="97">
        <f t="shared" si="18"/>
        <v>423482.69767441868</v>
      </c>
      <c r="W44" s="94">
        <f t="shared" si="18"/>
        <v>-461.2494999999999</v>
      </c>
      <c r="X44" s="95">
        <f t="shared" si="18"/>
        <v>-14615</v>
      </c>
      <c r="Y44" s="94">
        <f t="shared" si="18"/>
        <v>15066.9715</v>
      </c>
      <c r="Z44" s="95">
        <f t="shared" si="18"/>
        <v>3192527.5704016909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186</v>
      </c>
      <c r="F45" s="97">
        <f t="shared" si="18"/>
        <v>50395</v>
      </c>
      <c r="G45" s="94">
        <f t="shared" si="18"/>
        <v>-95.966000000000122</v>
      </c>
      <c r="H45" s="95">
        <f t="shared" si="18"/>
        <v>-51964</v>
      </c>
      <c r="I45" s="96">
        <f t="shared" si="18"/>
        <v>44</v>
      </c>
      <c r="J45" s="97">
        <f t="shared" si="18"/>
        <v>-74343.909090909176</v>
      </c>
      <c r="K45" s="94">
        <f t="shared" si="18"/>
        <v>-563.99999999999909</v>
      </c>
      <c r="L45" s="95">
        <f t="shared" si="18"/>
        <v>-1079781</v>
      </c>
      <c r="M45" s="96">
        <f t="shared" si="18"/>
        <v>3170.8040000000001</v>
      </c>
      <c r="N45" s="97">
        <f t="shared" si="18"/>
        <v>378960</v>
      </c>
      <c r="O45" s="94">
        <f t="shared" si="18"/>
        <v>-45</v>
      </c>
      <c r="P45" s="95">
        <f t="shared" si="18"/>
        <v>12034</v>
      </c>
      <c r="Q45" s="96">
        <f t="shared" si="18"/>
        <v>48.000000000007276</v>
      </c>
      <c r="R45" s="97">
        <f t="shared" si="18"/>
        <v>-48814</v>
      </c>
      <c r="S45" s="94">
        <f t="shared" si="18"/>
        <v>-172</v>
      </c>
      <c r="T45" s="95">
        <f t="shared" si="18"/>
        <v>56226</v>
      </c>
      <c r="U45" s="96">
        <f t="shared" si="18"/>
        <v>319</v>
      </c>
      <c r="V45" s="97">
        <f t="shared" si="18"/>
        <v>225158.41860465123</v>
      </c>
      <c r="W45" s="94">
        <f t="shared" si="18"/>
        <v>-230.5104999999985</v>
      </c>
      <c r="X45" s="95">
        <f t="shared" si="18"/>
        <v>13066</v>
      </c>
      <c r="Y45" s="94">
        <f t="shared" si="18"/>
        <v>2660.327500000014</v>
      </c>
      <c r="Z45" s="95">
        <f t="shared" si="18"/>
        <v>-519063.49048625678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5.0812364792489646</v>
      </c>
      <c r="F46" s="193"/>
      <c r="G46" s="192">
        <f>G23-G42</f>
        <v>8.9076599319717857</v>
      </c>
      <c r="H46" s="193"/>
      <c r="I46" s="192">
        <f>I23-I42</f>
        <v>7.9733878306010055</v>
      </c>
      <c r="J46" s="193"/>
      <c r="K46" s="192">
        <f>K23-K42</f>
        <v>-2.4250208907136646</v>
      </c>
      <c r="L46" s="193"/>
      <c r="M46" s="192">
        <f>M23-M42</f>
        <v>-0.73926670849748888</v>
      </c>
      <c r="N46" s="193"/>
      <c r="O46" s="192">
        <f t="shared" si="18"/>
        <v>-2.1841348212644078</v>
      </c>
      <c r="P46" s="193"/>
      <c r="Q46" s="192">
        <f t="shared" si="18"/>
        <v>4.7261613642989531</v>
      </c>
      <c r="R46" s="193"/>
      <c r="S46" s="192">
        <f t="shared" si="18"/>
        <v>35.344580495631931</v>
      </c>
      <c r="T46" s="193"/>
      <c r="U46" s="192">
        <f t="shared" si="18"/>
        <v>9.4897238929764569</v>
      </c>
      <c r="V46" s="193"/>
      <c r="W46" s="192">
        <f t="shared" si="18"/>
        <v>-5.3873658721570905</v>
      </c>
      <c r="X46" s="193"/>
      <c r="Y46" s="192">
        <f t="shared" si="18"/>
        <v>10.493259140440102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118.24817518248176</v>
      </c>
      <c r="F47" s="72">
        <f t="shared" si="19"/>
        <v>128.79966900590378</v>
      </c>
      <c r="G47" s="71">
        <f t="shared" si="19"/>
        <v>107.42515862986622</v>
      </c>
      <c r="H47" s="73">
        <f t="shared" si="19"/>
        <v>100.77412882148906</v>
      </c>
      <c r="I47" s="74">
        <f t="shared" si="19"/>
        <v>114.22924901185772</v>
      </c>
      <c r="J47" s="72">
        <f t="shared" si="19"/>
        <v>98.845143003784941</v>
      </c>
      <c r="K47" s="71">
        <f t="shared" si="19"/>
        <v>70.798668885191347</v>
      </c>
      <c r="L47" s="73">
        <f t="shared" si="19"/>
        <v>70.607059473398238</v>
      </c>
      <c r="M47" s="74">
        <f t="shared" si="19"/>
        <v>136.28550103044248</v>
      </c>
      <c r="N47" s="72">
        <f t="shared" si="19"/>
        <v>122.87184734892587</v>
      </c>
      <c r="O47" s="71">
        <f t="shared" si="19"/>
        <v>96.241134751773046</v>
      </c>
      <c r="P47" s="73">
        <f t="shared" si="19"/>
        <v>96.020735772417282</v>
      </c>
      <c r="Q47" s="74">
        <f t="shared" si="19"/>
        <v>110.98089295528757</v>
      </c>
      <c r="R47" s="72">
        <f t="shared" si="19"/>
        <v>114.02644233539117</v>
      </c>
      <c r="S47" s="71">
        <f t="shared" si="19"/>
        <v>128.6369459447898</v>
      </c>
      <c r="T47" s="73">
        <f t="shared" si="19"/>
        <v>120.43753071856875</v>
      </c>
      <c r="U47" s="74">
        <f t="shared" si="19"/>
        <v>123.2314570956085</v>
      </c>
      <c r="V47" s="72">
        <f t="shared" si="19"/>
        <v>165.84911937564888</v>
      </c>
      <c r="W47" s="71">
        <f t="shared" si="19"/>
        <v>90.665048719316289</v>
      </c>
      <c r="X47" s="73">
        <f t="shared" si="19"/>
        <v>101.44513712917053</v>
      </c>
      <c r="Y47" s="71">
        <f t="shared" si="19"/>
        <v>118.32084244948066</v>
      </c>
      <c r="Z47" s="73">
        <f t="shared" si="19"/>
        <v>107.42159225425512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127.66749379652605</v>
      </c>
      <c r="F48" s="66">
        <f t="shared" si="19"/>
        <v>137.29602581312579</v>
      </c>
      <c r="G48" s="63">
        <f t="shared" si="19"/>
        <v>116.50679246472436</v>
      </c>
      <c r="H48" s="64">
        <f t="shared" si="19"/>
        <v>113.43556803286509</v>
      </c>
      <c r="I48" s="65">
        <f t="shared" si="19"/>
        <v>123.61024359775141</v>
      </c>
      <c r="J48" s="66">
        <f t="shared" si="19"/>
        <v>115.85359864089493</v>
      </c>
      <c r="K48" s="63">
        <f t="shared" si="19"/>
        <v>117.39107910687459</v>
      </c>
      <c r="L48" s="64">
        <f t="shared" si="19"/>
        <v>117.03616577677984</v>
      </c>
      <c r="M48" s="65">
        <f t="shared" si="19"/>
        <v>79.210881802855695</v>
      </c>
      <c r="N48" s="66">
        <f t="shared" si="19"/>
        <v>78.088366508834923</v>
      </c>
      <c r="O48" s="63">
        <f t="shared" si="19"/>
        <v>100.85763293310464</v>
      </c>
      <c r="P48" s="64">
        <f t="shared" si="19"/>
        <v>102.84640811660992</v>
      </c>
      <c r="Q48" s="65">
        <f t="shared" si="19"/>
        <v>114.49979951884521</v>
      </c>
      <c r="R48" s="66">
        <f t="shared" si="19"/>
        <v>121.82240634194359</v>
      </c>
      <c r="S48" s="63">
        <f t="shared" si="19"/>
        <v>126.00068159581367</v>
      </c>
      <c r="T48" s="64">
        <f t="shared" si="19"/>
        <v>114.09681577849619</v>
      </c>
      <c r="U48" s="65">
        <f t="shared" si="19"/>
        <v>123.70204667623786</v>
      </c>
      <c r="V48" s="66">
        <f t="shared" si="19"/>
        <v>157.35367420245041</v>
      </c>
      <c r="W48" s="63">
        <f t="shared" si="19"/>
        <v>93.321657140093762</v>
      </c>
      <c r="X48" s="64">
        <f t="shared" si="19"/>
        <v>98.942865554053455</v>
      </c>
      <c r="Y48" s="63">
        <f t="shared" si="19"/>
        <v>115.59738765053716</v>
      </c>
      <c r="Z48" s="64">
        <f t="shared" si="19"/>
        <v>113.6443951563394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108.97290183645391</v>
      </c>
      <c r="F49" s="70">
        <f t="shared" si="19"/>
        <v>113.28733280424814</v>
      </c>
      <c r="G49" s="67">
        <f t="shared" si="19"/>
        <v>94.5917249999859</v>
      </c>
      <c r="H49" s="68">
        <f t="shared" si="19"/>
        <v>93.303504693371536</v>
      </c>
      <c r="I49" s="69">
        <f t="shared" si="19"/>
        <v>101.37371214486419</v>
      </c>
      <c r="J49" s="70">
        <f t="shared" si="19"/>
        <v>97.148820140478236</v>
      </c>
      <c r="K49" s="67">
        <f t="shared" si="19"/>
        <v>92.2314049586777</v>
      </c>
      <c r="L49" s="68">
        <f t="shared" si="19"/>
        <v>75.206283083650533</v>
      </c>
      <c r="M49" s="69">
        <f t="shared" si="19"/>
        <v>122.10921105330858</v>
      </c>
      <c r="N49" s="70">
        <f t="shared" si="19"/>
        <v>112.51590145511061</v>
      </c>
      <c r="O49" s="67">
        <f t="shared" si="19"/>
        <v>99.083129584352079</v>
      </c>
      <c r="P49" s="68">
        <f t="shared" si="19"/>
        <v>100.80371925526734</v>
      </c>
      <c r="Q49" s="69">
        <f t="shared" si="19"/>
        <v>100.07755958757691</v>
      </c>
      <c r="R49" s="70">
        <f t="shared" si="19"/>
        <v>99.57372062678246</v>
      </c>
      <c r="S49" s="67">
        <f t="shared" si="19"/>
        <v>99.534004150614194</v>
      </c>
      <c r="T49" s="68">
        <f t="shared" si="19"/>
        <v>101.50877151554442</v>
      </c>
      <c r="U49" s="69">
        <f t="shared" si="19"/>
        <v>105.41733888086948</v>
      </c>
      <c r="V49" s="70">
        <f t="shared" si="19"/>
        <v>111.0400995730955</v>
      </c>
      <c r="W49" s="67">
        <f t="shared" si="19"/>
        <v>97.161772998183196</v>
      </c>
      <c r="X49" s="68">
        <f t="shared" si="19"/>
        <v>100.67425552457605</v>
      </c>
      <c r="Y49" s="67">
        <f t="shared" si="19"/>
        <v>101.81755930684314</v>
      </c>
      <c r="Z49" s="68">
        <f t="shared" si="19"/>
        <v>98.36762214270226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1C33-A7D3-452C-922E-6FD49C4401C3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78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809.5</v>
      </c>
      <c r="F5" s="14">
        <v>84218</v>
      </c>
      <c r="G5" s="15">
        <v>30</v>
      </c>
      <c r="H5" s="16">
        <v>5460</v>
      </c>
      <c r="I5" s="13">
        <v>1150</v>
      </c>
      <c r="J5" s="14">
        <v>1031837</v>
      </c>
      <c r="K5" s="17">
        <v>2329</v>
      </c>
      <c r="L5" s="18">
        <v>4594944</v>
      </c>
      <c r="M5" s="13">
        <v>1395.9</v>
      </c>
      <c r="N5" s="75">
        <v>146076</v>
      </c>
      <c r="O5" s="19">
        <v>937</v>
      </c>
      <c r="P5" s="18">
        <v>126536</v>
      </c>
      <c r="Q5" s="13">
        <v>11836.8</v>
      </c>
      <c r="R5" s="14">
        <v>1806241</v>
      </c>
      <c r="S5" s="19">
        <v>23451.7</v>
      </c>
      <c r="T5" s="18">
        <v>5946960</v>
      </c>
      <c r="U5" s="13">
        <v>2361.4</v>
      </c>
      <c r="V5" s="14">
        <v>741061</v>
      </c>
      <c r="W5" s="13">
        <v>1052.9000000000001</v>
      </c>
      <c r="X5" s="18">
        <v>94300.5</v>
      </c>
      <c r="Y5" s="20">
        <f t="shared" ref="Y5:Z19" si="0">+W5+U5+S5+Q5+O5+M5+K5+I5+G5+E5</f>
        <v>45354.200000000004</v>
      </c>
      <c r="Z5" s="21">
        <f t="shared" si="0"/>
        <v>14577633.5</v>
      </c>
    </row>
    <row r="6" spans="1:26" ht="18.95" customHeight="1" x14ac:dyDescent="0.15">
      <c r="A6" s="7"/>
      <c r="B6" s="22"/>
      <c r="C6" s="83"/>
      <c r="D6" s="81" t="s">
        <v>22</v>
      </c>
      <c r="E6" s="23">
        <v>586</v>
      </c>
      <c r="F6" s="24">
        <v>42703</v>
      </c>
      <c r="G6" s="25">
        <v>30</v>
      </c>
      <c r="H6" s="26">
        <v>5460</v>
      </c>
      <c r="I6" s="27">
        <v>1172</v>
      </c>
      <c r="J6" s="21">
        <v>942136</v>
      </c>
      <c r="K6" s="25">
        <v>1866.3</v>
      </c>
      <c r="L6" s="26">
        <v>3681609</v>
      </c>
      <c r="M6" s="27">
        <v>1222.3</v>
      </c>
      <c r="N6" s="76">
        <v>164245</v>
      </c>
      <c r="O6" s="25">
        <v>896</v>
      </c>
      <c r="P6" s="26">
        <v>58558</v>
      </c>
      <c r="Q6" s="27">
        <v>11357.9</v>
      </c>
      <c r="R6" s="21">
        <v>1765231.5</v>
      </c>
      <c r="S6" s="25">
        <v>22701.5</v>
      </c>
      <c r="T6" s="26">
        <v>6176361</v>
      </c>
      <c r="U6" s="27">
        <v>2408.1</v>
      </c>
      <c r="V6" s="21">
        <v>685675</v>
      </c>
      <c r="W6" s="27">
        <v>1253.3999999999999</v>
      </c>
      <c r="X6" s="26">
        <v>140716</v>
      </c>
      <c r="Y6" s="20">
        <f t="shared" si="0"/>
        <v>43493.500000000007</v>
      </c>
      <c r="Z6" s="21">
        <f t="shared" si="0"/>
        <v>13662694.5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1548.9</v>
      </c>
      <c r="F7" s="36">
        <v>277645</v>
      </c>
      <c r="G7" s="29">
        <v>151</v>
      </c>
      <c r="H7" s="30">
        <v>74118</v>
      </c>
      <c r="I7" s="31">
        <v>1976</v>
      </c>
      <c r="J7" s="32">
        <v>2235757</v>
      </c>
      <c r="K7" s="77">
        <v>6976.9999999999991</v>
      </c>
      <c r="L7" s="30">
        <v>4222595</v>
      </c>
      <c r="M7" s="23">
        <v>1501.3</v>
      </c>
      <c r="N7" s="24">
        <v>247393.25</v>
      </c>
      <c r="O7" s="33">
        <v>3126</v>
      </c>
      <c r="P7" s="34">
        <v>713876</v>
      </c>
      <c r="Q7" s="23">
        <v>33125.399999999994</v>
      </c>
      <c r="R7" s="24">
        <v>5222862</v>
      </c>
      <c r="S7" s="33">
        <v>30278.2</v>
      </c>
      <c r="T7" s="34">
        <v>2907821</v>
      </c>
      <c r="U7" s="23">
        <v>3952.5</v>
      </c>
      <c r="V7" s="24">
        <v>1817548.5</v>
      </c>
      <c r="W7" s="23">
        <v>1229.2</v>
      </c>
      <c r="X7" s="34">
        <v>298835</v>
      </c>
      <c r="Y7" s="31">
        <f t="shared" si="0"/>
        <v>83865.499999999985</v>
      </c>
      <c r="Z7" s="24">
        <f t="shared" si="0"/>
        <v>18018450.75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155</v>
      </c>
      <c r="F8" s="14">
        <v>24898</v>
      </c>
      <c r="G8" s="15">
        <v>156.14600000000002</v>
      </c>
      <c r="H8" s="16">
        <v>80400</v>
      </c>
      <c r="I8" s="13">
        <v>417</v>
      </c>
      <c r="J8" s="14">
        <v>87497.727272727279</v>
      </c>
      <c r="K8" s="17">
        <v>1</v>
      </c>
      <c r="L8" s="18">
        <v>648</v>
      </c>
      <c r="M8" s="13">
        <v>4610</v>
      </c>
      <c r="N8" s="75">
        <v>725048</v>
      </c>
      <c r="O8" s="19">
        <v>0</v>
      </c>
      <c r="P8" s="18">
        <v>0</v>
      </c>
      <c r="Q8" s="13">
        <v>6655</v>
      </c>
      <c r="R8" s="14">
        <v>1268348</v>
      </c>
      <c r="S8" s="19">
        <v>20683</v>
      </c>
      <c r="T8" s="18">
        <v>2127300</v>
      </c>
      <c r="U8" s="13">
        <v>840</v>
      </c>
      <c r="V8" s="14">
        <v>71438.395348837206</v>
      </c>
      <c r="W8" s="13">
        <v>74</v>
      </c>
      <c r="X8" s="18">
        <v>2930</v>
      </c>
      <c r="Y8" s="13">
        <f t="shared" si="0"/>
        <v>33591.146000000001</v>
      </c>
      <c r="Z8" s="14">
        <f t="shared" si="0"/>
        <v>4388508.1226215651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25912</v>
      </c>
      <c r="G9" s="25">
        <v>130.96899999999999</v>
      </c>
      <c r="H9" s="26">
        <v>74200</v>
      </c>
      <c r="I9" s="27">
        <v>216</v>
      </c>
      <c r="J9" s="21">
        <v>64980.636363636368</v>
      </c>
      <c r="K9" s="25">
        <v>0</v>
      </c>
      <c r="L9" s="26">
        <v>9</v>
      </c>
      <c r="M9" s="27">
        <v>4875</v>
      </c>
      <c r="N9" s="76">
        <v>875865</v>
      </c>
      <c r="O9" s="25">
        <v>0</v>
      </c>
      <c r="P9" s="26">
        <v>0</v>
      </c>
      <c r="Q9" s="27">
        <v>6412</v>
      </c>
      <c r="R9" s="21">
        <v>1105664</v>
      </c>
      <c r="S9" s="25">
        <v>22546</v>
      </c>
      <c r="T9" s="26">
        <v>2307698</v>
      </c>
      <c r="U9" s="27">
        <v>541</v>
      </c>
      <c r="V9" s="21">
        <v>45880.651162790695</v>
      </c>
      <c r="W9" s="27">
        <v>36</v>
      </c>
      <c r="X9" s="26">
        <v>1630</v>
      </c>
      <c r="Y9" s="20">
        <f t="shared" si="0"/>
        <v>34916.968999999997</v>
      </c>
      <c r="Z9" s="21">
        <f t="shared" si="0"/>
        <v>4501839.2875264268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131</v>
      </c>
      <c r="F10" s="36">
        <v>19992</v>
      </c>
      <c r="G10" s="29">
        <v>201.42900000000003</v>
      </c>
      <c r="H10" s="30">
        <v>108481</v>
      </c>
      <c r="I10" s="37">
        <v>741</v>
      </c>
      <c r="J10" s="38">
        <v>108061.45454545454</v>
      </c>
      <c r="K10" s="77">
        <v>100</v>
      </c>
      <c r="L10" s="30">
        <v>3024</v>
      </c>
      <c r="M10" s="35">
        <v>8302</v>
      </c>
      <c r="N10" s="36">
        <v>1601245</v>
      </c>
      <c r="O10" s="29">
        <v>0</v>
      </c>
      <c r="P10" s="30">
        <v>0</v>
      </c>
      <c r="Q10" s="35">
        <v>13304</v>
      </c>
      <c r="R10" s="36">
        <v>1889355</v>
      </c>
      <c r="S10" s="29">
        <v>6434</v>
      </c>
      <c r="T10" s="30">
        <v>777958</v>
      </c>
      <c r="U10" s="35">
        <v>1384</v>
      </c>
      <c r="V10" s="36">
        <v>87549.534883720931</v>
      </c>
      <c r="W10" s="35">
        <v>371</v>
      </c>
      <c r="X10" s="30">
        <v>19708</v>
      </c>
      <c r="Y10" s="37">
        <f t="shared" si="0"/>
        <v>30968.429</v>
      </c>
      <c r="Z10" s="36">
        <f t="shared" si="0"/>
        <v>4615373.9894291749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2321</v>
      </c>
      <c r="R11" s="14">
        <v>622225</v>
      </c>
      <c r="S11" s="19">
        <v>0</v>
      </c>
      <c r="T11" s="18">
        <v>0</v>
      </c>
      <c r="U11" s="13">
        <v>64</v>
      </c>
      <c r="V11" s="14">
        <v>23810</v>
      </c>
      <c r="W11" s="13">
        <v>0</v>
      </c>
      <c r="X11" s="18">
        <v>0</v>
      </c>
      <c r="Y11" s="13">
        <f>+W11+U11+S11+Q11+O11+M11+K11+I11+G11+E11</f>
        <v>2475</v>
      </c>
      <c r="Z11" s="14">
        <f t="shared" si="0"/>
        <v>736035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25</v>
      </c>
      <c r="J12" s="21">
        <v>9659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2234.5</v>
      </c>
      <c r="R12" s="21">
        <v>569145.1</v>
      </c>
      <c r="S12" s="25">
        <v>0</v>
      </c>
      <c r="T12" s="26">
        <v>0</v>
      </c>
      <c r="U12" s="27">
        <v>38</v>
      </c>
      <c r="V12" s="21">
        <v>5055</v>
      </c>
      <c r="W12" s="27">
        <v>2</v>
      </c>
      <c r="X12" s="26">
        <v>1200</v>
      </c>
      <c r="Y12" s="20">
        <f t="shared" ref="Y12:Y19" si="1">+W12+U12+S12+Q12+O12+M12+K12+I12+G12+E12</f>
        <v>2389.5</v>
      </c>
      <c r="Z12" s="21">
        <f t="shared" si="0"/>
        <v>675059.1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80</v>
      </c>
      <c r="J13" s="38">
        <v>20016.3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7896.5</v>
      </c>
      <c r="R13" s="36">
        <v>2145147.7000000002</v>
      </c>
      <c r="S13" s="29">
        <v>2</v>
      </c>
      <c r="T13" s="30">
        <v>1885</v>
      </c>
      <c r="U13" s="35">
        <v>498</v>
      </c>
      <c r="V13" s="36">
        <v>122482</v>
      </c>
      <c r="W13" s="35">
        <v>17</v>
      </c>
      <c r="X13" s="30">
        <v>42185</v>
      </c>
      <c r="Y13" s="37">
        <f t="shared" si="1"/>
        <v>8707.6</v>
      </c>
      <c r="Z13" s="36">
        <f t="shared" si="0"/>
        <v>2545716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41</v>
      </c>
      <c r="N14" s="75">
        <v>1107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41</v>
      </c>
      <c r="Z14" s="14">
        <f t="shared" si="0"/>
        <v>1107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525</v>
      </c>
      <c r="N15" s="76">
        <v>50462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525</v>
      </c>
      <c r="Z15" s="24">
        <f t="shared" si="0"/>
        <v>50462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3319</v>
      </c>
      <c r="N16" s="36">
        <v>696015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3319</v>
      </c>
      <c r="Z16" s="36">
        <f t="shared" si="0"/>
        <v>696015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63</v>
      </c>
      <c r="F17" s="14">
        <v>16566</v>
      </c>
      <c r="G17" s="19">
        <v>785</v>
      </c>
      <c r="H17" s="18">
        <v>235844</v>
      </c>
      <c r="I17" s="13">
        <v>204</v>
      </c>
      <c r="J17" s="14">
        <v>139672</v>
      </c>
      <c r="K17" s="19">
        <v>74</v>
      </c>
      <c r="L17" s="18">
        <v>53310</v>
      </c>
      <c r="M17" s="13">
        <v>803.11199999999997</v>
      </c>
      <c r="N17" s="75">
        <v>410526</v>
      </c>
      <c r="O17" s="19">
        <v>3293</v>
      </c>
      <c r="P17" s="18">
        <v>1306543</v>
      </c>
      <c r="Q17" s="13">
        <v>3932</v>
      </c>
      <c r="R17" s="14">
        <v>1076365</v>
      </c>
      <c r="S17" s="19">
        <v>281</v>
      </c>
      <c r="T17" s="18">
        <v>64140</v>
      </c>
      <c r="U17" s="13">
        <v>0</v>
      </c>
      <c r="V17" s="14">
        <v>0</v>
      </c>
      <c r="W17" s="13">
        <v>5727.8760000000002</v>
      </c>
      <c r="X17" s="18">
        <v>1264059</v>
      </c>
      <c r="Y17" s="41">
        <f t="shared" si="1"/>
        <v>15162.987999999999</v>
      </c>
      <c r="Z17" s="42">
        <f t="shared" si="0"/>
        <v>4567025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60</v>
      </c>
      <c r="F18" s="21">
        <v>12584</v>
      </c>
      <c r="G18" s="25">
        <v>811</v>
      </c>
      <c r="H18" s="26">
        <v>243574</v>
      </c>
      <c r="I18" s="27">
        <v>188</v>
      </c>
      <c r="J18" s="21">
        <v>121567</v>
      </c>
      <c r="K18" s="25">
        <v>64</v>
      </c>
      <c r="L18" s="26">
        <v>45635</v>
      </c>
      <c r="M18" s="27">
        <v>1171.1120000000001</v>
      </c>
      <c r="N18" s="21">
        <v>451149</v>
      </c>
      <c r="O18" s="25">
        <v>3185</v>
      </c>
      <c r="P18" s="26">
        <v>1267710</v>
      </c>
      <c r="Q18" s="27">
        <v>3938</v>
      </c>
      <c r="R18" s="21">
        <v>1067751</v>
      </c>
      <c r="S18" s="25">
        <v>234</v>
      </c>
      <c r="T18" s="26">
        <v>57338</v>
      </c>
      <c r="U18" s="27">
        <v>8</v>
      </c>
      <c r="V18" s="21">
        <v>1760</v>
      </c>
      <c r="W18" s="27">
        <v>5615.2460000000001</v>
      </c>
      <c r="X18" s="26">
        <v>1238965</v>
      </c>
      <c r="Y18" s="23">
        <f t="shared" si="1"/>
        <v>15274.358</v>
      </c>
      <c r="Z18" s="24">
        <f t="shared" si="0"/>
        <v>4508033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393.00799999999998</v>
      </c>
      <c r="F19" s="24">
        <v>81634</v>
      </c>
      <c r="G19" s="33">
        <v>1227</v>
      </c>
      <c r="H19" s="34">
        <v>398389</v>
      </c>
      <c r="I19" s="23">
        <v>406</v>
      </c>
      <c r="J19" s="24">
        <v>243644</v>
      </c>
      <c r="K19" s="78">
        <v>183</v>
      </c>
      <c r="L19" s="34">
        <v>129440</v>
      </c>
      <c r="M19" s="23">
        <v>1200.152</v>
      </c>
      <c r="N19" s="24">
        <v>464175</v>
      </c>
      <c r="O19" s="33">
        <v>1782</v>
      </c>
      <c r="P19" s="34">
        <v>783413</v>
      </c>
      <c r="Q19" s="23">
        <v>7562</v>
      </c>
      <c r="R19" s="24">
        <v>2193811</v>
      </c>
      <c r="S19" s="33">
        <v>196</v>
      </c>
      <c r="T19" s="34">
        <v>38944</v>
      </c>
      <c r="U19" s="23">
        <v>54</v>
      </c>
      <c r="V19" s="24">
        <v>11880</v>
      </c>
      <c r="W19" s="23">
        <v>6504.4371999999994</v>
      </c>
      <c r="X19" s="34">
        <v>1577113</v>
      </c>
      <c r="Y19" s="35">
        <f t="shared" si="1"/>
        <v>19507.597200000004</v>
      </c>
      <c r="Z19" s="36">
        <f t="shared" si="0"/>
        <v>5922443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1027.5</v>
      </c>
      <c r="F20" s="14">
        <f t="shared" ref="F20:X22" si="2">F5+F8+F11+F14+F17</f>
        <v>125682</v>
      </c>
      <c r="G20" s="19">
        <f>G5+G8+G11+G14+G17</f>
        <v>1046.146</v>
      </c>
      <c r="H20" s="18">
        <f t="shared" si="2"/>
        <v>396704</v>
      </c>
      <c r="I20" s="13">
        <f t="shared" si="2"/>
        <v>1771</v>
      </c>
      <c r="J20" s="14">
        <f t="shared" si="2"/>
        <v>1259006.7272727273</v>
      </c>
      <c r="K20" s="19">
        <f t="shared" si="2"/>
        <v>2404</v>
      </c>
      <c r="L20" s="18">
        <f t="shared" si="2"/>
        <v>4648902</v>
      </c>
      <c r="M20" s="13">
        <f t="shared" si="2"/>
        <v>6865.0119999999997</v>
      </c>
      <c r="N20" s="14">
        <f t="shared" si="2"/>
        <v>1297757</v>
      </c>
      <c r="O20" s="19">
        <f t="shared" si="2"/>
        <v>4230</v>
      </c>
      <c r="P20" s="18">
        <f t="shared" si="2"/>
        <v>1433079</v>
      </c>
      <c r="Q20" s="13">
        <f t="shared" si="2"/>
        <v>24744.799999999999</v>
      </c>
      <c r="R20" s="14">
        <f t="shared" si="2"/>
        <v>4773179</v>
      </c>
      <c r="S20" s="19">
        <f t="shared" si="2"/>
        <v>44415.7</v>
      </c>
      <c r="T20" s="18">
        <f t="shared" si="2"/>
        <v>8138400</v>
      </c>
      <c r="U20" s="13">
        <f t="shared" si="2"/>
        <v>3265.4</v>
      </c>
      <c r="V20" s="14">
        <f t="shared" si="2"/>
        <v>836309.39534883725</v>
      </c>
      <c r="W20" s="13">
        <f t="shared" si="2"/>
        <v>6854.7759999999998</v>
      </c>
      <c r="X20" s="18">
        <f t="shared" si="2"/>
        <v>1361289.5</v>
      </c>
      <c r="Y20" s="31">
        <f t="shared" ref="Y20:Z22" si="3">+Y17+Y14+Y11+Y8+Y5</f>
        <v>96624.334000000003</v>
      </c>
      <c r="Z20" s="32">
        <f t="shared" si="3"/>
        <v>24270308.622621566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806</v>
      </c>
      <c r="F21" s="21">
        <f t="shared" si="4"/>
        <v>81199</v>
      </c>
      <c r="G21" s="25">
        <f t="shared" si="4"/>
        <v>1046.9690000000001</v>
      </c>
      <c r="H21" s="26">
        <f t="shared" si="4"/>
        <v>398234</v>
      </c>
      <c r="I21" s="27">
        <f t="shared" si="4"/>
        <v>1601</v>
      </c>
      <c r="J21" s="21">
        <f t="shared" si="4"/>
        <v>1138342.6363636362</v>
      </c>
      <c r="K21" s="25">
        <f t="shared" si="4"/>
        <v>1930.3</v>
      </c>
      <c r="L21" s="26">
        <f t="shared" si="4"/>
        <v>3727253</v>
      </c>
      <c r="M21" s="27">
        <f t="shared" si="4"/>
        <v>7808.4120000000003</v>
      </c>
      <c r="N21" s="21">
        <f t="shared" si="4"/>
        <v>1556721</v>
      </c>
      <c r="O21" s="25">
        <f t="shared" si="4"/>
        <v>4081</v>
      </c>
      <c r="P21" s="26">
        <f t="shared" si="4"/>
        <v>1326268</v>
      </c>
      <c r="Q21" s="27">
        <f t="shared" si="4"/>
        <v>23942.400000000001</v>
      </c>
      <c r="R21" s="21">
        <f t="shared" si="4"/>
        <v>4507791.5999999996</v>
      </c>
      <c r="S21" s="25">
        <f t="shared" si="4"/>
        <v>45481.5</v>
      </c>
      <c r="T21" s="26">
        <f t="shared" si="4"/>
        <v>8541397</v>
      </c>
      <c r="U21" s="27">
        <f t="shared" si="2"/>
        <v>2995.1</v>
      </c>
      <c r="V21" s="21">
        <f t="shared" si="2"/>
        <v>738370.65116279072</v>
      </c>
      <c r="W21" s="27">
        <f t="shared" si="2"/>
        <v>6906.6459999999997</v>
      </c>
      <c r="X21" s="26">
        <f t="shared" si="2"/>
        <v>1382511</v>
      </c>
      <c r="Y21" s="23">
        <f t="shared" si="3"/>
        <v>96599.327000000005</v>
      </c>
      <c r="Z21" s="24">
        <f t="shared" si="3"/>
        <v>23398087.887526426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2072.9079999999999</v>
      </c>
      <c r="F22" s="24">
        <f t="shared" si="2"/>
        <v>379271</v>
      </c>
      <c r="G22" s="33">
        <f t="shared" si="2"/>
        <v>1774.4290000000001</v>
      </c>
      <c r="H22" s="34">
        <f t="shared" si="2"/>
        <v>775988</v>
      </c>
      <c r="I22" s="23">
        <f t="shared" si="2"/>
        <v>3203</v>
      </c>
      <c r="J22" s="24">
        <f t="shared" si="2"/>
        <v>2607478.7545454544</v>
      </c>
      <c r="K22" s="33">
        <f t="shared" si="2"/>
        <v>7259.9999999999991</v>
      </c>
      <c r="L22" s="34">
        <f t="shared" si="2"/>
        <v>4355059</v>
      </c>
      <c r="M22" s="23">
        <f t="shared" si="2"/>
        <v>14341.552</v>
      </c>
      <c r="N22" s="24">
        <f t="shared" si="2"/>
        <v>3027828.25</v>
      </c>
      <c r="O22" s="33">
        <f t="shared" si="2"/>
        <v>4908</v>
      </c>
      <c r="P22" s="34">
        <f t="shared" si="2"/>
        <v>1497289</v>
      </c>
      <c r="Q22" s="23">
        <f t="shared" si="2"/>
        <v>61887.899999999994</v>
      </c>
      <c r="R22" s="24">
        <f t="shared" si="2"/>
        <v>11451175.699999999</v>
      </c>
      <c r="S22" s="33">
        <f t="shared" si="2"/>
        <v>36910.199999999997</v>
      </c>
      <c r="T22" s="34">
        <f t="shared" si="2"/>
        <v>3726608</v>
      </c>
      <c r="U22" s="23">
        <f t="shared" si="2"/>
        <v>5888.5</v>
      </c>
      <c r="V22" s="24">
        <f t="shared" si="2"/>
        <v>2039460.034883721</v>
      </c>
      <c r="W22" s="23">
        <f t="shared" si="2"/>
        <v>8121.6371999999992</v>
      </c>
      <c r="X22" s="34">
        <f t="shared" si="2"/>
        <v>1937841</v>
      </c>
      <c r="Y22" s="23">
        <f t="shared" si="3"/>
        <v>146368.1262</v>
      </c>
      <c r="Z22" s="24">
        <f t="shared" si="3"/>
        <v>31797998.739429176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46.72151783903233</v>
      </c>
      <c r="F23" s="178"/>
      <c r="G23" s="177">
        <f>(G20+G21)/(G22+G41)*100</f>
        <v>58.966284575994287</v>
      </c>
      <c r="H23" s="178"/>
      <c r="I23" s="177">
        <f>(I20+I21)/(I22+I41)*100</f>
        <v>54.073123797305968</v>
      </c>
      <c r="J23" s="178"/>
      <c r="K23" s="177">
        <f>(K20+K21)/(K22+K41)*100</f>
        <v>30.857236425250779</v>
      </c>
      <c r="L23" s="178"/>
      <c r="M23" s="177">
        <f>(M20+M21)/(M22+M41)*100</f>
        <v>49.528030711959801</v>
      </c>
      <c r="N23" s="178"/>
      <c r="O23" s="177">
        <f>(O20+O21)/(O22+O41)*100</f>
        <v>85.972897486293576</v>
      </c>
      <c r="P23" s="178"/>
      <c r="Q23" s="177">
        <f>(Q20+Q21)/(Q22+Q41)*100</f>
        <v>39.591651527891401</v>
      </c>
      <c r="R23" s="178"/>
      <c r="S23" s="177">
        <f>(S20+S21)/(S22+S41)*100</f>
        <v>120.04508173735616</v>
      </c>
      <c r="T23" s="178"/>
      <c r="U23" s="177">
        <f>(U20+U21)/(U22+U41)*100</f>
        <v>54.407432191679625</v>
      </c>
      <c r="V23" s="178"/>
      <c r="W23" s="177">
        <f>(W20+W21)/(W22+W41)*100</f>
        <v>84.451058930168159</v>
      </c>
      <c r="X23" s="178"/>
      <c r="Y23" s="177">
        <f>(Y20+Y21)/(Y22+Y41)*100</f>
        <v>66.011697205535512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182965.66948460811</v>
      </c>
      <c r="F24" s="180"/>
      <c r="G24" s="181">
        <f>H22/G22*1000</f>
        <v>437317.01860147686</v>
      </c>
      <c r="H24" s="182"/>
      <c r="I24" s="183">
        <f>J22/I22*1000</f>
        <v>814073.91649873694</v>
      </c>
      <c r="J24" s="184"/>
      <c r="K24" s="181">
        <f>L22/K22*1000</f>
        <v>599870.38567493123</v>
      </c>
      <c r="L24" s="182"/>
      <c r="M24" s="183">
        <f>N22/M22*1000</f>
        <v>211122.77457837202</v>
      </c>
      <c r="N24" s="184"/>
      <c r="O24" s="181">
        <f>P22/O22*1000</f>
        <v>305071.10839445802</v>
      </c>
      <c r="P24" s="182"/>
      <c r="Q24" s="183">
        <f>R22/Q22*1000</f>
        <v>185030.93011719576</v>
      </c>
      <c r="R24" s="184"/>
      <c r="S24" s="181">
        <f>T22/S22*1000</f>
        <v>100964.17792371757</v>
      </c>
      <c r="T24" s="182"/>
      <c r="U24" s="183">
        <f>V22/U22*1000</f>
        <v>346346.27407382545</v>
      </c>
      <c r="V24" s="184"/>
      <c r="W24" s="181">
        <f>X22/W22*1000</f>
        <v>238602.26113030512</v>
      </c>
      <c r="X24" s="182"/>
      <c r="Y24" s="183">
        <f>Z22/Y22*1000</f>
        <v>217246.74329696497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1.4162291024806464</v>
      </c>
      <c r="F25" s="49"/>
      <c r="G25" s="50">
        <f>G22/Y22*100</f>
        <v>1.2123056064647495</v>
      </c>
      <c r="H25" s="51"/>
      <c r="I25" s="48">
        <f>I22/Y22*100</f>
        <v>2.1883179645432942</v>
      </c>
      <c r="J25" s="49"/>
      <c r="K25" s="50">
        <f>K22/Y22*100</f>
        <v>4.9600962917840503</v>
      </c>
      <c r="L25" s="51"/>
      <c r="M25" s="48">
        <f>M22/Y22*100</f>
        <v>9.7982753297008447</v>
      </c>
      <c r="N25" s="49"/>
      <c r="O25" s="50">
        <f>O22/Y22*100</f>
        <v>3.3531890633713668</v>
      </c>
      <c r="P25" s="51"/>
      <c r="Q25" s="48">
        <f>Q22/Y22*100</f>
        <v>42.282361335578805</v>
      </c>
      <c r="R25" s="49"/>
      <c r="S25" s="50">
        <f>S22/Y22*100</f>
        <v>25.217375502618133</v>
      </c>
      <c r="T25" s="51"/>
      <c r="U25" s="48">
        <f>U22/Y22*100</f>
        <v>4.0230753463044602</v>
      </c>
      <c r="V25" s="49"/>
      <c r="W25" s="50">
        <f>W22/Y22*100</f>
        <v>5.5487744571536366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v>1022</v>
      </c>
      <c r="F27" s="128">
        <v>75371</v>
      </c>
      <c r="G27" s="129">
        <v>1301</v>
      </c>
      <c r="H27" s="130">
        <v>478156</v>
      </c>
      <c r="I27" s="131">
        <v>1687</v>
      </c>
      <c r="J27" s="128">
        <v>3726724</v>
      </c>
      <c r="K27" s="129">
        <v>2169</v>
      </c>
      <c r="L27" s="130">
        <v>2608364</v>
      </c>
      <c r="M27" s="131">
        <v>8601</v>
      </c>
      <c r="N27" s="128">
        <v>978431</v>
      </c>
      <c r="O27" s="129">
        <v>4814</v>
      </c>
      <c r="P27" s="130">
        <v>1518289</v>
      </c>
      <c r="Q27" s="131">
        <v>26153</v>
      </c>
      <c r="R27" s="128">
        <v>5133186</v>
      </c>
      <c r="S27" s="129">
        <v>52718</v>
      </c>
      <c r="T27" s="130">
        <v>9123027</v>
      </c>
      <c r="U27" s="131">
        <v>3934</v>
      </c>
      <c r="V27" s="128">
        <v>962733</v>
      </c>
      <c r="W27" s="131">
        <v>7635</v>
      </c>
      <c r="X27" s="130">
        <v>1604967</v>
      </c>
      <c r="Y27" s="131">
        <v>110034</v>
      </c>
      <c r="Z27" s="128">
        <v>26209248</v>
      </c>
    </row>
    <row r="28" spans="1:28" ht="18.95" customHeight="1" x14ac:dyDescent="0.15">
      <c r="A28" s="22"/>
      <c r="B28" s="195"/>
      <c r="C28" s="7"/>
      <c r="D28" s="55" t="s">
        <v>22</v>
      </c>
      <c r="E28" s="154">
        <v>960</v>
      </c>
      <c r="F28" s="135">
        <v>72117</v>
      </c>
      <c r="G28" s="136">
        <v>1231</v>
      </c>
      <c r="H28" s="137">
        <v>450223</v>
      </c>
      <c r="I28" s="134">
        <v>1622</v>
      </c>
      <c r="J28" s="135">
        <v>3175606</v>
      </c>
      <c r="K28" s="136">
        <v>1617</v>
      </c>
      <c r="L28" s="137">
        <v>2673125</v>
      </c>
      <c r="M28" s="134">
        <v>6661</v>
      </c>
      <c r="N28" s="135">
        <v>1049322</v>
      </c>
      <c r="O28" s="136">
        <v>4685</v>
      </c>
      <c r="P28" s="137">
        <v>1427946</v>
      </c>
      <c r="Q28" s="134">
        <v>25005</v>
      </c>
      <c r="R28" s="135">
        <v>4829513</v>
      </c>
      <c r="S28" s="136">
        <v>53780</v>
      </c>
      <c r="T28" s="137">
        <v>9168755</v>
      </c>
      <c r="U28" s="134">
        <v>3187</v>
      </c>
      <c r="V28" s="135">
        <v>1160687</v>
      </c>
      <c r="W28" s="134">
        <v>7380</v>
      </c>
      <c r="X28" s="137">
        <v>1550201</v>
      </c>
      <c r="Y28" s="138">
        <v>106128</v>
      </c>
      <c r="Z28" s="139">
        <v>25557495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v>2138</v>
      </c>
      <c r="F29" s="139">
        <v>355577</v>
      </c>
      <c r="G29" s="140">
        <v>1583</v>
      </c>
      <c r="H29" s="141">
        <v>681311</v>
      </c>
      <c r="I29" s="138">
        <v>2301</v>
      </c>
      <c r="J29" s="139">
        <v>3542846</v>
      </c>
      <c r="K29" s="140">
        <v>5971</v>
      </c>
      <c r="L29" s="141">
        <v>10266600</v>
      </c>
      <c r="M29" s="138">
        <v>19012</v>
      </c>
      <c r="N29" s="139">
        <v>3594322</v>
      </c>
      <c r="O29" s="140">
        <v>5080</v>
      </c>
      <c r="P29" s="141">
        <v>1420529</v>
      </c>
      <c r="Q29" s="138">
        <v>62417</v>
      </c>
      <c r="R29" s="139">
        <v>11030401</v>
      </c>
      <c r="S29" s="140">
        <v>29468</v>
      </c>
      <c r="T29" s="141">
        <v>2320980</v>
      </c>
      <c r="U29" s="138">
        <v>5659</v>
      </c>
      <c r="V29" s="139">
        <v>1906007</v>
      </c>
      <c r="W29" s="138">
        <v>8219</v>
      </c>
      <c r="X29" s="141">
        <v>2070476</v>
      </c>
      <c r="Y29" s="138">
        <v>141848</v>
      </c>
      <c r="Z29" s="139">
        <v>37189049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98">
        <v>47</v>
      </c>
      <c r="F30" s="200"/>
      <c r="G30" s="198">
        <v>81.8</v>
      </c>
      <c r="H30" s="200"/>
      <c r="I30" s="198">
        <v>72.900000000000006</v>
      </c>
      <c r="J30" s="200"/>
      <c r="K30" s="198">
        <v>33.200000000000003</v>
      </c>
      <c r="L30" s="200"/>
      <c r="M30" s="198">
        <v>42.3</v>
      </c>
      <c r="N30" s="200"/>
      <c r="O30" s="198">
        <v>94.7</v>
      </c>
      <c r="P30" s="200"/>
      <c r="Q30" s="198">
        <v>41.4</v>
      </c>
      <c r="R30" s="200"/>
      <c r="S30" s="198">
        <v>177.5</v>
      </c>
      <c r="T30" s="200"/>
      <c r="U30" s="198">
        <v>67.400000000000006</v>
      </c>
      <c r="V30" s="200"/>
      <c r="W30" s="198">
        <v>92.8</v>
      </c>
      <c r="X30" s="200"/>
      <c r="Y30" s="198">
        <v>77.3</v>
      </c>
      <c r="Z30" s="199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5.5</v>
      </c>
      <c r="F31" s="91">
        <f t="shared" ref="F31:Z33" si="5">F20-F27</f>
        <v>50311</v>
      </c>
      <c r="G31" s="92">
        <f t="shared" si="5"/>
        <v>-254.85400000000004</v>
      </c>
      <c r="H31" s="93">
        <f t="shared" si="5"/>
        <v>-81452</v>
      </c>
      <c r="I31" s="90">
        <f t="shared" si="5"/>
        <v>84</v>
      </c>
      <c r="J31" s="91">
        <f t="shared" si="5"/>
        <v>-2467717.2727272725</v>
      </c>
      <c r="K31" s="92">
        <f t="shared" si="5"/>
        <v>235</v>
      </c>
      <c r="L31" s="93">
        <f t="shared" si="5"/>
        <v>2040538</v>
      </c>
      <c r="M31" s="90">
        <f t="shared" si="5"/>
        <v>-1735.9880000000003</v>
      </c>
      <c r="N31" s="91">
        <f t="shared" si="5"/>
        <v>319326</v>
      </c>
      <c r="O31" s="92">
        <f t="shared" si="5"/>
        <v>-584</v>
      </c>
      <c r="P31" s="93">
        <f t="shared" si="5"/>
        <v>-85210</v>
      </c>
      <c r="Q31" s="90">
        <f t="shared" si="5"/>
        <v>-1408.2000000000007</v>
      </c>
      <c r="R31" s="91">
        <f t="shared" si="5"/>
        <v>-360007</v>
      </c>
      <c r="S31" s="92">
        <f t="shared" si="5"/>
        <v>-8302.3000000000029</v>
      </c>
      <c r="T31" s="93">
        <f t="shared" si="5"/>
        <v>-984627</v>
      </c>
      <c r="U31" s="90">
        <f t="shared" si="5"/>
        <v>-668.59999999999991</v>
      </c>
      <c r="V31" s="91">
        <f t="shared" si="5"/>
        <v>-126423.60465116275</v>
      </c>
      <c r="W31" s="92">
        <f t="shared" si="5"/>
        <v>-780.22400000000016</v>
      </c>
      <c r="X31" s="93">
        <f t="shared" si="5"/>
        <v>-243677.5</v>
      </c>
      <c r="Y31" s="90">
        <f t="shared" si="5"/>
        <v>-13409.665999999997</v>
      </c>
      <c r="Z31" s="91">
        <f t="shared" si="5"/>
        <v>-1938939.3773784339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-154</v>
      </c>
      <c r="F32" s="95">
        <f t="shared" si="6"/>
        <v>9082</v>
      </c>
      <c r="G32" s="96">
        <f t="shared" si="6"/>
        <v>-184.03099999999995</v>
      </c>
      <c r="H32" s="97">
        <f t="shared" si="6"/>
        <v>-51989</v>
      </c>
      <c r="I32" s="94">
        <f t="shared" si="6"/>
        <v>-21</v>
      </c>
      <c r="J32" s="95">
        <f t="shared" si="6"/>
        <v>-2037263.3636363638</v>
      </c>
      <c r="K32" s="96">
        <f t="shared" si="6"/>
        <v>313.29999999999995</v>
      </c>
      <c r="L32" s="97">
        <f t="shared" si="6"/>
        <v>1054128</v>
      </c>
      <c r="M32" s="94">
        <f t="shared" si="6"/>
        <v>1147.4120000000003</v>
      </c>
      <c r="N32" s="95">
        <f t="shared" si="6"/>
        <v>507399</v>
      </c>
      <c r="O32" s="96">
        <f t="shared" si="6"/>
        <v>-604</v>
      </c>
      <c r="P32" s="97">
        <f t="shared" si="6"/>
        <v>-101678</v>
      </c>
      <c r="Q32" s="94">
        <f t="shared" si="6"/>
        <v>-1062.5999999999985</v>
      </c>
      <c r="R32" s="95">
        <f t="shared" si="6"/>
        <v>-321721.40000000037</v>
      </c>
      <c r="S32" s="96">
        <f t="shared" si="6"/>
        <v>-8298.5</v>
      </c>
      <c r="T32" s="97">
        <f t="shared" si="6"/>
        <v>-627358</v>
      </c>
      <c r="U32" s="94">
        <f t="shared" si="5"/>
        <v>-191.90000000000009</v>
      </c>
      <c r="V32" s="95">
        <f t="shared" si="5"/>
        <v>-422316.34883720928</v>
      </c>
      <c r="W32" s="96">
        <f t="shared" si="5"/>
        <v>-473.35400000000027</v>
      </c>
      <c r="X32" s="97">
        <f t="shared" si="5"/>
        <v>-167690</v>
      </c>
      <c r="Y32" s="94">
        <f t="shared" si="5"/>
        <v>-9528.6729999999952</v>
      </c>
      <c r="Z32" s="95">
        <f t="shared" si="5"/>
        <v>-2159407.1124735735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-65.092000000000098</v>
      </c>
      <c r="F33" s="95">
        <f t="shared" si="5"/>
        <v>23694</v>
      </c>
      <c r="G33" s="96">
        <f t="shared" si="5"/>
        <v>191.42900000000009</v>
      </c>
      <c r="H33" s="97">
        <f t="shared" si="5"/>
        <v>94677</v>
      </c>
      <c r="I33" s="94">
        <f t="shared" si="5"/>
        <v>902</v>
      </c>
      <c r="J33" s="95">
        <f t="shared" si="5"/>
        <v>-935367.2454545456</v>
      </c>
      <c r="K33" s="96">
        <f t="shared" si="5"/>
        <v>1288.9999999999991</v>
      </c>
      <c r="L33" s="97">
        <f t="shared" si="5"/>
        <v>-5911541</v>
      </c>
      <c r="M33" s="94">
        <f t="shared" si="5"/>
        <v>-4670.4480000000003</v>
      </c>
      <c r="N33" s="95">
        <f t="shared" si="5"/>
        <v>-566493.75</v>
      </c>
      <c r="O33" s="96">
        <f t="shared" si="5"/>
        <v>-172</v>
      </c>
      <c r="P33" s="97">
        <f t="shared" si="5"/>
        <v>76760</v>
      </c>
      <c r="Q33" s="94">
        <f t="shared" si="5"/>
        <v>-529.10000000000582</v>
      </c>
      <c r="R33" s="95">
        <f t="shared" si="5"/>
        <v>420774.69999999925</v>
      </c>
      <c r="S33" s="96">
        <f t="shared" si="5"/>
        <v>7442.1999999999971</v>
      </c>
      <c r="T33" s="97">
        <f t="shared" si="5"/>
        <v>1405628</v>
      </c>
      <c r="U33" s="94">
        <f t="shared" si="5"/>
        <v>229.5</v>
      </c>
      <c r="V33" s="95">
        <f t="shared" si="5"/>
        <v>133453.03488372103</v>
      </c>
      <c r="W33" s="96">
        <f t="shared" si="5"/>
        <v>-97.362800000000789</v>
      </c>
      <c r="X33" s="97">
        <f t="shared" si="5"/>
        <v>-132635</v>
      </c>
      <c r="Y33" s="94">
        <f t="shared" si="5"/>
        <v>4520.1261999999988</v>
      </c>
      <c r="Z33" s="95">
        <f t="shared" si="5"/>
        <v>-5391050.2605708241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-0.27848216096766976</v>
      </c>
      <c r="F34" s="188"/>
      <c r="G34" s="187">
        <f t="shared" ref="G34" si="7">+G23-G30</f>
        <v>-22.83371542400571</v>
      </c>
      <c r="H34" s="188"/>
      <c r="I34" s="187">
        <f t="shared" ref="I34" si="8">+I23-I30</f>
        <v>-18.826876202694038</v>
      </c>
      <c r="J34" s="188"/>
      <c r="K34" s="187">
        <f t="shared" ref="K34" si="9">+K23-K30</f>
        <v>-2.3427635747492239</v>
      </c>
      <c r="L34" s="188"/>
      <c r="M34" s="187">
        <f t="shared" ref="M34" si="10">+M23-M30</f>
        <v>7.2280307119598035</v>
      </c>
      <c r="N34" s="188"/>
      <c r="O34" s="187">
        <f t="shared" ref="O34" si="11">+O23-O30</f>
        <v>-8.7271025137064271</v>
      </c>
      <c r="P34" s="188"/>
      <c r="Q34" s="187">
        <f t="shared" ref="Q34" si="12">+Q23-Q30</f>
        <v>-1.8083484721085981</v>
      </c>
      <c r="R34" s="188"/>
      <c r="S34" s="187">
        <f t="shared" ref="S34" si="13">+S23-S30</f>
        <v>-57.454918262643844</v>
      </c>
      <c r="T34" s="188"/>
      <c r="U34" s="187">
        <f t="shared" ref="U34" si="14">+U23-U30</f>
        <v>-12.992567808320381</v>
      </c>
      <c r="V34" s="188"/>
      <c r="W34" s="187">
        <f t="shared" ref="W34" si="15">+W23-W30</f>
        <v>-8.348941069831838</v>
      </c>
      <c r="X34" s="188"/>
      <c r="Y34" s="187">
        <f t="shared" ref="Y34" si="16">+Y23-Y30</f>
        <v>-11.288302794464485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100.53816046966733</v>
      </c>
      <c r="F35" s="60">
        <f t="shared" si="17"/>
        <v>166.75113770548353</v>
      </c>
      <c r="G35" s="61">
        <f t="shared" si="17"/>
        <v>80.410914681014603</v>
      </c>
      <c r="H35" s="62">
        <f t="shared" si="17"/>
        <v>82.965392047783567</v>
      </c>
      <c r="I35" s="59">
        <f t="shared" si="17"/>
        <v>104.97925311203321</v>
      </c>
      <c r="J35" s="60">
        <f t="shared" si="17"/>
        <v>33.783202814931485</v>
      </c>
      <c r="K35" s="61">
        <f t="shared" si="17"/>
        <v>110.83448593822038</v>
      </c>
      <c r="L35" s="62">
        <f t="shared" si="17"/>
        <v>178.23056904634475</v>
      </c>
      <c r="M35" s="59">
        <f t="shared" si="17"/>
        <v>79.816439948843154</v>
      </c>
      <c r="N35" s="60">
        <f t="shared" si="17"/>
        <v>132.63653747683793</v>
      </c>
      <c r="O35" s="61">
        <f t="shared" si="17"/>
        <v>87.868716244287498</v>
      </c>
      <c r="P35" s="62">
        <f t="shared" si="17"/>
        <v>94.387761486778871</v>
      </c>
      <c r="Q35" s="59">
        <f t="shared" si="17"/>
        <v>94.615531678966079</v>
      </c>
      <c r="R35" s="60">
        <f t="shared" si="17"/>
        <v>92.986675331850435</v>
      </c>
      <c r="S35" s="61">
        <f t="shared" si="17"/>
        <v>84.251489054971728</v>
      </c>
      <c r="T35" s="62">
        <f t="shared" si="17"/>
        <v>89.207233520190172</v>
      </c>
      <c r="U35" s="59">
        <f t="shared" si="17"/>
        <v>83.004575495678694</v>
      </c>
      <c r="V35" s="60">
        <f t="shared" si="17"/>
        <v>86.868258940831694</v>
      </c>
      <c r="W35" s="61">
        <f t="shared" si="17"/>
        <v>89.780956123117221</v>
      </c>
      <c r="X35" s="62">
        <f t="shared" si="17"/>
        <v>84.817289078217811</v>
      </c>
      <c r="Y35" s="59">
        <f t="shared" si="17"/>
        <v>87.813161386480544</v>
      </c>
      <c r="Z35" s="60">
        <f t="shared" si="17"/>
        <v>92.602079321854504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83.958333333333329</v>
      </c>
      <c r="F36" s="64">
        <f t="shared" si="17"/>
        <v>112.5934245739562</v>
      </c>
      <c r="G36" s="65">
        <f t="shared" si="17"/>
        <v>85.050284321689688</v>
      </c>
      <c r="H36" s="66">
        <f t="shared" si="17"/>
        <v>88.452611261530407</v>
      </c>
      <c r="I36" s="63">
        <f t="shared" si="17"/>
        <v>98.705302096177562</v>
      </c>
      <c r="J36" s="64">
        <f t="shared" si="17"/>
        <v>35.846469504202858</v>
      </c>
      <c r="K36" s="65">
        <f t="shared" si="17"/>
        <v>119.37538651824366</v>
      </c>
      <c r="L36" s="66">
        <f t="shared" si="17"/>
        <v>139.43429506663549</v>
      </c>
      <c r="M36" s="63">
        <f t="shared" si="17"/>
        <v>117.22582194865636</v>
      </c>
      <c r="N36" s="64">
        <f t="shared" si="17"/>
        <v>148.35493775981061</v>
      </c>
      <c r="O36" s="65">
        <f t="shared" si="17"/>
        <v>87.107790821771616</v>
      </c>
      <c r="P36" s="66">
        <f t="shared" si="17"/>
        <v>92.879422611219184</v>
      </c>
      <c r="Q36" s="63">
        <f t="shared" si="17"/>
        <v>95.750449910018006</v>
      </c>
      <c r="R36" s="64">
        <f t="shared" si="17"/>
        <v>93.338429775424558</v>
      </c>
      <c r="S36" s="65">
        <f t="shared" si="17"/>
        <v>84.569542580885084</v>
      </c>
      <c r="T36" s="66">
        <f t="shared" si="17"/>
        <v>93.157653356426252</v>
      </c>
      <c r="U36" s="63">
        <f t="shared" si="17"/>
        <v>93.978663319736427</v>
      </c>
      <c r="V36" s="64">
        <f t="shared" si="17"/>
        <v>63.614966925862937</v>
      </c>
      <c r="W36" s="65">
        <f t="shared" si="17"/>
        <v>93.585989159891597</v>
      </c>
      <c r="X36" s="66">
        <f t="shared" si="17"/>
        <v>89.18269308302601</v>
      </c>
      <c r="Y36" s="63">
        <f t="shared" si="17"/>
        <v>91.021527777777777</v>
      </c>
      <c r="Z36" s="64">
        <f t="shared" si="17"/>
        <v>91.550787303397414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96.955472404115994</v>
      </c>
      <c r="F37" s="68">
        <f t="shared" si="17"/>
        <v>106.66353560550878</v>
      </c>
      <c r="G37" s="69">
        <f t="shared" si="17"/>
        <v>112.09279848389136</v>
      </c>
      <c r="H37" s="70">
        <f t="shared" si="17"/>
        <v>113.89629699212253</v>
      </c>
      <c r="I37" s="67">
        <f t="shared" si="17"/>
        <v>139.20034767492396</v>
      </c>
      <c r="J37" s="68">
        <f t="shared" si="17"/>
        <v>73.59842213140098</v>
      </c>
      <c r="K37" s="69">
        <f t="shared" si="17"/>
        <v>121.58767375648969</v>
      </c>
      <c r="L37" s="70">
        <f t="shared" si="17"/>
        <v>42.419681296631794</v>
      </c>
      <c r="M37" s="67">
        <f t="shared" si="17"/>
        <v>75.434209972648844</v>
      </c>
      <c r="N37" s="68">
        <f t="shared" si="17"/>
        <v>84.239204222660064</v>
      </c>
      <c r="O37" s="69">
        <f t="shared" si="17"/>
        <v>96.614173228346459</v>
      </c>
      <c r="P37" s="70">
        <f t="shared" si="17"/>
        <v>105.40362076381405</v>
      </c>
      <c r="Q37" s="67">
        <f t="shared" si="17"/>
        <v>99.152314273355003</v>
      </c>
      <c r="R37" s="68">
        <f t="shared" si="17"/>
        <v>103.81468180531242</v>
      </c>
      <c r="S37" s="69">
        <f t="shared" si="17"/>
        <v>125.25519207275688</v>
      </c>
      <c r="T37" s="70">
        <f t="shared" si="17"/>
        <v>160.56183164008306</v>
      </c>
      <c r="U37" s="67">
        <f t="shared" si="17"/>
        <v>104.05548683512988</v>
      </c>
      <c r="V37" s="68">
        <f t="shared" si="17"/>
        <v>107.00170749025166</v>
      </c>
      <c r="W37" s="69">
        <f t="shared" si="17"/>
        <v>98.815393600194653</v>
      </c>
      <c r="X37" s="70">
        <f t="shared" si="17"/>
        <v>93.593985151240588</v>
      </c>
      <c r="Y37" s="67">
        <f t="shared" si="17"/>
        <v>103.1865984716034</v>
      </c>
      <c r="Z37" s="68">
        <f t="shared" si="17"/>
        <v>85.503661950132624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+'(令和5年7月)'!E20</f>
        <v>1038</v>
      </c>
      <c r="F39" s="143">
        <f>+'(令和5年7月)'!F20</f>
        <v>102589</v>
      </c>
      <c r="G39" s="142">
        <f>+'(令和5年7月)'!G20</f>
        <v>1207.174</v>
      </c>
      <c r="H39" s="143">
        <f>+'(令和5年7月)'!H20</f>
        <v>451478</v>
      </c>
      <c r="I39" s="142">
        <f>+'(令和5年7月)'!I20</f>
        <v>1716</v>
      </c>
      <c r="J39" s="143">
        <f>+'(令和5年7月)'!J20</f>
        <v>1154187.7272727273</v>
      </c>
      <c r="K39" s="142">
        <f>+'(令和5年7月)'!K20</f>
        <v>1892</v>
      </c>
      <c r="L39" s="143">
        <f>+'(令和5年7月)'!L20</f>
        <v>3670509</v>
      </c>
      <c r="M39" s="142">
        <f>+'(令和5年7月)'!M20</f>
        <v>6370.16</v>
      </c>
      <c r="N39" s="143">
        <f>+'(令和5年7月)'!N20</f>
        <v>1442578</v>
      </c>
      <c r="O39" s="142">
        <f>+'(令和5年7月)'!O20</f>
        <v>4227</v>
      </c>
      <c r="P39" s="143">
        <f>+'(令和5年7月)'!P20</f>
        <v>1457056</v>
      </c>
      <c r="Q39" s="142">
        <f>+'(令和5年7月)'!Q20</f>
        <v>27796</v>
      </c>
      <c r="R39" s="143">
        <f>+'(令和5年7月)'!R20</f>
        <v>5167340.8</v>
      </c>
      <c r="S39" s="144">
        <f>+'(令和5年7月)'!S20</f>
        <v>64919</v>
      </c>
      <c r="T39" s="145">
        <f>+'(令和5年7月)'!T20</f>
        <v>11696826</v>
      </c>
      <c r="U39" s="142">
        <f>+'(令和5年7月)'!U20</f>
        <v>3342</v>
      </c>
      <c r="V39" s="143">
        <f>+'(令和5年7月)'!V20</f>
        <v>1134115.6511627906</v>
      </c>
      <c r="W39" s="142">
        <f>+'(令和5年7月)'!W20</f>
        <v>6585.2070000000003</v>
      </c>
      <c r="X39" s="143">
        <f>+'(令和5年7月)'!X20</f>
        <v>1512485</v>
      </c>
      <c r="Y39" s="146">
        <f>+'(令和5年7月)'!Y20</f>
        <v>119092.541</v>
      </c>
      <c r="Z39" s="147">
        <f>+'(令和5年7月)'!Z20</f>
        <v>27789165.178435519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+'(令和5年7月)'!E21</f>
        <v>1022</v>
      </c>
      <c r="F40" s="149">
        <f>+'(令和5年7月)'!F21</f>
        <v>106019</v>
      </c>
      <c r="G40" s="148">
        <f>+'(令和5年7月)'!G21</f>
        <v>1214.498</v>
      </c>
      <c r="H40" s="149">
        <f>+'(令和5年7月)'!H21</f>
        <v>452108</v>
      </c>
      <c r="I40" s="148">
        <f>+'(令和5年7月)'!I21</f>
        <v>1716</v>
      </c>
      <c r="J40" s="149">
        <f>+'(令和5年7月)'!J21</f>
        <v>1172737.3636363638</v>
      </c>
      <c r="K40" s="148">
        <f>+'(令和5年7月)'!K21</f>
        <v>2235</v>
      </c>
      <c r="L40" s="149">
        <f>+'(令和5年7月)'!L21</f>
        <v>4058527</v>
      </c>
      <c r="M40" s="148">
        <f>+'(令和5年7月)'!M21</f>
        <v>8169.12</v>
      </c>
      <c r="N40" s="149">
        <f>+'(令和5年7月)'!N21</f>
        <v>1624905</v>
      </c>
      <c r="O40" s="148">
        <f>+'(令和5年7月)'!O21</f>
        <v>4185</v>
      </c>
      <c r="P40" s="149">
        <f>+'(令和5年7月)'!P21</f>
        <v>1396136</v>
      </c>
      <c r="Q40" s="148">
        <f>+'(令和5年7月)'!Q21</f>
        <v>27074</v>
      </c>
      <c r="R40" s="149">
        <f>+'(令和5年7月)'!R21</f>
        <v>5065509.5999999996</v>
      </c>
      <c r="S40" s="144">
        <f>+'(令和5年7月)'!S21</f>
        <v>61740</v>
      </c>
      <c r="T40" s="145">
        <f>+'(令和5年7月)'!T21</f>
        <v>11030625</v>
      </c>
      <c r="U40" s="148">
        <f>+'(令和5年7月)'!U21</f>
        <v>3127</v>
      </c>
      <c r="V40" s="149">
        <f>+'(令和5年7月)'!V21</f>
        <v>819416.86046511633</v>
      </c>
      <c r="W40" s="148">
        <f>+'(令和5年7月)'!W21</f>
        <v>6547.6170000000002</v>
      </c>
      <c r="X40" s="149">
        <f>+'(令和5年7月)'!X21</f>
        <v>1477178</v>
      </c>
      <c r="Y40" s="150">
        <f>+'(令和5年7月)'!Y21</f>
        <v>117030.235</v>
      </c>
      <c r="Z40" s="151">
        <f>+'(令和5年7月)'!Z21</f>
        <v>27203161.824101478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+'(令和5年7月)'!E22</f>
        <v>1851.4080000000001</v>
      </c>
      <c r="F41" s="149">
        <f>+'(令和5年7月)'!F22</f>
        <v>334788</v>
      </c>
      <c r="G41" s="148">
        <f>+'(令和5年7月)'!G22</f>
        <v>1775.252</v>
      </c>
      <c r="H41" s="149">
        <f>+'(令和5年7月)'!H22</f>
        <v>777518</v>
      </c>
      <c r="I41" s="148">
        <f>+'(令和5年7月)'!I22</f>
        <v>3033</v>
      </c>
      <c r="J41" s="149">
        <f>+'(令和5年7月)'!J22</f>
        <v>2486814.6636363636</v>
      </c>
      <c r="K41" s="148">
        <f>+'(令和5年7月)'!K22</f>
        <v>6786.2999999999993</v>
      </c>
      <c r="L41" s="149">
        <f>+'(令和5年7月)'!L22</f>
        <v>3433410</v>
      </c>
      <c r="M41" s="148">
        <f>+'(令和5年7月)'!M22</f>
        <v>15284.952000000001</v>
      </c>
      <c r="N41" s="149">
        <f>+'(令和5年7月)'!N22</f>
        <v>3286792.25</v>
      </c>
      <c r="O41" s="148">
        <f>+'(令和5年7月)'!O22</f>
        <v>4759</v>
      </c>
      <c r="P41" s="149">
        <f>+'(令和5年7月)'!P22</f>
        <v>1390478</v>
      </c>
      <c r="Q41" s="148">
        <f>+'(令和5年7月)'!Q22</f>
        <v>61085.5</v>
      </c>
      <c r="R41" s="149">
        <f>+'(令和5年7月)'!R22</f>
        <v>11185788.300000001</v>
      </c>
      <c r="S41" s="144">
        <f>+'(令和5年7月)'!S22</f>
        <v>37976</v>
      </c>
      <c r="T41" s="145">
        <f>+'(令和5年7月)'!T22</f>
        <v>4129605</v>
      </c>
      <c r="U41" s="148">
        <f>+'(令和5年7月)'!U22</f>
        <v>5618.2</v>
      </c>
      <c r="V41" s="149">
        <f>+'(令和5年7月)'!V22</f>
        <v>1941521.2906976745</v>
      </c>
      <c r="W41" s="148">
        <f>+'(令和5年7月)'!W22</f>
        <v>8173.5072000000009</v>
      </c>
      <c r="X41" s="149">
        <f>+'(令和5年7月)'!X22</f>
        <v>1959062.5</v>
      </c>
      <c r="Y41" s="150">
        <f>+'(令和5年7月)'!Y22</f>
        <v>146343.11919999999</v>
      </c>
      <c r="Z41" s="151">
        <f>+'(令和5年7月)'!Z22</f>
        <v>30925778.004334036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+'(令和5年7月)'!E23</f>
        <v>55.874771076180643</v>
      </c>
      <c r="F42" s="193">
        <f>+'(令和5年7月)'!F23</f>
        <v>0</v>
      </c>
      <c r="G42" s="192">
        <f>+'(令和5年7月)'!G23</f>
        <v>68.066022303495274</v>
      </c>
      <c r="H42" s="193">
        <f>+'(令和5年7月)'!H23</f>
        <v>0</v>
      </c>
      <c r="I42" s="192">
        <f>+'(令和5年7月)'!I23</f>
        <v>56.577645895153317</v>
      </c>
      <c r="J42" s="193">
        <f>+'(令和5年7月)'!J23</f>
        <v>0</v>
      </c>
      <c r="K42" s="192">
        <f>+'(令和5年7月)'!K23</f>
        <v>29.657362959556181</v>
      </c>
      <c r="L42" s="193">
        <f>+'(令和5年7月)'!L23</f>
        <v>0</v>
      </c>
      <c r="M42" s="192">
        <f>+'(令和5年7月)'!M23</f>
        <v>44.917486137295391</v>
      </c>
      <c r="N42" s="193">
        <f>+'(令和5年7月)'!N23</f>
        <v>0</v>
      </c>
      <c r="O42" s="192">
        <f>+'(令和5年7月)'!O23</f>
        <v>88.771633600675386</v>
      </c>
      <c r="P42" s="193">
        <f>+'(令和5年7月)'!P23</f>
        <v>0</v>
      </c>
      <c r="Q42" s="192">
        <f>+'(令和5年7月)'!Q23</f>
        <v>45.179458044117283</v>
      </c>
      <c r="R42" s="193">
        <f>+'(令和5年7月)'!R23</f>
        <v>0</v>
      </c>
      <c r="S42" s="192">
        <f>+'(令和5年7月)'!S23</f>
        <v>174.04669314168717</v>
      </c>
      <c r="T42" s="193">
        <f>+'(令和5年7月)'!T23</f>
        <v>0</v>
      </c>
      <c r="U42" s="192">
        <f>+'(令和5年7月)'!U23</f>
        <v>58.694902643947231</v>
      </c>
      <c r="V42" s="193">
        <f>+'(令和5年7月)'!V23</f>
        <v>0</v>
      </c>
      <c r="W42" s="192">
        <f>+'(令和5年7月)'!W23</f>
        <v>80.522915327410331</v>
      </c>
      <c r="X42" s="193">
        <f>+'(令和5年7月)'!X23</f>
        <v>0</v>
      </c>
      <c r="Y42" s="192">
        <f>+'(令和5年7月)'!Y23</f>
        <v>81.246845037872745</v>
      </c>
      <c r="Z42" s="193">
        <f>+'(令和5年7月)'!Z23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-10.5</v>
      </c>
      <c r="F43" s="93">
        <f t="shared" si="18"/>
        <v>23093</v>
      </c>
      <c r="G43" s="90">
        <f t="shared" si="18"/>
        <v>-161.02800000000002</v>
      </c>
      <c r="H43" s="91">
        <f t="shared" si="18"/>
        <v>-54774</v>
      </c>
      <c r="I43" s="92">
        <f t="shared" si="18"/>
        <v>55</v>
      </c>
      <c r="J43" s="93">
        <f t="shared" si="18"/>
        <v>104819</v>
      </c>
      <c r="K43" s="90">
        <f t="shared" si="18"/>
        <v>512</v>
      </c>
      <c r="L43" s="91">
        <f t="shared" si="18"/>
        <v>978393</v>
      </c>
      <c r="M43" s="92">
        <f t="shared" si="18"/>
        <v>494.85199999999986</v>
      </c>
      <c r="N43" s="93">
        <f t="shared" si="18"/>
        <v>-144821</v>
      </c>
      <c r="O43" s="90">
        <f t="shared" si="18"/>
        <v>3</v>
      </c>
      <c r="P43" s="91">
        <f t="shared" si="18"/>
        <v>-23977</v>
      </c>
      <c r="Q43" s="92">
        <f t="shared" si="18"/>
        <v>-3051.2000000000007</v>
      </c>
      <c r="R43" s="93">
        <f t="shared" si="18"/>
        <v>-394161.79999999981</v>
      </c>
      <c r="S43" s="90">
        <f t="shared" si="18"/>
        <v>-20503.300000000003</v>
      </c>
      <c r="T43" s="91">
        <f t="shared" si="18"/>
        <v>-3558426</v>
      </c>
      <c r="U43" s="92">
        <f t="shared" si="18"/>
        <v>-76.599999999999909</v>
      </c>
      <c r="V43" s="93">
        <f t="shared" si="18"/>
        <v>-297806.25581395335</v>
      </c>
      <c r="W43" s="90">
        <f t="shared" si="18"/>
        <v>269.56899999999951</v>
      </c>
      <c r="X43" s="91">
        <f t="shared" si="18"/>
        <v>-151195.5</v>
      </c>
      <c r="Y43" s="90">
        <f t="shared" si="18"/>
        <v>-22468.206999999995</v>
      </c>
      <c r="Z43" s="91">
        <f t="shared" si="18"/>
        <v>-3518856.5558139533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-216</v>
      </c>
      <c r="F44" s="97">
        <f t="shared" si="18"/>
        <v>-24820</v>
      </c>
      <c r="G44" s="94">
        <f t="shared" si="18"/>
        <v>-167.529</v>
      </c>
      <c r="H44" s="95">
        <f t="shared" si="18"/>
        <v>-53874</v>
      </c>
      <c r="I44" s="96">
        <f t="shared" si="18"/>
        <v>-115</v>
      </c>
      <c r="J44" s="97">
        <f t="shared" si="18"/>
        <v>-34394.727272727527</v>
      </c>
      <c r="K44" s="94">
        <f t="shared" si="18"/>
        <v>-304.70000000000005</v>
      </c>
      <c r="L44" s="95">
        <f t="shared" si="18"/>
        <v>-331274</v>
      </c>
      <c r="M44" s="96">
        <f t="shared" si="18"/>
        <v>-360.70799999999963</v>
      </c>
      <c r="N44" s="97">
        <f t="shared" si="18"/>
        <v>-68184</v>
      </c>
      <c r="O44" s="94">
        <f t="shared" si="18"/>
        <v>-104</v>
      </c>
      <c r="P44" s="95">
        <f t="shared" si="18"/>
        <v>-69868</v>
      </c>
      <c r="Q44" s="96">
        <f t="shared" si="18"/>
        <v>-3131.5999999999985</v>
      </c>
      <c r="R44" s="97">
        <f t="shared" si="18"/>
        <v>-557718</v>
      </c>
      <c r="S44" s="94">
        <f t="shared" si="18"/>
        <v>-16258.5</v>
      </c>
      <c r="T44" s="95">
        <f t="shared" si="18"/>
        <v>-2489228</v>
      </c>
      <c r="U44" s="96">
        <f t="shared" si="18"/>
        <v>-131.90000000000009</v>
      </c>
      <c r="V44" s="97">
        <f t="shared" si="18"/>
        <v>-81046.209302325617</v>
      </c>
      <c r="W44" s="94">
        <f t="shared" si="18"/>
        <v>359.02899999999954</v>
      </c>
      <c r="X44" s="95">
        <f t="shared" si="18"/>
        <v>-94667</v>
      </c>
      <c r="Y44" s="94">
        <f t="shared" si="18"/>
        <v>-20430.907999999996</v>
      </c>
      <c r="Z44" s="95">
        <f t="shared" si="18"/>
        <v>-3805073.9365750514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221.49999999999977</v>
      </c>
      <c r="F45" s="97">
        <f t="shared" si="18"/>
        <v>44483</v>
      </c>
      <c r="G45" s="94">
        <f t="shared" si="18"/>
        <v>-0.82299999999986539</v>
      </c>
      <c r="H45" s="95">
        <f t="shared" si="18"/>
        <v>-1530</v>
      </c>
      <c r="I45" s="96">
        <f t="shared" si="18"/>
        <v>170</v>
      </c>
      <c r="J45" s="97">
        <f t="shared" si="18"/>
        <v>120664.09090909082</v>
      </c>
      <c r="K45" s="94">
        <f t="shared" si="18"/>
        <v>473.69999999999982</v>
      </c>
      <c r="L45" s="95">
        <f t="shared" si="18"/>
        <v>921649</v>
      </c>
      <c r="M45" s="96">
        <f t="shared" si="18"/>
        <v>-943.40000000000146</v>
      </c>
      <c r="N45" s="97">
        <f t="shared" si="18"/>
        <v>-258964</v>
      </c>
      <c r="O45" s="94">
        <f t="shared" si="18"/>
        <v>149</v>
      </c>
      <c r="P45" s="95">
        <f t="shared" si="18"/>
        <v>106811</v>
      </c>
      <c r="Q45" s="96">
        <f t="shared" si="18"/>
        <v>802.39999999999418</v>
      </c>
      <c r="R45" s="97">
        <f t="shared" si="18"/>
        <v>265387.39999999851</v>
      </c>
      <c r="S45" s="94">
        <f t="shared" si="18"/>
        <v>-1065.8000000000029</v>
      </c>
      <c r="T45" s="95">
        <f t="shared" si="18"/>
        <v>-402997</v>
      </c>
      <c r="U45" s="96">
        <f t="shared" si="18"/>
        <v>270.30000000000018</v>
      </c>
      <c r="V45" s="97">
        <f t="shared" si="18"/>
        <v>97938.744186046533</v>
      </c>
      <c r="W45" s="94">
        <f t="shared" si="18"/>
        <v>-51.87000000000171</v>
      </c>
      <c r="X45" s="95">
        <f t="shared" si="18"/>
        <v>-21221.5</v>
      </c>
      <c r="Y45" s="94">
        <f t="shared" si="18"/>
        <v>25.00700000001234</v>
      </c>
      <c r="Z45" s="95">
        <f t="shared" si="18"/>
        <v>872220.73509513959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-9.1532532371483128</v>
      </c>
      <c r="F46" s="193"/>
      <c r="G46" s="192">
        <f>G23-G42</f>
        <v>-9.0997377275009868</v>
      </c>
      <c r="H46" s="193"/>
      <c r="I46" s="192">
        <f>I23-I42</f>
        <v>-2.5045220978473495</v>
      </c>
      <c r="J46" s="193"/>
      <c r="K46" s="192">
        <f>K23-K42</f>
        <v>1.1998734656945977</v>
      </c>
      <c r="L46" s="193"/>
      <c r="M46" s="192">
        <f>M23-M42</f>
        <v>4.6105445746644094</v>
      </c>
      <c r="N46" s="193"/>
      <c r="O46" s="192">
        <f t="shared" si="18"/>
        <v>-2.7987361143818106</v>
      </c>
      <c r="P46" s="193"/>
      <c r="Q46" s="192">
        <f t="shared" si="18"/>
        <v>-5.5878065162258821</v>
      </c>
      <c r="R46" s="193"/>
      <c r="S46" s="192">
        <f t="shared" si="18"/>
        <v>-54.001611404331015</v>
      </c>
      <c r="T46" s="193"/>
      <c r="U46" s="192">
        <f t="shared" si="18"/>
        <v>-4.2874704522676055</v>
      </c>
      <c r="V46" s="193"/>
      <c r="W46" s="192">
        <f t="shared" si="18"/>
        <v>3.928143602757828</v>
      </c>
      <c r="X46" s="193"/>
      <c r="Y46" s="192">
        <f t="shared" si="18"/>
        <v>-15.235147832337233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98.988439306358373</v>
      </c>
      <c r="F47" s="72">
        <f t="shared" si="19"/>
        <v>122.51021064636561</v>
      </c>
      <c r="G47" s="71">
        <f t="shared" si="19"/>
        <v>86.660746503818004</v>
      </c>
      <c r="H47" s="73">
        <f t="shared" si="19"/>
        <v>87.867847381267751</v>
      </c>
      <c r="I47" s="74">
        <f t="shared" si="19"/>
        <v>103.20512820512822</v>
      </c>
      <c r="J47" s="72">
        <f t="shared" si="19"/>
        <v>109.08162489716302</v>
      </c>
      <c r="K47" s="71">
        <f t="shared" si="19"/>
        <v>127.06131078224101</v>
      </c>
      <c r="L47" s="73">
        <f t="shared" si="19"/>
        <v>126.65551290025444</v>
      </c>
      <c r="M47" s="74">
        <f t="shared" si="19"/>
        <v>107.76828211536287</v>
      </c>
      <c r="N47" s="72">
        <f t="shared" si="19"/>
        <v>89.960958783511188</v>
      </c>
      <c r="O47" s="71">
        <f t="shared" si="19"/>
        <v>100.07097232079489</v>
      </c>
      <c r="P47" s="73">
        <f t="shared" si="19"/>
        <v>98.354421518459134</v>
      </c>
      <c r="Q47" s="74">
        <f t="shared" si="19"/>
        <v>89.022880990070504</v>
      </c>
      <c r="R47" s="72">
        <f t="shared" si="19"/>
        <v>92.372057209774127</v>
      </c>
      <c r="S47" s="71">
        <f t="shared" si="19"/>
        <v>68.417104391626481</v>
      </c>
      <c r="T47" s="73">
        <f t="shared" si="19"/>
        <v>69.577849580732405</v>
      </c>
      <c r="U47" s="74">
        <f t="shared" si="19"/>
        <v>97.70795930580492</v>
      </c>
      <c r="V47" s="72">
        <f t="shared" si="19"/>
        <v>73.74110343079937</v>
      </c>
      <c r="W47" s="71">
        <f t="shared" si="19"/>
        <v>104.09355393080277</v>
      </c>
      <c r="X47" s="73">
        <f t="shared" si="19"/>
        <v>90.003504166983475</v>
      </c>
      <c r="Y47" s="71">
        <f t="shared" si="19"/>
        <v>81.133825165423261</v>
      </c>
      <c r="Z47" s="73">
        <f t="shared" si="19"/>
        <v>87.3373074246052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78.864970645792567</v>
      </c>
      <c r="F48" s="66">
        <f t="shared" si="19"/>
        <v>76.589101953423437</v>
      </c>
      <c r="G48" s="63">
        <f t="shared" si="19"/>
        <v>86.205905649906384</v>
      </c>
      <c r="H48" s="64">
        <f t="shared" si="19"/>
        <v>88.083820680014512</v>
      </c>
      <c r="I48" s="65">
        <f t="shared" si="19"/>
        <v>93.298368298368288</v>
      </c>
      <c r="J48" s="66">
        <f t="shared" si="19"/>
        <v>97.067141515293926</v>
      </c>
      <c r="K48" s="63">
        <f t="shared" si="19"/>
        <v>86.366890380313194</v>
      </c>
      <c r="L48" s="64">
        <f t="shared" si="19"/>
        <v>91.837580481785636</v>
      </c>
      <c r="M48" s="65">
        <f t="shared" si="19"/>
        <v>95.584493801045895</v>
      </c>
      <c r="N48" s="66">
        <f t="shared" si="19"/>
        <v>95.803816223102274</v>
      </c>
      <c r="O48" s="63">
        <f t="shared" si="19"/>
        <v>97.514934289127837</v>
      </c>
      <c r="P48" s="64">
        <f t="shared" si="19"/>
        <v>94.995616472893758</v>
      </c>
      <c r="Q48" s="65">
        <f t="shared" si="19"/>
        <v>88.433183127724021</v>
      </c>
      <c r="R48" s="66">
        <f t="shared" si="19"/>
        <v>88.989893534107594</v>
      </c>
      <c r="S48" s="63">
        <f t="shared" si="19"/>
        <v>73.666180758017504</v>
      </c>
      <c r="T48" s="64">
        <f t="shared" si="19"/>
        <v>77.433481783670459</v>
      </c>
      <c r="U48" s="65">
        <f t="shared" si="19"/>
        <v>95.781899584266057</v>
      </c>
      <c r="V48" s="66">
        <f t="shared" si="19"/>
        <v>90.109282196570589</v>
      </c>
      <c r="W48" s="63">
        <f t="shared" si="19"/>
        <v>105.48335371479425</v>
      </c>
      <c r="X48" s="64">
        <f t="shared" si="19"/>
        <v>93.591361366064206</v>
      </c>
      <c r="Y48" s="63">
        <f t="shared" si="19"/>
        <v>82.542196894674262</v>
      </c>
      <c r="Z48" s="64">
        <f t="shared" si="19"/>
        <v>86.012383556076827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111.96386749976233</v>
      </c>
      <c r="F49" s="70">
        <f t="shared" si="19"/>
        <v>113.28691589901669</v>
      </c>
      <c r="G49" s="67">
        <f t="shared" si="19"/>
        <v>99.953640384576389</v>
      </c>
      <c r="H49" s="68">
        <f t="shared" si="19"/>
        <v>99.803219989762297</v>
      </c>
      <c r="I49" s="69">
        <f t="shared" si="19"/>
        <v>105.60501153972963</v>
      </c>
      <c r="J49" s="70">
        <f t="shared" si="19"/>
        <v>104.85215455230785</v>
      </c>
      <c r="K49" s="67">
        <f t="shared" si="19"/>
        <v>106.98023960037133</v>
      </c>
      <c r="L49" s="68">
        <f t="shared" si="19"/>
        <v>126.84354621207487</v>
      </c>
      <c r="M49" s="69">
        <f t="shared" si="19"/>
        <v>93.827916502452851</v>
      </c>
      <c r="N49" s="70">
        <f t="shared" si="19"/>
        <v>92.121071844440422</v>
      </c>
      <c r="O49" s="67">
        <f t="shared" si="19"/>
        <v>103.13090985501157</v>
      </c>
      <c r="P49" s="68">
        <f t="shared" si="19"/>
        <v>107.68160301709196</v>
      </c>
      <c r="Q49" s="69">
        <f t="shared" si="19"/>
        <v>101.31356868651315</v>
      </c>
      <c r="R49" s="70">
        <f t="shared" si="19"/>
        <v>102.37254087850025</v>
      </c>
      <c r="S49" s="67">
        <f t="shared" si="19"/>
        <v>97.193490625658313</v>
      </c>
      <c r="T49" s="68">
        <f t="shared" si="19"/>
        <v>90.24127004883033</v>
      </c>
      <c r="U49" s="69">
        <f t="shared" si="19"/>
        <v>104.81114947848064</v>
      </c>
      <c r="V49" s="70">
        <f t="shared" si="19"/>
        <v>105.04443318006844</v>
      </c>
      <c r="W49" s="67">
        <f t="shared" si="19"/>
        <v>99.365388703639951</v>
      </c>
      <c r="X49" s="68">
        <f t="shared" si="19"/>
        <v>98.916752273089799</v>
      </c>
      <c r="Y49" s="67">
        <f t="shared" si="19"/>
        <v>100.01708792332479</v>
      </c>
      <c r="Z49" s="68">
        <f t="shared" si="19"/>
        <v>102.82036796284608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A57E2-0B3F-46AF-85C3-CD976949A140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840</v>
      </c>
      <c r="F5" s="14">
        <v>71711</v>
      </c>
      <c r="G5" s="15">
        <v>30</v>
      </c>
      <c r="H5" s="16">
        <v>5460</v>
      </c>
      <c r="I5" s="13">
        <v>1053</v>
      </c>
      <c r="J5" s="14">
        <v>902401</v>
      </c>
      <c r="K5" s="17">
        <v>1814</v>
      </c>
      <c r="L5" s="18">
        <v>3621074</v>
      </c>
      <c r="M5" s="13">
        <v>592</v>
      </c>
      <c r="N5" s="75">
        <v>168633</v>
      </c>
      <c r="O5" s="19">
        <v>889</v>
      </c>
      <c r="P5" s="18">
        <v>117698</v>
      </c>
      <c r="Q5" s="13">
        <v>12591</v>
      </c>
      <c r="R5" s="14">
        <v>1968753</v>
      </c>
      <c r="S5" s="19">
        <v>22609</v>
      </c>
      <c r="T5" s="18">
        <v>6293425</v>
      </c>
      <c r="U5" s="13">
        <v>2777</v>
      </c>
      <c r="V5" s="14">
        <v>1085475</v>
      </c>
      <c r="W5" s="13">
        <v>591</v>
      </c>
      <c r="X5" s="18">
        <v>118317</v>
      </c>
      <c r="Y5" s="20">
        <f t="shared" ref="Y5:Z19" si="0">+W5+U5+S5+Q5+O5+M5+K5+I5+G5+E5</f>
        <v>43786</v>
      </c>
      <c r="Z5" s="21">
        <f t="shared" si="0"/>
        <v>14352947</v>
      </c>
    </row>
    <row r="6" spans="1:26" ht="18.95" customHeight="1" x14ac:dyDescent="0.15">
      <c r="A6" s="7"/>
      <c r="B6" s="22"/>
      <c r="C6" s="83"/>
      <c r="D6" s="81" t="s">
        <v>22</v>
      </c>
      <c r="E6" s="23">
        <v>815</v>
      </c>
      <c r="F6" s="24">
        <v>67836</v>
      </c>
      <c r="G6" s="25">
        <v>30</v>
      </c>
      <c r="H6" s="26">
        <v>5460</v>
      </c>
      <c r="I6" s="27">
        <v>1166</v>
      </c>
      <c r="J6" s="21">
        <v>942101</v>
      </c>
      <c r="K6" s="25">
        <v>2019</v>
      </c>
      <c r="L6" s="26">
        <v>4007010</v>
      </c>
      <c r="M6" s="27">
        <v>776</v>
      </c>
      <c r="N6" s="76">
        <v>235138</v>
      </c>
      <c r="O6" s="25">
        <v>806</v>
      </c>
      <c r="P6" s="26">
        <v>46595</v>
      </c>
      <c r="Q6" s="27">
        <v>12565</v>
      </c>
      <c r="R6" s="21">
        <v>1968478</v>
      </c>
      <c r="S6" s="25">
        <v>20693</v>
      </c>
      <c r="T6" s="26">
        <v>5700366</v>
      </c>
      <c r="U6" s="27">
        <v>2472</v>
      </c>
      <c r="V6" s="21">
        <v>762062</v>
      </c>
      <c r="W6" s="27">
        <v>464</v>
      </c>
      <c r="X6" s="26">
        <v>98132</v>
      </c>
      <c r="Y6" s="20">
        <f t="shared" si="0"/>
        <v>41806</v>
      </c>
      <c r="Z6" s="21">
        <f t="shared" si="0"/>
        <v>13833178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1325.4</v>
      </c>
      <c r="F7" s="36">
        <v>236130</v>
      </c>
      <c r="G7" s="29">
        <v>151</v>
      </c>
      <c r="H7" s="30">
        <v>74118</v>
      </c>
      <c r="I7" s="31">
        <v>1998</v>
      </c>
      <c r="J7" s="32">
        <v>2146056</v>
      </c>
      <c r="K7" s="77">
        <v>6514.2999999999993</v>
      </c>
      <c r="L7" s="30">
        <v>3309260</v>
      </c>
      <c r="M7" s="23">
        <v>1327.7</v>
      </c>
      <c r="N7" s="24">
        <v>265562.25</v>
      </c>
      <c r="O7" s="33">
        <v>3085</v>
      </c>
      <c r="P7" s="34">
        <v>645898</v>
      </c>
      <c r="Q7" s="23">
        <v>32646.5</v>
      </c>
      <c r="R7" s="24">
        <v>5181852.5</v>
      </c>
      <c r="S7" s="33">
        <v>29528</v>
      </c>
      <c r="T7" s="34">
        <v>3137222</v>
      </c>
      <c r="U7" s="23">
        <v>3999.2</v>
      </c>
      <c r="V7" s="24">
        <v>1762162.5</v>
      </c>
      <c r="W7" s="23">
        <v>1429.6999999999998</v>
      </c>
      <c r="X7" s="34">
        <v>345250.5</v>
      </c>
      <c r="Y7" s="31">
        <f t="shared" si="0"/>
        <v>82004.799999999988</v>
      </c>
      <c r="Z7" s="24">
        <f t="shared" si="0"/>
        <v>17103511.75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200.17399999999998</v>
      </c>
      <c r="H8" s="16">
        <v>98000</v>
      </c>
      <c r="I8" s="13">
        <v>469</v>
      </c>
      <c r="J8" s="14">
        <v>117995.72727272728</v>
      </c>
      <c r="K8" s="17">
        <v>0</v>
      </c>
      <c r="L8" s="18">
        <v>0</v>
      </c>
      <c r="M8" s="13">
        <v>5196</v>
      </c>
      <c r="N8" s="75">
        <v>1005971</v>
      </c>
      <c r="O8" s="19">
        <v>0</v>
      </c>
      <c r="P8" s="18">
        <v>0</v>
      </c>
      <c r="Q8" s="13">
        <v>7939</v>
      </c>
      <c r="R8" s="14">
        <v>1471648</v>
      </c>
      <c r="S8" s="19">
        <v>42109</v>
      </c>
      <c r="T8" s="18">
        <v>5354590</v>
      </c>
      <c r="U8" s="13">
        <v>556</v>
      </c>
      <c r="V8" s="14">
        <v>47155.651162790695</v>
      </c>
      <c r="W8" s="13">
        <v>112</v>
      </c>
      <c r="X8" s="18">
        <v>7803</v>
      </c>
      <c r="Y8" s="13">
        <f t="shared" si="0"/>
        <v>56747.173999999999</v>
      </c>
      <c r="Z8" s="14">
        <f t="shared" si="0"/>
        <v>8130457.3784355186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218.49799999999999</v>
      </c>
      <c r="H9" s="26">
        <v>105200</v>
      </c>
      <c r="I9" s="27">
        <v>317</v>
      </c>
      <c r="J9" s="21">
        <v>104489.36363636363</v>
      </c>
      <c r="K9" s="25">
        <v>152</v>
      </c>
      <c r="L9" s="26">
        <v>3352</v>
      </c>
      <c r="M9" s="27">
        <v>5874</v>
      </c>
      <c r="N9" s="76">
        <v>1005327</v>
      </c>
      <c r="O9" s="25">
        <v>0</v>
      </c>
      <c r="P9" s="26">
        <v>0</v>
      </c>
      <c r="Q9" s="27">
        <v>7907</v>
      </c>
      <c r="R9" s="21">
        <v>1447187</v>
      </c>
      <c r="S9" s="25">
        <v>40812</v>
      </c>
      <c r="T9" s="26">
        <v>5272952</v>
      </c>
      <c r="U9" s="27">
        <v>641</v>
      </c>
      <c r="V9" s="21">
        <v>54656.860465116282</v>
      </c>
      <c r="W9" s="27">
        <v>23</v>
      </c>
      <c r="X9" s="26">
        <v>1000</v>
      </c>
      <c r="Y9" s="20">
        <f t="shared" si="0"/>
        <v>56109.498</v>
      </c>
      <c r="Z9" s="21">
        <f t="shared" si="0"/>
        <v>8021228.2241014792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136</v>
      </c>
      <c r="F10" s="36">
        <v>21006</v>
      </c>
      <c r="G10" s="29">
        <v>176.25200000000007</v>
      </c>
      <c r="H10" s="30">
        <v>102281</v>
      </c>
      <c r="I10" s="37">
        <v>540</v>
      </c>
      <c r="J10" s="38">
        <v>85544.363636363647</v>
      </c>
      <c r="K10" s="77">
        <v>99</v>
      </c>
      <c r="L10" s="30">
        <v>2385</v>
      </c>
      <c r="M10" s="35">
        <v>8567</v>
      </c>
      <c r="N10" s="36">
        <v>1752062</v>
      </c>
      <c r="O10" s="29">
        <v>0</v>
      </c>
      <c r="P10" s="30">
        <v>0</v>
      </c>
      <c r="Q10" s="35">
        <v>13061</v>
      </c>
      <c r="R10" s="36">
        <v>1726671</v>
      </c>
      <c r="S10" s="29">
        <v>8297</v>
      </c>
      <c r="T10" s="30">
        <v>958356</v>
      </c>
      <c r="U10" s="35">
        <v>1085</v>
      </c>
      <c r="V10" s="36">
        <v>61991.79069767442</v>
      </c>
      <c r="W10" s="35">
        <v>333</v>
      </c>
      <c r="X10" s="30">
        <v>18408</v>
      </c>
      <c r="Y10" s="37">
        <f t="shared" si="0"/>
        <v>32294.252</v>
      </c>
      <c r="Z10" s="36">
        <f t="shared" si="0"/>
        <v>4728705.1543340376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27</v>
      </c>
      <c r="J11" s="14">
        <v>1800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2826</v>
      </c>
      <c r="R11" s="14">
        <v>643171.80000000005</v>
      </c>
      <c r="S11" s="19">
        <v>0</v>
      </c>
      <c r="T11" s="18">
        <v>0</v>
      </c>
      <c r="U11" s="13">
        <v>9</v>
      </c>
      <c r="V11" s="14">
        <v>1485</v>
      </c>
      <c r="W11" s="13">
        <v>2</v>
      </c>
      <c r="X11" s="18">
        <v>2225</v>
      </c>
      <c r="Y11" s="13">
        <f>+W11+U11+S11+Q11+O11+M11+K11+I11+G11+E11</f>
        <v>2954</v>
      </c>
      <c r="Z11" s="14">
        <f t="shared" si="0"/>
        <v>738681.8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30</v>
      </c>
      <c r="J12" s="21">
        <v>3251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2478</v>
      </c>
      <c r="R12" s="21">
        <v>612890.6</v>
      </c>
      <c r="S12" s="25">
        <v>0</v>
      </c>
      <c r="T12" s="26">
        <v>100</v>
      </c>
      <c r="U12" s="27">
        <v>9</v>
      </c>
      <c r="V12" s="21">
        <v>1598</v>
      </c>
      <c r="W12" s="27">
        <v>0</v>
      </c>
      <c r="X12" s="26">
        <v>600</v>
      </c>
      <c r="Y12" s="20">
        <f t="shared" ref="Y12:Y19" si="1">+W12+U12+S12+Q12+O12+M12+K12+I12+G12+E12</f>
        <v>2607</v>
      </c>
      <c r="Z12" s="21">
        <f t="shared" si="0"/>
        <v>708439.6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105</v>
      </c>
      <c r="J13" s="38">
        <v>29675.3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7810</v>
      </c>
      <c r="R13" s="36">
        <v>2092067.8000000003</v>
      </c>
      <c r="S13" s="29">
        <v>2</v>
      </c>
      <c r="T13" s="30">
        <v>1885</v>
      </c>
      <c r="U13" s="35">
        <v>472</v>
      </c>
      <c r="V13" s="36">
        <v>103727</v>
      </c>
      <c r="W13" s="35">
        <v>19</v>
      </c>
      <c r="X13" s="30">
        <v>43385</v>
      </c>
      <c r="Y13" s="37">
        <f t="shared" si="1"/>
        <v>8622.1</v>
      </c>
      <c r="Z13" s="36">
        <f t="shared" si="0"/>
        <v>2484740.1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952</v>
      </c>
      <c r="N15" s="76">
        <v>137758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952</v>
      </c>
      <c r="Z15" s="24">
        <f t="shared" si="0"/>
        <v>137758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3803</v>
      </c>
      <c r="N16" s="36">
        <v>745370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3803</v>
      </c>
      <c r="Z16" s="36">
        <f t="shared" si="0"/>
        <v>745370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32</v>
      </c>
      <c r="F17" s="14">
        <v>3584</v>
      </c>
      <c r="G17" s="19">
        <v>902</v>
      </c>
      <c r="H17" s="18">
        <v>273018</v>
      </c>
      <c r="I17" s="13">
        <v>167</v>
      </c>
      <c r="J17" s="14">
        <v>131991</v>
      </c>
      <c r="K17" s="19">
        <v>78</v>
      </c>
      <c r="L17" s="18">
        <v>49435</v>
      </c>
      <c r="M17" s="13">
        <v>567.16</v>
      </c>
      <c r="N17" s="75">
        <v>252974</v>
      </c>
      <c r="O17" s="19">
        <v>3338</v>
      </c>
      <c r="P17" s="18">
        <v>1339358</v>
      </c>
      <c r="Q17" s="13">
        <v>4440</v>
      </c>
      <c r="R17" s="14">
        <v>1083768</v>
      </c>
      <c r="S17" s="19">
        <v>201</v>
      </c>
      <c r="T17" s="18">
        <v>48811</v>
      </c>
      <c r="U17" s="13">
        <v>0</v>
      </c>
      <c r="V17" s="14">
        <v>0</v>
      </c>
      <c r="W17" s="13">
        <v>5880.2070000000003</v>
      </c>
      <c r="X17" s="18">
        <v>1384140</v>
      </c>
      <c r="Y17" s="41">
        <f t="shared" si="1"/>
        <v>15605.367</v>
      </c>
      <c r="Z17" s="42">
        <f t="shared" si="0"/>
        <v>4567079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42</v>
      </c>
      <c r="F18" s="21">
        <v>11119</v>
      </c>
      <c r="G18" s="25">
        <v>891</v>
      </c>
      <c r="H18" s="26">
        <v>266448</v>
      </c>
      <c r="I18" s="27">
        <v>203</v>
      </c>
      <c r="J18" s="21">
        <v>122896</v>
      </c>
      <c r="K18" s="25">
        <v>64</v>
      </c>
      <c r="L18" s="26">
        <v>48165</v>
      </c>
      <c r="M18" s="27">
        <v>552.12</v>
      </c>
      <c r="N18" s="21">
        <v>231682</v>
      </c>
      <c r="O18" s="25">
        <v>3379</v>
      </c>
      <c r="P18" s="26">
        <v>1349541</v>
      </c>
      <c r="Q18" s="27">
        <v>4124</v>
      </c>
      <c r="R18" s="21">
        <v>1036954</v>
      </c>
      <c r="S18" s="25">
        <v>235</v>
      </c>
      <c r="T18" s="26">
        <v>57207</v>
      </c>
      <c r="U18" s="27">
        <v>5</v>
      </c>
      <c r="V18" s="21">
        <v>1100</v>
      </c>
      <c r="W18" s="27">
        <v>6060.6170000000002</v>
      </c>
      <c r="X18" s="26">
        <v>1377446</v>
      </c>
      <c r="Y18" s="23">
        <f t="shared" si="1"/>
        <v>15555.737000000001</v>
      </c>
      <c r="Z18" s="24">
        <f t="shared" si="0"/>
        <v>4502558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390.00799999999998</v>
      </c>
      <c r="F19" s="24">
        <v>77652</v>
      </c>
      <c r="G19" s="33">
        <v>1253</v>
      </c>
      <c r="H19" s="34">
        <v>406119</v>
      </c>
      <c r="I19" s="23">
        <v>390</v>
      </c>
      <c r="J19" s="24">
        <v>225539</v>
      </c>
      <c r="K19" s="78">
        <v>173</v>
      </c>
      <c r="L19" s="34">
        <v>121765</v>
      </c>
      <c r="M19" s="23">
        <v>1568.152</v>
      </c>
      <c r="N19" s="24">
        <v>504798</v>
      </c>
      <c r="O19" s="33">
        <v>1674</v>
      </c>
      <c r="P19" s="34">
        <v>744580</v>
      </c>
      <c r="Q19" s="23">
        <v>7568</v>
      </c>
      <c r="R19" s="24">
        <v>2185197</v>
      </c>
      <c r="S19" s="33">
        <v>149</v>
      </c>
      <c r="T19" s="34">
        <v>32142</v>
      </c>
      <c r="U19" s="23">
        <v>62</v>
      </c>
      <c r="V19" s="24">
        <v>13640</v>
      </c>
      <c r="W19" s="23">
        <v>6391.8072000000011</v>
      </c>
      <c r="X19" s="34">
        <v>1552019</v>
      </c>
      <c r="Y19" s="35">
        <f t="shared" si="1"/>
        <v>19618.967200000003</v>
      </c>
      <c r="Z19" s="36">
        <f t="shared" si="0"/>
        <v>5863451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1038</v>
      </c>
      <c r="F20" s="14">
        <f t="shared" ref="F20:X22" si="2">F5+F8+F11+F14+F17</f>
        <v>102589</v>
      </c>
      <c r="G20" s="19">
        <f>G5+G8+G11+G14+G17</f>
        <v>1207.174</v>
      </c>
      <c r="H20" s="18">
        <f t="shared" si="2"/>
        <v>451478</v>
      </c>
      <c r="I20" s="13">
        <f t="shared" si="2"/>
        <v>1716</v>
      </c>
      <c r="J20" s="14">
        <f t="shared" si="2"/>
        <v>1154187.7272727273</v>
      </c>
      <c r="K20" s="19">
        <f t="shared" si="2"/>
        <v>1892</v>
      </c>
      <c r="L20" s="18">
        <f t="shared" si="2"/>
        <v>3670509</v>
      </c>
      <c r="M20" s="13">
        <f t="shared" si="2"/>
        <v>6370.16</v>
      </c>
      <c r="N20" s="14">
        <f t="shared" si="2"/>
        <v>1442578</v>
      </c>
      <c r="O20" s="19">
        <f t="shared" si="2"/>
        <v>4227</v>
      </c>
      <c r="P20" s="18">
        <f t="shared" si="2"/>
        <v>1457056</v>
      </c>
      <c r="Q20" s="13">
        <f t="shared" si="2"/>
        <v>27796</v>
      </c>
      <c r="R20" s="14">
        <f t="shared" si="2"/>
        <v>5167340.8</v>
      </c>
      <c r="S20" s="19">
        <f t="shared" si="2"/>
        <v>64919</v>
      </c>
      <c r="T20" s="18">
        <f t="shared" si="2"/>
        <v>11696826</v>
      </c>
      <c r="U20" s="13">
        <f t="shared" si="2"/>
        <v>3342</v>
      </c>
      <c r="V20" s="14">
        <f t="shared" si="2"/>
        <v>1134115.6511627906</v>
      </c>
      <c r="W20" s="13">
        <f t="shared" si="2"/>
        <v>6585.2070000000003</v>
      </c>
      <c r="X20" s="18">
        <f t="shared" si="2"/>
        <v>1512485</v>
      </c>
      <c r="Y20" s="31">
        <f t="shared" ref="Y20:Z22" si="3">+Y17+Y14+Y11+Y8+Y5</f>
        <v>119092.541</v>
      </c>
      <c r="Z20" s="32">
        <f t="shared" si="3"/>
        <v>27789165.178435519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1022</v>
      </c>
      <c r="F21" s="21">
        <f t="shared" si="4"/>
        <v>106019</v>
      </c>
      <c r="G21" s="25">
        <f t="shared" si="4"/>
        <v>1214.498</v>
      </c>
      <c r="H21" s="26">
        <f t="shared" si="4"/>
        <v>452108</v>
      </c>
      <c r="I21" s="27">
        <f t="shared" si="4"/>
        <v>1716</v>
      </c>
      <c r="J21" s="21">
        <f t="shared" si="4"/>
        <v>1172737.3636363638</v>
      </c>
      <c r="K21" s="25">
        <f t="shared" si="4"/>
        <v>2235</v>
      </c>
      <c r="L21" s="26">
        <f t="shared" si="4"/>
        <v>4058527</v>
      </c>
      <c r="M21" s="27">
        <f t="shared" si="4"/>
        <v>8169.12</v>
      </c>
      <c r="N21" s="21">
        <f t="shared" si="4"/>
        <v>1624905</v>
      </c>
      <c r="O21" s="25">
        <f t="shared" si="4"/>
        <v>4185</v>
      </c>
      <c r="P21" s="26">
        <f t="shared" si="4"/>
        <v>1396136</v>
      </c>
      <c r="Q21" s="27">
        <f t="shared" si="4"/>
        <v>27074</v>
      </c>
      <c r="R21" s="21">
        <f t="shared" si="4"/>
        <v>5065509.5999999996</v>
      </c>
      <c r="S21" s="25">
        <f t="shared" si="4"/>
        <v>61740</v>
      </c>
      <c r="T21" s="26">
        <f t="shared" si="4"/>
        <v>11030625</v>
      </c>
      <c r="U21" s="27">
        <f t="shared" si="2"/>
        <v>3127</v>
      </c>
      <c r="V21" s="21">
        <f t="shared" si="2"/>
        <v>819416.86046511633</v>
      </c>
      <c r="W21" s="27">
        <f t="shared" si="2"/>
        <v>6547.6170000000002</v>
      </c>
      <c r="X21" s="26">
        <f t="shared" si="2"/>
        <v>1477178</v>
      </c>
      <c r="Y21" s="23">
        <f t="shared" si="3"/>
        <v>117030.235</v>
      </c>
      <c r="Z21" s="24">
        <f t="shared" si="3"/>
        <v>27203161.824101478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1851.4080000000001</v>
      </c>
      <c r="F22" s="24">
        <f t="shared" si="2"/>
        <v>334788</v>
      </c>
      <c r="G22" s="33">
        <f t="shared" si="2"/>
        <v>1775.252</v>
      </c>
      <c r="H22" s="34">
        <f t="shared" si="2"/>
        <v>777518</v>
      </c>
      <c r="I22" s="23">
        <f t="shared" si="2"/>
        <v>3033</v>
      </c>
      <c r="J22" s="24">
        <f t="shared" si="2"/>
        <v>2486814.6636363636</v>
      </c>
      <c r="K22" s="33">
        <f t="shared" si="2"/>
        <v>6786.2999999999993</v>
      </c>
      <c r="L22" s="34">
        <f t="shared" si="2"/>
        <v>3433410</v>
      </c>
      <c r="M22" s="23">
        <f t="shared" si="2"/>
        <v>15284.952000000001</v>
      </c>
      <c r="N22" s="24">
        <f t="shared" si="2"/>
        <v>3286792.25</v>
      </c>
      <c r="O22" s="33">
        <f t="shared" si="2"/>
        <v>4759</v>
      </c>
      <c r="P22" s="34">
        <f t="shared" si="2"/>
        <v>1390478</v>
      </c>
      <c r="Q22" s="23">
        <f t="shared" si="2"/>
        <v>61085.5</v>
      </c>
      <c r="R22" s="24">
        <f t="shared" si="2"/>
        <v>11185788.300000001</v>
      </c>
      <c r="S22" s="33">
        <f t="shared" si="2"/>
        <v>37976</v>
      </c>
      <c r="T22" s="34">
        <f t="shared" si="2"/>
        <v>4129605</v>
      </c>
      <c r="U22" s="23">
        <f t="shared" si="2"/>
        <v>5618.2</v>
      </c>
      <c r="V22" s="24">
        <f t="shared" si="2"/>
        <v>1941521.2906976745</v>
      </c>
      <c r="W22" s="23">
        <f t="shared" si="2"/>
        <v>8173.5072000000009</v>
      </c>
      <c r="X22" s="34">
        <f t="shared" si="2"/>
        <v>1959062.5</v>
      </c>
      <c r="Y22" s="23">
        <f t="shared" si="3"/>
        <v>146343.11919999999</v>
      </c>
      <c r="Z22" s="24">
        <f t="shared" si="3"/>
        <v>30925778.004334036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55.874771076180643</v>
      </c>
      <c r="F23" s="178"/>
      <c r="G23" s="177">
        <f>(G20+G21)/(G22+G41)*100</f>
        <v>68.066022303495274</v>
      </c>
      <c r="H23" s="178"/>
      <c r="I23" s="177">
        <f>(I20+I21)/(I22+I41)*100</f>
        <v>56.577645895153317</v>
      </c>
      <c r="J23" s="178"/>
      <c r="K23" s="177">
        <f>(K20+K21)/(K22+K41)*100</f>
        <v>29.657362959556181</v>
      </c>
      <c r="L23" s="178"/>
      <c r="M23" s="177">
        <f>(M20+M21)/(M22+M41)*100</f>
        <v>44.917486137295391</v>
      </c>
      <c r="N23" s="178"/>
      <c r="O23" s="177">
        <f>(O20+O21)/(O22+O41)*100</f>
        <v>88.771633600675386</v>
      </c>
      <c r="P23" s="178"/>
      <c r="Q23" s="177">
        <f>(Q20+Q21)/(Q22+Q41)*100</f>
        <v>45.179458044117283</v>
      </c>
      <c r="R23" s="178"/>
      <c r="S23" s="177">
        <f>(S20+S21)/(S22+S41)*100</f>
        <v>174.04669314168717</v>
      </c>
      <c r="T23" s="178"/>
      <c r="U23" s="177">
        <f>(U20+U21)/(U22+U41)*100</f>
        <v>58.694902643947231</v>
      </c>
      <c r="V23" s="178"/>
      <c r="W23" s="177">
        <f>(W20+W21)/(W22+W41)*100</f>
        <v>80.522915327410331</v>
      </c>
      <c r="X23" s="178"/>
      <c r="Y23" s="177">
        <f>(Y20+Y21)/(Y22+Y41)*100</f>
        <v>81.246845037872745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180828.86106141919</v>
      </c>
      <c r="F24" s="180"/>
      <c r="G24" s="181">
        <f>H22/G22*1000</f>
        <v>437976.12958610948</v>
      </c>
      <c r="H24" s="182"/>
      <c r="I24" s="183">
        <f>J22/I22*1000</f>
        <v>819919.11099121789</v>
      </c>
      <c r="J24" s="184"/>
      <c r="K24" s="181">
        <f>L22/K22*1000</f>
        <v>505932.54055965703</v>
      </c>
      <c r="L24" s="182"/>
      <c r="M24" s="183">
        <f>N22/M22*1000</f>
        <v>215034.5156464999</v>
      </c>
      <c r="N24" s="184"/>
      <c r="O24" s="181">
        <f>P22/O22*1000</f>
        <v>292178.6089514604</v>
      </c>
      <c r="P24" s="182"/>
      <c r="Q24" s="183">
        <f>R22/Q22*1000</f>
        <v>183116.9148161184</v>
      </c>
      <c r="R24" s="184"/>
      <c r="S24" s="181">
        <f>T22/S22*1000</f>
        <v>108742.49526016432</v>
      </c>
      <c r="T24" s="182"/>
      <c r="U24" s="183">
        <f>V22/U22*1000</f>
        <v>345577.10489083239</v>
      </c>
      <c r="V24" s="184"/>
      <c r="W24" s="181">
        <f>X22/W22*1000</f>
        <v>239684.44048107034</v>
      </c>
      <c r="X24" s="182"/>
      <c r="Y24" s="183">
        <f>Z22/Y22*1000</f>
        <v>211323.75866657106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1.2651144858199799</v>
      </c>
      <c r="F25" s="49"/>
      <c r="G25" s="50">
        <f>G22/Y22*100</f>
        <v>1.2130751412875447</v>
      </c>
      <c r="H25" s="51"/>
      <c r="I25" s="48">
        <f>I22/Y22*100</f>
        <v>2.072526550329262</v>
      </c>
      <c r="J25" s="49"/>
      <c r="K25" s="50">
        <f>K22/Y22*100</f>
        <v>4.6372525316516553</v>
      </c>
      <c r="L25" s="51"/>
      <c r="M25" s="48">
        <f>M22/Y22*100</f>
        <v>10.444599024236188</v>
      </c>
      <c r="N25" s="49"/>
      <c r="O25" s="50">
        <f>O22/Y22*100</f>
        <v>3.2519465390758189</v>
      </c>
      <c r="P25" s="51"/>
      <c r="Q25" s="48">
        <f>Q22/Y22*100</f>
        <v>41.741286050160944</v>
      </c>
      <c r="R25" s="49"/>
      <c r="S25" s="50">
        <f>S22/Y22*100</f>
        <v>25.949973054831542</v>
      </c>
      <c r="T25" s="51"/>
      <c r="U25" s="48">
        <f>U22/Y22*100</f>
        <v>3.8390598961621696</v>
      </c>
      <c r="V25" s="49"/>
      <c r="W25" s="50">
        <f>W22/Y22*100</f>
        <v>5.5851667264449025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31">
        <v>1176</v>
      </c>
      <c r="F27" s="128">
        <v>94180</v>
      </c>
      <c r="G27" s="129">
        <v>1399</v>
      </c>
      <c r="H27" s="130">
        <v>494412</v>
      </c>
      <c r="I27" s="131">
        <v>2232</v>
      </c>
      <c r="J27" s="128">
        <v>5352269</v>
      </c>
      <c r="K27" s="129">
        <v>3176</v>
      </c>
      <c r="L27" s="130">
        <v>6167468</v>
      </c>
      <c r="M27" s="131">
        <v>8800</v>
      </c>
      <c r="N27" s="128">
        <v>2415658</v>
      </c>
      <c r="O27" s="129">
        <v>3930</v>
      </c>
      <c r="P27" s="130">
        <v>1371196</v>
      </c>
      <c r="Q27" s="131">
        <v>29400</v>
      </c>
      <c r="R27" s="128">
        <v>5698258</v>
      </c>
      <c r="S27" s="129">
        <v>50065</v>
      </c>
      <c r="T27" s="130">
        <v>11860887</v>
      </c>
      <c r="U27" s="131">
        <v>3284</v>
      </c>
      <c r="V27" s="128">
        <v>890348</v>
      </c>
      <c r="W27" s="131">
        <v>7885</v>
      </c>
      <c r="X27" s="130">
        <v>1667613</v>
      </c>
      <c r="Y27" s="131">
        <v>111347</v>
      </c>
      <c r="Z27" s="128">
        <v>36012289</v>
      </c>
    </row>
    <row r="28" spans="1:28" ht="18.95" customHeight="1" x14ac:dyDescent="0.15">
      <c r="A28" s="22"/>
      <c r="B28" s="195"/>
      <c r="C28" s="7"/>
      <c r="D28" s="55" t="s">
        <v>22</v>
      </c>
      <c r="E28" s="134">
        <v>1303</v>
      </c>
      <c r="F28" s="135">
        <v>154440</v>
      </c>
      <c r="G28" s="136">
        <v>1399</v>
      </c>
      <c r="H28" s="137">
        <v>505069</v>
      </c>
      <c r="I28" s="134">
        <v>2070</v>
      </c>
      <c r="J28" s="135">
        <v>4940771</v>
      </c>
      <c r="K28" s="136">
        <v>2111</v>
      </c>
      <c r="L28" s="137">
        <v>3736665</v>
      </c>
      <c r="M28" s="134">
        <v>9225</v>
      </c>
      <c r="N28" s="135">
        <v>2269609</v>
      </c>
      <c r="O28" s="136">
        <v>3851</v>
      </c>
      <c r="P28" s="137">
        <v>1356174</v>
      </c>
      <c r="Q28" s="134">
        <v>28961</v>
      </c>
      <c r="R28" s="135">
        <v>5493695</v>
      </c>
      <c r="S28" s="136">
        <v>49972</v>
      </c>
      <c r="T28" s="137">
        <v>11809890</v>
      </c>
      <c r="U28" s="134">
        <v>3069</v>
      </c>
      <c r="V28" s="135">
        <v>754793</v>
      </c>
      <c r="W28" s="134">
        <v>7971</v>
      </c>
      <c r="X28" s="137">
        <v>1602428</v>
      </c>
      <c r="Y28" s="138">
        <v>109932</v>
      </c>
      <c r="Z28" s="139">
        <v>32623534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v>2324</v>
      </c>
      <c r="F29" s="139">
        <v>377618</v>
      </c>
      <c r="G29" s="140">
        <v>1584</v>
      </c>
      <c r="H29" s="141">
        <v>678001</v>
      </c>
      <c r="I29" s="138">
        <v>2126</v>
      </c>
      <c r="J29" s="139">
        <v>2775594</v>
      </c>
      <c r="K29" s="140">
        <v>5121</v>
      </c>
      <c r="L29" s="141">
        <v>9675211</v>
      </c>
      <c r="M29" s="138">
        <v>16655</v>
      </c>
      <c r="N29" s="139">
        <v>3479869</v>
      </c>
      <c r="O29" s="140">
        <v>4965</v>
      </c>
      <c r="P29" s="141">
        <v>1363418</v>
      </c>
      <c r="Q29" s="138">
        <v>61756</v>
      </c>
      <c r="R29" s="139">
        <v>10760448</v>
      </c>
      <c r="S29" s="140">
        <v>29269</v>
      </c>
      <c r="T29" s="141">
        <v>2616320</v>
      </c>
      <c r="U29" s="138">
        <v>4684</v>
      </c>
      <c r="V29" s="139">
        <v>1637571</v>
      </c>
      <c r="W29" s="138">
        <v>8454</v>
      </c>
      <c r="X29" s="141">
        <v>2047444</v>
      </c>
      <c r="Y29" s="138">
        <v>136938</v>
      </c>
      <c r="Z29" s="139">
        <v>35411494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98">
        <v>51.9</v>
      </c>
      <c r="F30" s="200"/>
      <c r="G30" s="198">
        <v>88.1</v>
      </c>
      <c r="H30" s="200"/>
      <c r="I30" s="198">
        <v>94.1</v>
      </c>
      <c r="J30" s="200"/>
      <c r="K30" s="198">
        <v>57.6</v>
      </c>
      <c r="L30" s="200"/>
      <c r="M30" s="198">
        <v>53.4</v>
      </c>
      <c r="N30" s="200"/>
      <c r="O30" s="198">
        <v>79</v>
      </c>
      <c r="P30" s="200"/>
      <c r="Q30" s="198">
        <v>47.4</v>
      </c>
      <c r="R30" s="200"/>
      <c r="S30" s="198">
        <v>171.2</v>
      </c>
      <c r="T30" s="200"/>
      <c r="U30" s="198">
        <v>69.5</v>
      </c>
      <c r="V30" s="200"/>
      <c r="W30" s="198">
        <v>93.3</v>
      </c>
      <c r="X30" s="200"/>
      <c r="Y30" s="198">
        <v>81.099999999999994</v>
      </c>
      <c r="Z30" s="199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-138</v>
      </c>
      <c r="F31" s="91">
        <f t="shared" ref="F31:Z33" si="5">F20-F27</f>
        <v>8409</v>
      </c>
      <c r="G31" s="92">
        <f t="shared" si="5"/>
        <v>-191.82600000000002</v>
      </c>
      <c r="H31" s="93">
        <f t="shared" si="5"/>
        <v>-42934</v>
      </c>
      <c r="I31" s="90">
        <f t="shared" si="5"/>
        <v>-516</v>
      </c>
      <c r="J31" s="91">
        <f t="shared" si="5"/>
        <v>-4198081.2727272725</v>
      </c>
      <c r="K31" s="92">
        <f t="shared" si="5"/>
        <v>-1284</v>
      </c>
      <c r="L31" s="93">
        <f t="shared" si="5"/>
        <v>-2496959</v>
      </c>
      <c r="M31" s="90">
        <f t="shared" si="5"/>
        <v>-2429.84</v>
      </c>
      <c r="N31" s="91">
        <f t="shared" si="5"/>
        <v>-973080</v>
      </c>
      <c r="O31" s="92">
        <f t="shared" si="5"/>
        <v>297</v>
      </c>
      <c r="P31" s="93">
        <f t="shared" si="5"/>
        <v>85860</v>
      </c>
      <c r="Q31" s="90">
        <f t="shared" si="5"/>
        <v>-1604</v>
      </c>
      <c r="R31" s="91">
        <f t="shared" si="5"/>
        <v>-530917.20000000019</v>
      </c>
      <c r="S31" s="92">
        <f t="shared" si="5"/>
        <v>14854</v>
      </c>
      <c r="T31" s="93">
        <f t="shared" si="5"/>
        <v>-164061</v>
      </c>
      <c r="U31" s="90">
        <f t="shared" si="5"/>
        <v>58</v>
      </c>
      <c r="V31" s="91">
        <f t="shared" si="5"/>
        <v>243767.6511627906</v>
      </c>
      <c r="W31" s="92">
        <f t="shared" si="5"/>
        <v>-1299.7929999999997</v>
      </c>
      <c r="X31" s="93">
        <f t="shared" si="5"/>
        <v>-155128</v>
      </c>
      <c r="Y31" s="90">
        <f t="shared" si="5"/>
        <v>7745.5409999999974</v>
      </c>
      <c r="Z31" s="91">
        <f t="shared" si="5"/>
        <v>-8223123.8215644807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-281</v>
      </c>
      <c r="F32" s="95">
        <f t="shared" si="6"/>
        <v>-48421</v>
      </c>
      <c r="G32" s="96">
        <f t="shared" si="6"/>
        <v>-184.50199999999995</v>
      </c>
      <c r="H32" s="97">
        <f t="shared" si="6"/>
        <v>-52961</v>
      </c>
      <c r="I32" s="94">
        <f t="shared" si="6"/>
        <v>-354</v>
      </c>
      <c r="J32" s="95">
        <f t="shared" si="6"/>
        <v>-3768033.6363636362</v>
      </c>
      <c r="K32" s="96">
        <f t="shared" si="6"/>
        <v>124</v>
      </c>
      <c r="L32" s="97">
        <f t="shared" si="6"/>
        <v>321862</v>
      </c>
      <c r="M32" s="94">
        <f t="shared" si="6"/>
        <v>-1055.8800000000001</v>
      </c>
      <c r="N32" s="95">
        <f t="shared" si="6"/>
        <v>-644704</v>
      </c>
      <c r="O32" s="96">
        <f t="shared" si="6"/>
        <v>334</v>
      </c>
      <c r="P32" s="97">
        <f t="shared" si="6"/>
        <v>39962</v>
      </c>
      <c r="Q32" s="94">
        <f t="shared" si="6"/>
        <v>-1887</v>
      </c>
      <c r="R32" s="95">
        <f t="shared" si="6"/>
        <v>-428185.40000000037</v>
      </c>
      <c r="S32" s="96">
        <f t="shared" si="6"/>
        <v>11768</v>
      </c>
      <c r="T32" s="97">
        <f t="shared" si="6"/>
        <v>-779265</v>
      </c>
      <c r="U32" s="94">
        <f t="shared" si="5"/>
        <v>58</v>
      </c>
      <c r="V32" s="95">
        <f t="shared" si="5"/>
        <v>64623.860465116333</v>
      </c>
      <c r="W32" s="96">
        <f t="shared" si="5"/>
        <v>-1423.3829999999998</v>
      </c>
      <c r="X32" s="97">
        <f t="shared" si="5"/>
        <v>-125250</v>
      </c>
      <c r="Y32" s="94">
        <f t="shared" si="5"/>
        <v>7098.2350000000006</v>
      </c>
      <c r="Z32" s="95">
        <f t="shared" si="5"/>
        <v>-5420372.1758985221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-472.59199999999987</v>
      </c>
      <c r="F33" s="95">
        <f t="shared" si="5"/>
        <v>-42830</v>
      </c>
      <c r="G33" s="96">
        <f t="shared" si="5"/>
        <v>191.25199999999995</v>
      </c>
      <c r="H33" s="97">
        <f t="shared" si="5"/>
        <v>99517</v>
      </c>
      <c r="I33" s="94">
        <f t="shared" si="5"/>
        <v>907</v>
      </c>
      <c r="J33" s="95">
        <f t="shared" si="5"/>
        <v>-288779.33636363642</v>
      </c>
      <c r="K33" s="96">
        <f t="shared" si="5"/>
        <v>1665.2999999999993</v>
      </c>
      <c r="L33" s="97">
        <f t="shared" si="5"/>
        <v>-6241801</v>
      </c>
      <c r="M33" s="94">
        <f t="shared" si="5"/>
        <v>-1370.0479999999989</v>
      </c>
      <c r="N33" s="95">
        <f t="shared" si="5"/>
        <v>-193076.75</v>
      </c>
      <c r="O33" s="96">
        <f t="shared" si="5"/>
        <v>-206</v>
      </c>
      <c r="P33" s="97">
        <f t="shared" si="5"/>
        <v>27060</v>
      </c>
      <c r="Q33" s="94">
        <f t="shared" si="5"/>
        <v>-670.5</v>
      </c>
      <c r="R33" s="95">
        <f t="shared" si="5"/>
        <v>425340.30000000075</v>
      </c>
      <c r="S33" s="96">
        <f t="shared" si="5"/>
        <v>8707</v>
      </c>
      <c r="T33" s="97">
        <f t="shared" si="5"/>
        <v>1513285</v>
      </c>
      <c r="U33" s="94">
        <f t="shared" si="5"/>
        <v>934.19999999999982</v>
      </c>
      <c r="V33" s="95">
        <f t="shared" si="5"/>
        <v>303950.2906976745</v>
      </c>
      <c r="W33" s="96">
        <f t="shared" si="5"/>
        <v>-280.49279999999908</v>
      </c>
      <c r="X33" s="97">
        <f t="shared" si="5"/>
        <v>-88381.5</v>
      </c>
      <c r="Y33" s="94">
        <f t="shared" si="5"/>
        <v>9405.1191999999864</v>
      </c>
      <c r="Z33" s="95">
        <f t="shared" si="5"/>
        <v>-4485715.9956659637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3.9747710761806445</v>
      </c>
      <c r="F34" s="188"/>
      <c r="G34" s="187">
        <f t="shared" ref="G34" si="7">+G23-G30</f>
        <v>-20.033977696504721</v>
      </c>
      <c r="H34" s="188"/>
      <c r="I34" s="187">
        <f t="shared" ref="I34" si="8">+I23-I30</f>
        <v>-37.522354104846677</v>
      </c>
      <c r="J34" s="188"/>
      <c r="K34" s="187">
        <f t="shared" ref="K34" si="9">+K23-K30</f>
        <v>-27.94263704044382</v>
      </c>
      <c r="L34" s="188"/>
      <c r="M34" s="187">
        <f t="shared" ref="M34" si="10">+M23-M30</f>
        <v>-8.4825138627046073</v>
      </c>
      <c r="N34" s="188"/>
      <c r="O34" s="187">
        <f t="shared" ref="O34" si="11">+O23-O30</f>
        <v>9.7716336006753863</v>
      </c>
      <c r="P34" s="188"/>
      <c r="Q34" s="187">
        <f t="shared" ref="Q34" si="12">+Q23-Q30</f>
        <v>-2.220541955882716</v>
      </c>
      <c r="R34" s="188"/>
      <c r="S34" s="187">
        <f t="shared" ref="S34" si="13">+S23-S30</f>
        <v>2.846693141687183</v>
      </c>
      <c r="T34" s="188"/>
      <c r="U34" s="187">
        <f t="shared" ref="U34" si="14">+U23-U30</f>
        <v>-10.805097356052769</v>
      </c>
      <c r="V34" s="188"/>
      <c r="W34" s="187">
        <f t="shared" ref="W34" si="15">+W23-W30</f>
        <v>-12.777084672589666</v>
      </c>
      <c r="X34" s="188"/>
      <c r="Y34" s="187">
        <f t="shared" ref="Y34" si="16">+Y23-Y30</f>
        <v>0.14684503787275105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88.265306122448976</v>
      </c>
      <c r="F35" s="60">
        <f t="shared" si="17"/>
        <v>108.92864727118283</v>
      </c>
      <c r="G35" s="61">
        <f t="shared" si="17"/>
        <v>86.288348820586137</v>
      </c>
      <c r="H35" s="62">
        <f t="shared" si="17"/>
        <v>91.316149284402485</v>
      </c>
      <c r="I35" s="59">
        <f t="shared" si="17"/>
        <v>76.881720430107521</v>
      </c>
      <c r="J35" s="60">
        <f t="shared" si="17"/>
        <v>21.564456630874258</v>
      </c>
      <c r="K35" s="61">
        <f t="shared" si="17"/>
        <v>59.57178841309824</v>
      </c>
      <c r="L35" s="62">
        <f t="shared" si="17"/>
        <v>59.514033960127556</v>
      </c>
      <c r="M35" s="59">
        <f t="shared" si="17"/>
        <v>72.38818181818182</v>
      </c>
      <c r="N35" s="60">
        <f t="shared" si="17"/>
        <v>59.71780773602886</v>
      </c>
      <c r="O35" s="61">
        <f t="shared" si="17"/>
        <v>107.55725190839695</v>
      </c>
      <c r="P35" s="62">
        <f t="shared" si="17"/>
        <v>106.26168687773301</v>
      </c>
      <c r="Q35" s="59">
        <f t="shared" si="17"/>
        <v>94.544217687074834</v>
      </c>
      <c r="R35" s="60">
        <f t="shared" si="17"/>
        <v>90.682815695603807</v>
      </c>
      <c r="S35" s="61">
        <f t="shared" si="17"/>
        <v>129.66942974133627</v>
      </c>
      <c r="T35" s="62">
        <f t="shared" si="17"/>
        <v>98.616789789836119</v>
      </c>
      <c r="U35" s="59">
        <f t="shared" si="17"/>
        <v>101.76613885505481</v>
      </c>
      <c r="V35" s="60">
        <f t="shared" si="17"/>
        <v>127.37891826148771</v>
      </c>
      <c r="W35" s="61">
        <f t="shared" si="17"/>
        <v>83.515624603677878</v>
      </c>
      <c r="X35" s="62">
        <f t="shared" si="17"/>
        <v>90.69760190164024</v>
      </c>
      <c r="Y35" s="59">
        <f t="shared" si="17"/>
        <v>106.95621884738699</v>
      </c>
      <c r="Z35" s="60">
        <f t="shared" si="17"/>
        <v>77.165784097854811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78.43438219493477</v>
      </c>
      <c r="F36" s="64">
        <f t="shared" si="17"/>
        <v>68.647371147371146</v>
      </c>
      <c r="G36" s="65">
        <f t="shared" si="17"/>
        <v>86.811865618298782</v>
      </c>
      <c r="H36" s="66">
        <f t="shared" si="17"/>
        <v>89.51410599343852</v>
      </c>
      <c r="I36" s="63">
        <f t="shared" si="17"/>
        <v>82.898550724637673</v>
      </c>
      <c r="J36" s="64">
        <f t="shared" si="17"/>
        <v>23.735918212691175</v>
      </c>
      <c r="K36" s="65">
        <f t="shared" si="17"/>
        <v>105.87399336807199</v>
      </c>
      <c r="L36" s="66">
        <f t="shared" si="17"/>
        <v>108.6136166876078</v>
      </c>
      <c r="M36" s="63">
        <f t="shared" si="17"/>
        <v>88.554146341463408</v>
      </c>
      <c r="N36" s="64">
        <f t="shared" si="17"/>
        <v>71.594049900225116</v>
      </c>
      <c r="O36" s="65">
        <f t="shared" si="17"/>
        <v>108.67307192936899</v>
      </c>
      <c r="P36" s="66">
        <f t="shared" si="17"/>
        <v>102.94667203470942</v>
      </c>
      <c r="Q36" s="63">
        <f t="shared" si="17"/>
        <v>93.484341010324229</v>
      </c>
      <c r="R36" s="64">
        <f t="shared" si="17"/>
        <v>92.205876008770048</v>
      </c>
      <c r="S36" s="65">
        <f t="shared" si="17"/>
        <v>123.54918754502522</v>
      </c>
      <c r="T36" s="66">
        <f t="shared" si="17"/>
        <v>93.401589684577928</v>
      </c>
      <c r="U36" s="63">
        <f t="shared" si="17"/>
        <v>101.88986640599545</v>
      </c>
      <c r="V36" s="64">
        <f t="shared" si="17"/>
        <v>108.56179912441111</v>
      </c>
      <c r="W36" s="65">
        <f t="shared" si="17"/>
        <v>82.142980805419654</v>
      </c>
      <c r="X36" s="66">
        <f t="shared" si="17"/>
        <v>92.183736180346315</v>
      </c>
      <c r="Y36" s="63">
        <f t="shared" si="17"/>
        <v>106.45693246734345</v>
      </c>
      <c r="Z36" s="64">
        <f t="shared" si="17"/>
        <v>83.385085822098475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79.664716006884689</v>
      </c>
      <c r="F37" s="68">
        <f t="shared" si="17"/>
        <v>88.657849996557374</v>
      </c>
      <c r="G37" s="69">
        <f t="shared" si="17"/>
        <v>112.07398989898989</v>
      </c>
      <c r="H37" s="70">
        <f t="shared" si="17"/>
        <v>114.67800194984963</v>
      </c>
      <c r="I37" s="67">
        <f t="shared" si="17"/>
        <v>142.66227657572907</v>
      </c>
      <c r="J37" s="68">
        <f t="shared" si="17"/>
        <v>89.595764497126154</v>
      </c>
      <c r="K37" s="69">
        <f t="shared" si="17"/>
        <v>132.51903925014642</v>
      </c>
      <c r="L37" s="70">
        <f t="shared" si="17"/>
        <v>35.486667939334865</v>
      </c>
      <c r="M37" s="67">
        <f t="shared" si="17"/>
        <v>91.773953767637352</v>
      </c>
      <c r="N37" s="68">
        <f t="shared" si="17"/>
        <v>94.451608666877974</v>
      </c>
      <c r="O37" s="69">
        <f t="shared" si="17"/>
        <v>95.850956696878143</v>
      </c>
      <c r="P37" s="70">
        <f t="shared" si="17"/>
        <v>101.98471781948015</v>
      </c>
      <c r="Q37" s="67">
        <f t="shared" si="17"/>
        <v>98.914275535980309</v>
      </c>
      <c r="R37" s="68">
        <f t="shared" si="17"/>
        <v>103.95281218774535</v>
      </c>
      <c r="S37" s="69">
        <f t="shared" si="17"/>
        <v>129.74819775188766</v>
      </c>
      <c r="T37" s="70">
        <f t="shared" si="17"/>
        <v>157.84021067759295</v>
      </c>
      <c r="U37" s="67">
        <f t="shared" si="17"/>
        <v>119.94449188727583</v>
      </c>
      <c r="V37" s="68">
        <f t="shared" si="17"/>
        <v>118.56104502935594</v>
      </c>
      <c r="W37" s="69">
        <f t="shared" si="17"/>
        <v>96.682129169623849</v>
      </c>
      <c r="X37" s="70">
        <f t="shared" si="17"/>
        <v>95.683325160541628</v>
      </c>
      <c r="Y37" s="67">
        <f t="shared" si="17"/>
        <v>106.86815872876775</v>
      </c>
      <c r="Z37" s="68">
        <f t="shared" si="17"/>
        <v>87.332598857122591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+'(令和5年6月)'!E20</f>
        <v>1270</v>
      </c>
      <c r="F39" s="143">
        <f>+'(令和5年6月)'!F20</f>
        <v>137538</v>
      </c>
      <c r="G39" s="142">
        <f>+'(令和5年6月)'!G20</f>
        <v>1241.8989999999999</v>
      </c>
      <c r="H39" s="143">
        <f>+'(令和5年6月)'!H20</f>
        <v>484842</v>
      </c>
      <c r="I39" s="142">
        <f>+'(令和5年6月)'!I20</f>
        <v>1386</v>
      </c>
      <c r="J39" s="143">
        <f>+'(令和5年6月)'!J20</f>
        <v>924383.6268656716</v>
      </c>
      <c r="K39" s="142">
        <f>+'(令和5年6月)'!K20</f>
        <v>2143</v>
      </c>
      <c r="L39" s="143">
        <f>+'(令和5年6月)'!L20</f>
        <v>4125173</v>
      </c>
      <c r="M39" s="142">
        <f>+'(令和5年6月)'!M20</f>
        <v>6068.1279999999997</v>
      </c>
      <c r="N39" s="143">
        <f>+'(令和5年6月)'!N20</f>
        <v>1434234</v>
      </c>
      <c r="O39" s="142">
        <f>+'(令和5年6月)'!O20</f>
        <v>3950</v>
      </c>
      <c r="P39" s="143">
        <f>+'(令和5年6月)'!P20</f>
        <v>1289985</v>
      </c>
      <c r="Q39" s="142">
        <f>+'(令和5年6月)'!Q20</f>
        <v>28720</v>
      </c>
      <c r="R39" s="143">
        <f>+'(令和5年6月)'!R20</f>
        <v>5204780</v>
      </c>
      <c r="S39" s="144">
        <f>+'(令和5年6月)'!S20</f>
        <v>52678</v>
      </c>
      <c r="T39" s="145">
        <f>+'(令和5年6月)'!T20</f>
        <v>10093046</v>
      </c>
      <c r="U39" s="142">
        <f>+'(令和5年6月)'!U20</f>
        <v>4497</v>
      </c>
      <c r="V39" s="143">
        <f>+'(令和5年6月)'!V20</f>
        <v>1194596.9090909092</v>
      </c>
      <c r="W39" s="142">
        <f>+'(令和5年6月)'!W20</f>
        <v>6575.3059999999996</v>
      </c>
      <c r="X39" s="143">
        <f>+'(令和5年6月)'!X20</f>
        <v>1300583</v>
      </c>
      <c r="Y39" s="146">
        <f>+'(令和5年6月)'!Y20</f>
        <v>108529.333</v>
      </c>
      <c r="Z39" s="147">
        <f>+'(令和5年6月)'!Z20</f>
        <v>26189161.53595658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+'(令和5年6月)'!E21</f>
        <v>1204</v>
      </c>
      <c r="F40" s="149">
        <f>+'(令和5年6月)'!F21</f>
        <v>140993</v>
      </c>
      <c r="G40" s="148">
        <f>+'(令和5年6月)'!G21</f>
        <v>1138.3869999999999</v>
      </c>
      <c r="H40" s="149">
        <f>+'(令和5年6月)'!H21</f>
        <v>441814</v>
      </c>
      <c r="I40" s="148">
        <f>+'(令和5年6月)'!I21</f>
        <v>1786</v>
      </c>
      <c r="J40" s="149">
        <f>+'(令和5年6月)'!J21</f>
        <v>1205609.6268656717</v>
      </c>
      <c r="K40" s="148">
        <f>+'(令和5年6月)'!K21</f>
        <v>2751</v>
      </c>
      <c r="L40" s="149">
        <f>+'(令和5年6月)'!L21</f>
        <v>5140897</v>
      </c>
      <c r="M40" s="148">
        <f>+'(令和5年6月)'!M21</f>
        <v>7108.0959999999995</v>
      </c>
      <c r="N40" s="149">
        <f>+'(令和5年6月)'!N21</f>
        <v>1691347</v>
      </c>
      <c r="O40" s="148">
        <f>+'(令和5年6月)'!O21</f>
        <v>4049</v>
      </c>
      <c r="P40" s="149">
        <f>+'(令和5年6月)'!P21</f>
        <v>1330952</v>
      </c>
      <c r="Q40" s="148">
        <f>+'(令和5年6月)'!Q21</f>
        <v>29697</v>
      </c>
      <c r="R40" s="149">
        <f>+'(令和5年6月)'!R21</f>
        <v>5299896</v>
      </c>
      <c r="S40" s="144">
        <f>+'(令和5年6月)'!S21</f>
        <v>51987</v>
      </c>
      <c r="T40" s="145">
        <f>+'(令和5年6月)'!T21</f>
        <v>10088796</v>
      </c>
      <c r="U40" s="148">
        <f>+'(令和5年6月)'!U21</f>
        <v>4635</v>
      </c>
      <c r="V40" s="149">
        <f>+'(令和5年6月)'!V21</f>
        <v>1289353.9090909092</v>
      </c>
      <c r="W40" s="148">
        <f>+'(令和5年6月)'!W21</f>
        <v>6375.1260000000002</v>
      </c>
      <c r="X40" s="149">
        <f>+'(令和5年6月)'!X21</f>
        <v>1348947</v>
      </c>
      <c r="Y40" s="150">
        <f>+'(令和5年6月)'!Y21</f>
        <v>110730.609</v>
      </c>
      <c r="Z40" s="151">
        <f>+'(令和5年6月)'!Z21</f>
        <v>27978605.53595658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+'(令和5年6月)'!E22</f>
        <v>1835.4080000000001</v>
      </c>
      <c r="F41" s="149">
        <f>+'(令和5年6月)'!F22</f>
        <v>338218</v>
      </c>
      <c r="G41" s="148">
        <f>+'(令和5年6月)'!G22</f>
        <v>1782.576</v>
      </c>
      <c r="H41" s="149">
        <f>+'(令和5年6月)'!H22</f>
        <v>778148</v>
      </c>
      <c r="I41" s="148">
        <f>+'(令和5年6月)'!I22</f>
        <v>3033</v>
      </c>
      <c r="J41" s="149">
        <f>+'(令和5年6月)'!J22</f>
        <v>2505364.2999999998</v>
      </c>
      <c r="K41" s="148">
        <f>+'(令和5年6月)'!K22</f>
        <v>7129.2999999999993</v>
      </c>
      <c r="L41" s="149">
        <f>+'(令和5年6月)'!L22</f>
        <v>3821428</v>
      </c>
      <c r="M41" s="148">
        <f>+'(令和5年6月)'!M22</f>
        <v>17083.912</v>
      </c>
      <c r="N41" s="149">
        <f>+'(令和5年6月)'!N22</f>
        <v>3469119.25</v>
      </c>
      <c r="O41" s="148">
        <f>+'(令和5年6月)'!O22</f>
        <v>4717</v>
      </c>
      <c r="P41" s="149">
        <f>+'(令和5年6月)'!P22</f>
        <v>1329558</v>
      </c>
      <c r="Q41" s="148">
        <f>+'(令和5年6月)'!Q22</f>
        <v>60363.5</v>
      </c>
      <c r="R41" s="149">
        <f>+'(令和5年6月)'!R22</f>
        <v>11083957.1</v>
      </c>
      <c r="S41" s="144">
        <f>+'(令和5年6月)'!S22</f>
        <v>34797</v>
      </c>
      <c r="T41" s="145">
        <f>+'(令和5年6月)'!T22</f>
        <v>3463404</v>
      </c>
      <c r="U41" s="148">
        <f>+'(令和5年6月)'!U22</f>
        <v>5403.2</v>
      </c>
      <c r="V41" s="149">
        <f>+'(令和5年6月)'!V22</f>
        <v>1626822.5</v>
      </c>
      <c r="W41" s="148">
        <f>+'(令和5年6月)'!W22</f>
        <v>8135.917199999999</v>
      </c>
      <c r="X41" s="149">
        <f>+'(令和5年6月)'!X22</f>
        <v>1923755.5</v>
      </c>
      <c r="Y41" s="150">
        <f>+'(令和5年6月)'!Y22</f>
        <v>144280.81319999998</v>
      </c>
      <c r="Z41" s="151">
        <f>+'(令和5年6月)'!Z22</f>
        <v>30339774.649999999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+'(令和5年6月)'!E23</f>
        <v>68.630409984864684</v>
      </c>
      <c r="F42" s="193">
        <f>+'(令和5年6月)'!F23</f>
        <v>0</v>
      </c>
      <c r="G42" s="192">
        <f>+'(令和5年6月)'!G23</f>
        <v>68.761800764955339</v>
      </c>
      <c r="H42" s="193">
        <f>+'(令和5年6月)'!H23</f>
        <v>0</v>
      </c>
      <c r="I42" s="192">
        <f>+'(令和5年6月)'!I23</f>
        <v>49.056603773584904</v>
      </c>
      <c r="J42" s="193">
        <f>+'(令和5年6月)'!J23</f>
        <v>0</v>
      </c>
      <c r="K42" s="192">
        <f>+'(令和5年6月)'!K23</f>
        <v>32.919430131973684</v>
      </c>
      <c r="L42" s="193">
        <f>+'(令和5年6月)'!L23</f>
        <v>0</v>
      </c>
      <c r="M42" s="192">
        <f>+'(令和5年6月)'!M23</f>
        <v>37.42417019505227</v>
      </c>
      <c r="N42" s="193">
        <f>+'(令和5年6月)'!N23</f>
        <v>0</v>
      </c>
      <c r="O42" s="192">
        <f>+'(令和5年6月)'!O23</f>
        <v>83.908528270219236</v>
      </c>
      <c r="P42" s="193">
        <f>+'(令和5年6月)'!P23</f>
        <v>0</v>
      </c>
      <c r="Q42" s="192">
        <f>+'(令和5年6月)'!Q23</f>
        <v>47.999244067573784</v>
      </c>
      <c r="R42" s="193">
        <f>+'(令和5年6月)'!R23</f>
        <v>0</v>
      </c>
      <c r="S42" s="192">
        <f>+'(令和5年6月)'!S23</f>
        <v>151.90194911687445</v>
      </c>
      <c r="T42" s="193">
        <f>+'(令和5年6月)'!T23</f>
        <v>0</v>
      </c>
      <c r="U42" s="192">
        <f>+'(令和5年6月)'!U23</f>
        <v>83.439932750995951</v>
      </c>
      <c r="V42" s="193">
        <f>+'(令和5年6月)'!V23</f>
        <v>0</v>
      </c>
      <c r="W42" s="192">
        <f>+'(令和5年6月)'!W23</f>
        <v>80.579333512796296</v>
      </c>
      <c r="X42" s="193">
        <f>+'(令和5年6月)'!X23</f>
        <v>0</v>
      </c>
      <c r="Y42" s="192">
        <f>+'(令和5年6月)'!Y23</f>
        <v>75.408499567928374</v>
      </c>
      <c r="Z42" s="193">
        <f>+'(令和5年6月)'!Z23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-232</v>
      </c>
      <c r="F43" s="93">
        <f t="shared" si="18"/>
        <v>-34949</v>
      </c>
      <c r="G43" s="90">
        <f t="shared" si="18"/>
        <v>-34.724999999999909</v>
      </c>
      <c r="H43" s="91">
        <f t="shared" si="18"/>
        <v>-33364</v>
      </c>
      <c r="I43" s="92">
        <f t="shared" si="18"/>
        <v>330</v>
      </c>
      <c r="J43" s="93">
        <f t="shared" si="18"/>
        <v>229804.1004070557</v>
      </c>
      <c r="K43" s="90">
        <f t="shared" si="18"/>
        <v>-251</v>
      </c>
      <c r="L43" s="91">
        <f t="shared" si="18"/>
        <v>-454664</v>
      </c>
      <c r="M43" s="92">
        <f t="shared" si="18"/>
        <v>302.03200000000015</v>
      </c>
      <c r="N43" s="93">
        <f t="shared" si="18"/>
        <v>8344</v>
      </c>
      <c r="O43" s="90">
        <f t="shared" si="18"/>
        <v>277</v>
      </c>
      <c r="P43" s="91">
        <f t="shared" si="18"/>
        <v>167071</v>
      </c>
      <c r="Q43" s="92">
        <f t="shared" si="18"/>
        <v>-924</v>
      </c>
      <c r="R43" s="93">
        <f t="shared" si="18"/>
        <v>-37439.200000000186</v>
      </c>
      <c r="S43" s="90">
        <f t="shared" si="18"/>
        <v>12241</v>
      </c>
      <c r="T43" s="91">
        <f t="shared" si="18"/>
        <v>1603780</v>
      </c>
      <c r="U43" s="92">
        <f t="shared" si="18"/>
        <v>-1155</v>
      </c>
      <c r="V43" s="93">
        <f t="shared" si="18"/>
        <v>-60481.257928118575</v>
      </c>
      <c r="W43" s="90">
        <f t="shared" si="18"/>
        <v>9.9010000000007494</v>
      </c>
      <c r="X43" s="91">
        <f t="shared" si="18"/>
        <v>211902</v>
      </c>
      <c r="Y43" s="90">
        <f t="shared" si="18"/>
        <v>10563.207999999999</v>
      </c>
      <c r="Z43" s="91">
        <f t="shared" si="18"/>
        <v>1600003.6424789391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-182</v>
      </c>
      <c r="F44" s="97">
        <f t="shared" si="18"/>
        <v>-34974</v>
      </c>
      <c r="G44" s="94">
        <f t="shared" si="18"/>
        <v>76.111000000000104</v>
      </c>
      <c r="H44" s="95">
        <f t="shared" si="18"/>
        <v>10294</v>
      </c>
      <c r="I44" s="96">
        <f t="shared" si="18"/>
        <v>-70</v>
      </c>
      <c r="J44" s="97">
        <f t="shared" si="18"/>
        <v>-32872.263229307951</v>
      </c>
      <c r="K44" s="94">
        <f t="shared" si="18"/>
        <v>-516</v>
      </c>
      <c r="L44" s="95">
        <f t="shared" si="18"/>
        <v>-1082370</v>
      </c>
      <c r="M44" s="96">
        <f t="shared" si="18"/>
        <v>1061.0240000000003</v>
      </c>
      <c r="N44" s="97">
        <f t="shared" si="18"/>
        <v>-66442</v>
      </c>
      <c r="O44" s="94">
        <f t="shared" si="18"/>
        <v>136</v>
      </c>
      <c r="P44" s="95">
        <f t="shared" si="18"/>
        <v>65184</v>
      </c>
      <c r="Q44" s="96">
        <f t="shared" si="18"/>
        <v>-2623</v>
      </c>
      <c r="R44" s="97">
        <f t="shared" si="18"/>
        <v>-234386.40000000037</v>
      </c>
      <c r="S44" s="94">
        <f t="shared" si="18"/>
        <v>9753</v>
      </c>
      <c r="T44" s="95">
        <f t="shared" si="18"/>
        <v>941829</v>
      </c>
      <c r="U44" s="96">
        <f t="shared" si="18"/>
        <v>-1508</v>
      </c>
      <c r="V44" s="97">
        <f t="shared" si="18"/>
        <v>-469937.04862579284</v>
      </c>
      <c r="W44" s="94">
        <f t="shared" si="18"/>
        <v>172.49099999999999</v>
      </c>
      <c r="X44" s="95">
        <f t="shared" si="18"/>
        <v>128231</v>
      </c>
      <c r="Y44" s="94">
        <f t="shared" si="18"/>
        <v>6299.6260000000038</v>
      </c>
      <c r="Z44" s="95">
        <f t="shared" si="18"/>
        <v>-775443.71185510233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16</v>
      </c>
      <c r="F45" s="97">
        <f t="shared" si="18"/>
        <v>-3430</v>
      </c>
      <c r="G45" s="94">
        <f t="shared" si="18"/>
        <v>-7.3240000000000691</v>
      </c>
      <c r="H45" s="95">
        <f t="shared" si="18"/>
        <v>-630</v>
      </c>
      <c r="I45" s="96">
        <f t="shared" si="18"/>
        <v>0</v>
      </c>
      <c r="J45" s="97">
        <f t="shared" si="18"/>
        <v>-18549.636363636237</v>
      </c>
      <c r="K45" s="94">
        <f t="shared" si="18"/>
        <v>-343</v>
      </c>
      <c r="L45" s="95">
        <f t="shared" si="18"/>
        <v>-388018</v>
      </c>
      <c r="M45" s="96">
        <f t="shared" si="18"/>
        <v>-1798.9599999999991</v>
      </c>
      <c r="N45" s="97">
        <f t="shared" si="18"/>
        <v>-182327</v>
      </c>
      <c r="O45" s="94">
        <f t="shared" si="18"/>
        <v>42</v>
      </c>
      <c r="P45" s="95">
        <f t="shared" si="18"/>
        <v>60920</v>
      </c>
      <c r="Q45" s="96">
        <f t="shared" si="18"/>
        <v>722</v>
      </c>
      <c r="R45" s="97">
        <f t="shared" si="18"/>
        <v>101831.20000000112</v>
      </c>
      <c r="S45" s="94">
        <f t="shared" si="18"/>
        <v>3179</v>
      </c>
      <c r="T45" s="95">
        <f t="shared" si="18"/>
        <v>666201</v>
      </c>
      <c r="U45" s="96">
        <f t="shared" si="18"/>
        <v>215</v>
      </c>
      <c r="V45" s="97">
        <f t="shared" si="18"/>
        <v>314698.7906976745</v>
      </c>
      <c r="W45" s="94">
        <f t="shared" si="18"/>
        <v>37.590000000001965</v>
      </c>
      <c r="X45" s="95">
        <f t="shared" si="18"/>
        <v>35307</v>
      </c>
      <c r="Y45" s="94">
        <f t="shared" si="18"/>
        <v>2062.3060000000114</v>
      </c>
      <c r="Z45" s="95">
        <f t="shared" si="18"/>
        <v>586003.35433403775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-12.755638908684041</v>
      </c>
      <c r="F46" s="193"/>
      <c r="G46" s="192">
        <f>G23-G42</f>
        <v>-0.6957784614600655</v>
      </c>
      <c r="H46" s="193"/>
      <c r="I46" s="192">
        <f>I23-I42</f>
        <v>7.5210421215684136</v>
      </c>
      <c r="J46" s="193"/>
      <c r="K46" s="192">
        <f>K23-K42</f>
        <v>-3.2620671724175025</v>
      </c>
      <c r="L46" s="193"/>
      <c r="M46" s="192">
        <f>M23-M42</f>
        <v>7.4933159422431217</v>
      </c>
      <c r="N46" s="193"/>
      <c r="O46" s="192">
        <f t="shared" si="18"/>
        <v>4.8631053304561505</v>
      </c>
      <c r="P46" s="193"/>
      <c r="Q46" s="192">
        <f t="shared" si="18"/>
        <v>-2.8197860234565013</v>
      </c>
      <c r="R46" s="193"/>
      <c r="S46" s="192">
        <f t="shared" si="18"/>
        <v>22.144744024812724</v>
      </c>
      <c r="T46" s="193"/>
      <c r="U46" s="192">
        <f t="shared" si="18"/>
        <v>-24.74503010704872</v>
      </c>
      <c r="V46" s="193"/>
      <c r="W46" s="192">
        <f t="shared" si="18"/>
        <v>-5.6418185385965103E-2</v>
      </c>
      <c r="X46" s="193"/>
      <c r="Y46" s="192">
        <f t="shared" si="18"/>
        <v>5.8383454699443718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81.732283464566919</v>
      </c>
      <c r="F47" s="72">
        <f t="shared" si="19"/>
        <v>74.589567973941755</v>
      </c>
      <c r="G47" s="71">
        <f t="shared" si="19"/>
        <v>97.203878898364522</v>
      </c>
      <c r="H47" s="73">
        <f t="shared" si="19"/>
        <v>93.118582961047096</v>
      </c>
      <c r="I47" s="74">
        <f t="shared" si="19"/>
        <v>123.80952380952381</v>
      </c>
      <c r="J47" s="72">
        <f t="shared" si="19"/>
        <v>124.86025214296122</v>
      </c>
      <c r="K47" s="71">
        <f t="shared" si="19"/>
        <v>88.287447503499777</v>
      </c>
      <c r="L47" s="73">
        <f t="shared" si="19"/>
        <v>88.978304667464855</v>
      </c>
      <c r="M47" s="74">
        <f t="shared" si="19"/>
        <v>104.97735051073411</v>
      </c>
      <c r="N47" s="72">
        <f t="shared" si="19"/>
        <v>100.58177396436008</v>
      </c>
      <c r="O47" s="71">
        <f t="shared" si="19"/>
        <v>107.01265822784811</v>
      </c>
      <c r="P47" s="73">
        <f t="shared" si="19"/>
        <v>112.95139090764621</v>
      </c>
      <c r="Q47" s="74">
        <f t="shared" si="19"/>
        <v>96.782729805013929</v>
      </c>
      <c r="R47" s="72">
        <f t="shared" si="19"/>
        <v>99.280676608809586</v>
      </c>
      <c r="S47" s="71">
        <f t="shared" si="19"/>
        <v>123.23740460913474</v>
      </c>
      <c r="T47" s="73">
        <f t="shared" si="19"/>
        <v>115.8899503678077</v>
      </c>
      <c r="U47" s="74">
        <f t="shared" si="19"/>
        <v>74.316210807204811</v>
      </c>
      <c r="V47" s="72">
        <f t="shared" si="19"/>
        <v>94.937099077701035</v>
      </c>
      <c r="W47" s="71">
        <f t="shared" si="19"/>
        <v>100.15057854341684</v>
      </c>
      <c r="X47" s="73">
        <f t="shared" si="19"/>
        <v>116.29284713086363</v>
      </c>
      <c r="Y47" s="71">
        <f t="shared" si="19"/>
        <v>109.73304424528251</v>
      </c>
      <c r="Z47" s="73">
        <f t="shared" si="19"/>
        <v>106.1094114841447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84.883720930232556</v>
      </c>
      <c r="F48" s="66">
        <f t="shared" si="19"/>
        <v>75.194513202783114</v>
      </c>
      <c r="G48" s="63">
        <f t="shared" si="19"/>
        <v>106.68586341903061</v>
      </c>
      <c r="H48" s="64">
        <f t="shared" si="19"/>
        <v>102.3299397484009</v>
      </c>
      <c r="I48" s="65">
        <f t="shared" si="19"/>
        <v>96.080627099664056</v>
      </c>
      <c r="J48" s="66">
        <f t="shared" si="19"/>
        <v>97.273390781162817</v>
      </c>
      <c r="K48" s="63">
        <f t="shared" si="19"/>
        <v>81.243184296619404</v>
      </c>
      <c r="L48" s="64">
        <f t="shared" si="19"/>
        <v>78.945892127385548</v>
      </c>
      <c r="M48" s="65">
        <f t="shared" si="19"/>
        <v>114.9269790391126</v>
      </c>
      <c r="N48" s="66">
        <f t="shared" si="19"/>
        <v>96.071651766314076</v>
      </c>
      <c r="O48" s="63">
        <f t="shared" si="19"/>
        <v>103.35885403803408</v>
      </c>
      <c r="P48" s="64">
        <f t="shared" si="19"/>
        <v>104.89754701897589</v>
      </c>
      <c r="Q48" s="65">
        <f t="shared" si="19"/>
        <v>91.167457992389799</v>
      </c>
      <c r="R48" s="66">
        <f t="shared" si="19"/>
        <v>95.577528313763125</v>
      </c>
      <c r="S48" s="63">
        <f t="shared" si="19"/>
        <v>118.76045934560564</v>
      </c>
      <c r="T48" s="64">
        <f t="shared" si="19"/>
        <v>109.33539542280369</v>
      </c>
      <c r="U48" s="65">
        <f t="shared" si="19"/>
        <v>67.46494066882417</v>
      </c>
      <c r="V48" s="66">
        <f t="shared" si="19"/>
        <v>63.552516860391449</v>
      </c>
      <c r="W48" s="63">
        <f t="shared" si="19"/>
        <v>102.705687699349</v>
      </c>
      <c r="X48" s="64">
        <f t="shared" si="19"/>
        <v>109.50600727826965</v>
      </c>
      <c r="Y48" s="63">
        <f t="shared" si="19"/>
        <v>105.68914598853149</v>
      </c>
      <c r="Z48" s="64">
        <f t="shared" si="19"/>
        <v>97.228440456553329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100.8717407791619</v>
      </c>
      <c r="F49" s="70">
        <f t="shared" si="19"/>
        <v>98.985861190119977</v>
      </c>
      <c r="G49" s="67">
        <f t="shared" si="19"/>
        <v>99.589133927529588</v>
      </c>
      <c r="H49" s="68">
        <f t="shared" si="19"/>
        <v>99.919038537656078</v>
      </c>
      <c r="I49" s="69">
        <f t="shared" si="19"/>
        <v>100</v>
      </c>
      <c r="J49" s="70">
        <f t="shared" si="19"/>
        <v>99.259603229612708</v>
      </c>
      <c r="K49" s="67">
        <f t="shared" si="19"/>
        <v>95.188868472360539</v>
      </c>
      <c r="L49" s="68">
        <f t="shared" si="19"/>
        <v>89.846256425608445</v>
      </c>
      <c r="M49" s="69">
        <f t="shared" si="19"/>
        <v>89.469859128283971</v>
      </c>
      <c r="N49" s="70">
        <f t="shared" si="19"/>
        <v>94.744285599291516</v>
      </c>
      <c r="O49" s="67">
        <f t="shared" si="19"/>
        <v>100.89039643841424</v>
      </c>
      <c r="P49" s="68">
        <f t="shared" si="19"/>
        <v>104.58197385898171</v>
      </c>
      <c r="Q49" s="69">
        <f t="shared" si="19"/>
        <v>101.19608703935326</v>
      </c>
      <c r="R49" s="70">
        <f t="shared" si="19"/>
        <v>100.91872603873576</v>
      </c>
      <c r="S49" s="67">
        <f t="shared" si="19"/>
        <v>109.135845044113</v>
      </c>
      <c r="T49" s="68">
        <f t="shared" si="19"/>
        <v>119.23544004684408</v>
      </c>
      <c r="U49" s="69">
        <f t="shared" si="19"/>
        <v>103.97912348238081</v>
      </c>
      <c r="V49" s="70">
        <f t="shared" si="19"/>
        <v>119.34438395692675</v>
      </c>
      <c r="W49" s="67">
        <f t="shared" si="19"/>
        <v>100.46202535099549</v>
      </c>
      <c r="X49" s="68">
        <f t="shared" si="19"/>
        <v>101.83531639025854</v>
      </c>
      <c r="Y49" s="67">
        <f t="shared" si="19"/>
        <v>101.42936954281043</v>
      </c>
      <c r="Z49" s="68">
        <f t="shared" si="19"/>
        <v>101.93146904053896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31E46-750E-43CE-8032-3241CA2CBC71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1104</v>
      </c>
      <c r="F5" s="14">
        <v>110243</v>
      </c>
      <c r="G5" s="15">
        <v>30</v>
      </c>
      <c r="H5" s="16">
        <v>5440</v>
      </c>
      <c r="I5" s="13">
        <v>929</v>
      </c>
      <c r="J5" s="14">
        <v>696533</v>
      </c>
      <c r="K5" s="17">
        <v>2062</v>
      </c>
      <c r="L5" s="18">
        <v>4090504</v>
      </c>
      <c r="M5" s="13">
        <v>865</v>
      </c>
      <c r="N5" s="75">
        <v>216134</v>
      </c>
      <c r="O5" s="19">
        <v>870</v>
      </c>
      <c r="P5" s="18">
        <v>47269</v>
      </c>
      <c r="Q5" s="13">
        <v>13423</v>
      </c>
      <c r="R5" s="14">
        <v>2092442</v>
      </c>
      <c r="S5" s="19">
        <v>20205</v>
      </c>
      <c r="T5" s="18">
        <v>5549680</v>
      </c>
      <c r="U5" s="13">
        <v>3628</v>
      </c>
      <c r="V5" s="14">
        <v>1110828</v>
      </c>
      <c r="W5" s="13">
        <v>805</v>
      </c>
      <c r="X5" s="18">
        <v>102160</v>
      </c>
      <c r="Y5" s="20">
        <f t="shared" ref="Y5:Z19" si="0">+W5+U5+S5+Q5+O5+M5+K5+I5+G5+E5</f>
        <v>43921</v>
      </c>
      <c r="Z5" s="21">
        <f t="shared" si="0"/>
        <v>14021233</v>
      </c>
    </row>
    <row r="6" spans="1:26" ht="18.95" customHeight="1" x14ac:dyDescent="0.15">
      <c r="A6" s="7"/>
      <c r="B6" s="22"/>
      <c r="C6" s="83"/>
      <c r="D6" s="81" t="s">
        <v>22</v>
      </c>
      <c r="E6" s="23">
        <v>994</v>
      </c>
      <c r="F6" s="24">
        <v>102250</v>
      </c>
      <c r="G6" s="25">
        <v>30</v>
      </c>
      <c r="H6" s="26">
        <v>5460</v>
      </c>
      <c r="I6" s="27">
        <v>1287</v>
      </c>
      <c r="J6" s="21">
        <v>974458</v>
      </c>
      <c r="K6" s="25">
        <v>2560</v>
      </c>
      <c r="L6" s="26">
        <v>5081902</v>
      </c>
      <c r="M6" s="27">
        <v>890</v>
      </c>
      <c r="N6" s="76">
        <v>238531</v>
      </c>
      <c r="O6" s="25">
        <v>836</v>
      </c>
      <c r="P6" s="26">
        <v>45554</v>
      </c>
      <c r="Q6" s="27">
        <v>14667</v>
      </c>
      <c r="R6" s="21">
        <v>2236161</v>
      </c>
      <c r="S6" s="25">
        <v>20624</v>
      </c>
      <c r="T6" s="26">
        <v>5655939</v>
      </c>
      <c r="U6" s="27">
        <v>3686</v>
      </c>
      <c r="V6" s="21">
        <v>1205064</v>
      </c>
      <c r="W6" s="27">
        <v>852</v>
      </c>
      <c r="X6" s="26">
        <v>117019</v>
      </c>
      <c r="Y6" s="20">
        <f t="shared" si="0"/>
        <v>46426</v>
      </c>
      <c r="Z6" s="21">
        <f t="shared" si="0"/>
        <v>15662338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1300.4000000000001</v>
      </c>
      <c r="F7" s="36">
        <v>232255</v>
      </c>
      <c r="G7" s="29">
        <v>151</v>
      </c>
      <c r="H7" s="30">
        <v>74118</v>
      </c>
      <c r="I7" s="31">
        <v>2111</v>
      </c>
      <c r="J7" s="32">
        <v>2185756</v>
      </c>
      <c r="K7" s="77">
        <v>6719.2999999999993</v>
      </c>
      <c r="L7" s="30">
        <v>3695196</v>
      </c>
      <c r="M7" s="23">
        <v>1511.7</v>
      </c>
      <c r="N7" s="24">
        <v>332067.25</v>
      </c>
      <c r="O7" s="33">
        <v>3002</v>
      </c>
      <c r="P7" s="34">
        <v>574795</v>
      </c>
      <c r="Q7" s="23">
        <v>32620.5</v>
      </c>
      <c r="R7" s="24">
        <v>5181577.5</v>
      </c>
      <c r="S7" s="33">
        <v>27612</v>
      </c>
      <c r="T7" s="34">
        <v>2544163</v>
      </c>
      <c r="U7" s="23">
        <v>3694.2</v>
      </c>
      <c r="V7" s="24">
        <v>1438749.5</v>
      </c>
      <c r="W7" s="23">
        <v>1302.6999999999998</v>
      </c>
      <c r="X7" s="34">
        <v>325065.5</v>
      </c>
      <c r="Y7" s="31">
        <f t="shared" si="0"/>
        <v>80024.799999999988</v>
      </c>
      <c r="Z7" s="24">
        <f t="shared" si="0"/>
        <v>16583742.75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27295</v>
      </c>
      <c r="G8" s="15">
        <v>161.899</v>
      </c>
      <c r="H8" s="16">
        <v>93400</v>
      </c>
      <c r="I8" s="13">
        <v>191</v>
      </c>
      <c r="J8" s="14">
        <v>85814.626865671642</v>
      </c>
      <c r="K8" s="17">
        <v>37</v>
      </c>
      <c r="L8" s="18">
        <v>594</v>
      </c>
      <c r="M8" s="13">
        <v>4563</v>
      </c>
      <c r="N8" s="75">
        <v>891671</v>
      </c>
      <c r="O8" s="19">
        <v>0</v>
      </c>
      <c r="P8" s="18">
        <v>0</v>
      </c>
      <c r="Q8" s="13">
        <v>7989</v>
      </c>
      <c r="R8" s="14">
        <v>1354635</v>
      </c>
      <c r="S8" s="19">
        <v>32163</v>
      </c>
      <c r="T8" s="18">
        <v>4473144</v>
      </c>
      <c r="U8" s="13">
        <v>840</v>
      </c>
      <c r="V8" s="14">
        <v>72350.909090909088</v>
      </c>
      <c r="W8" s="13">
        <v>98</v>
      </c>
      <c r="X8" s="18">
        <v>5150</v>
      </c>
      <c r="Y8" s="13">
        <f t="shared" si="0"/>
        <v>46208.898999999998</v>
      </c>
      <c r="Z8" s="14">
        <f t="shared" si="0"/>
        <v>7004054.5359565811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25912</v>
      </c>
      <c r="G9" s="25">
        <v>151.387</v>
      </c>
      <c r="H9" s="26">
        <v>90000</v>
      </c>
      <c r="I9" s="27">
        <v>191</v>
      </c>
      <c r="J9" s="21">
        <v>88359.626865671642</v>
      </c>
      <c r="K9" s="25">
        <v>108</v>
      </c>
      <c r="L9" s="26">
        <v>2620</v>
      </c>
      <c r="M9" s="27">
        <v>4644</v>
      </c>
      <c r="N9" s="76">
        <v>933747</v>
      </c>
      <c r="O9" s="25">
        <v>0</v>
      </c>
      <c r="P9" s="26">
        <v>0</v>
      </c>
      <c r="Q9" s="27">
        <v>7633</v>
      </c>
      <c r="R9" s="21">
        <v>1274222</v>
      </c>
      <c r="S9" s="25">
        <v>31115</v>
      </c>
      <c r="T9" s="26">
        <v>4375692</v>
      </c>
      <c r="U9" s="27">
        <v>933</v>
      </c>
      <c r="V9" s="21">
        <v>80370.909090909088</v>
      </c>
      <c r="W9" s="27">
        <v>23</v>
      </c>
      <c r="X9" s="26">
        <v>1000</v>
      </c>
      <c r="Y9" s="20">
        <f t="shared" si="0"/>
        <v>44958.387000000002</v>
      </c>
      <c r="Z9" s="21">
        <f t="shared" si="0"/>
        <v>6871923.5359565811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20776</v>
      </c>
      <c r="G10" s="29">
        <v>194.57600000000005</v>
      </c>
      <c r="H10" s="30">
        <v>109481</v>
      </c>
      <c r="I10" s="37">
        <v>388</v>
      </c>
      <c r="J10" s="38">
        <v>72038</v>
      </c>
      <c r="K10" s="77">
        <v>251</v>
      </c>
      <c r="L10" s="30">
        <v>5737</v>
      </c>
      <c r="M10" s="35">
        <v>9245</v>
      </c>
      <c r="N10" s="36">
        <v>1751418</v>
      </c>
      <c r="O10" s="29">
        <v>0</v>
      </c>
      <c r="P10" s="30">
        <v>0</v>
      </c>
      <c r="Q10" s="35">
        <v>13029</v>
      </c>
      <c r="R10" s="36">
        <v>1702210</v>
      </c>
      <c r="S10" s="29">
        <v>7000</v>
      </c>
      <c r="T10" s="30">
        <v>876718</v>
      </c>
      <c r="U10" s="35">
        <v>1170</v>
      </c>
      <c r="V10" s="36">
        <v>69493</v>
      </c>
      <c r="W10" s="35">
        <v>244</v>
      </c>
      <c r="X10" s="30">
        <v>11605</v>
      </c>
      <c r="Y10" s="37">
        <f t="shared" si="0"/>
        <v>31656.576000000001</v>
      </c>
      <c r="Z10" s="36">
        <f t="shared" si="0"/>
        <v>4619476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22</v>
      </c>
      <c r="J11" s="14">
        <v>2751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2931</v>
      </c>
      <c r="R11" s="14">
        <v>728795</v>
      </c>
      <c r="S11" s="19">
        <v>0</v>
      </c>
      <c r="T11" s="18">
        <v>0</v>
      </c>
      <c r="U11" s="13">
        <v>18</v>
      </c>
      <c r="V11" s="14">
        <v>8998</v>
      </c>
      <c r="W11" s="13">
        <v>7</v>
      </c>
      <c r="X11" s="18">
        <v>11615</v>
      </c>
      <c r="Y11" s="13">
        <f>+W11+U11+S11+Q11+O11+M11+K11+I11+G11+E11</f>
        <v>3068</v>
      </c>
      <c r="Z11" s="14">
        <f t="shared" si="0"/>
        <v>842159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51</v>
      </c>
      <c r="J12" s="21">
        <v>4729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2513</v>
      </c>
      <c r="R12" s="21">
        <v>624525</v>
      </c>
      <c r="S12" s="25">
        <v>0</v>
      </c>
      <c r="T12" s="26">
        <v>165</v>
      </c>
      <c r="U12" s="27">
        <v>7</v>
      </c>
      <c r="V12" s="21">
        <v>1939</v>
      </c>
      <c r="W12" s="27">
        <v>0</v>
      </c>
      <c r="X12" s="26">
        <v>0</v>
      </c>
      <c r="Y12" s="20">
        <f t="shared" ref="Y12:Y19" si="1">+W12+U12+S12+Q12+O12+M12+K12+I12+G12+E12</f>
        <v>2661</v>
      </c>
      <c r="Z12" s="21">
        <f t="shared" si="0"/>
        <v>721358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108</v>
      </c>
      <c r="J13" s="38">
        <v>31126.3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7462</v>
      </c>
      <c r="R13" s="36">
        <v>2061786.6</v>
      </c>
      <c r="S13" s="29">
        <v>2</v>
      </c>
      <c r="T13" s="30">
        <v>1985</v>
      </c>
      <c r="U13" s="35">
        <v>472</v>
      </c>
      <c r="V13" s="36">
        <v>103840</v>
      </c>
      <c r="W13" s="35">
        <v>17</v>
      </c>
      <c r="X13" s="30">
        <v>41760</v>
      </c>
      <c r="Y13" s="37">
        <f t="shared" si="1"/>
        <v>8275.1</v>
      </c>
      <c r="Z13" s="36">
        <f t="shared" si="0"/>
        <v>2454497.9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0</v>
      </c>
      <c r="N14" s="75">
        <v>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0</v>
      </c>
      <c r="Z14" s="14">
        <f t="shared" si="0"/>
        <v>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864</v>
      </c>
      <c r="N15" s="76">
        <v>121444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864</v>
      </c>
      <c r="Z15" s="24">
        <f t="shared" si="0"/>
        <v>121444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4755</v>
      </c>
      <c r="N16" s="36">
        <v>883128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4755</v>
      </c>
      <c r="Z16" s="36">
        <f t="shared" si="0"/>
        <v>883128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975</v>
      </c>
      <c r="H17" s="18">
        <v>311002</v>
      </c>
      <c r="I17" s="13">
        <v>244</v>
      </c>
      <c r="J17" s="14">
        <v>139285</v>
      </c>
      <c r="K17" s="19">
        <v>44</v>
      </c>
      <c r="L17" s="18">
        <v>34075</v>
      </c>
      <c r="M17" s="13">
        <v>625.12799999999993</v>
      </c>
      <c r="N17" s="75">
        <v>311429</v>
      </c>
      <c r="O17" s="19">
        <v>3080</v>
      </c>
      <c r="P17" s="18">
        <v>1242716</v>
      </c>
      <c r="Q17" s="13">
        <v>4377</v>
      </c>
      <c r="R17" s="14">
        <v>1028908</v>
      </c>
      <c r="S17" s="19">
        <v>310</v>
      </c>
      <c r="T17" s="18">
        <v>70222</v>
      </c>
      <c r="U17" s="13">
        <v>11</v>
      </c>
      <c r="V17" s="14">
        <v>2420</v>
      </c>
      <c r="W17" s="13">
        <v>5665.3059999999996</v>
      </c>
      <c r="X17" s="18">
        <v>1181658</v>
      </c>
      <c r="Y17" s="41">
        <f t="shared" si="1"/>
        <v>15331.434000000001</v>
      </c>
      <c r="Z17" s="42">
        <f t="shared" si="0"/>
        <v>4321715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50</v>
      </c>
      <c r="F18" s="21">
        <v>12831</v>
      </c>
      <c r="G18" s="25">
        <v>882</v>
      </c>
      <c r="H18" s="26">
        <v>271354</v>
      </c>
      <c r="I18" s="27">
        <v>257</v>
      </c>
      <c r="J18" s="21">
        <v>138063</v>
      </c>
      <c r="K18" s="25">
        <v>83</v>
      </c>
      <c r="L18" s="26">
        <v>56375</v>
      </c>
      <c r="M18" s="27">
        <v>695.096</v>
      </c>
      <c r="N18" s="21">
        <v>382625</v>
      </c>
      <c r="O18" s="25">
        <v>3213</v>
      </c>
      <c r="P18" s="26">
        <v>1285398</v>
      </c>
      <c r="Q18" s="27">
        <v>4884</v>
      </c>
      <c r="R18" s="21">
        <v>1164988</v>
      </c>
      <c r="S18" s="25">
        <v>248</v>
      </c>
      <c r="T18" s="26">
        <v>57000</v>
      </c>
      <c r="U18" s="27">
        <v>9</v>
      </c>
      <c r="V18" s="21">
        <v>1980</v>
      </c>
      <c r="W18" s="27">
        <v>5500.1260000000002</v>
      </c>
      <c r="X18" s="26">
        <v>1230928</v>
      </c>
      <c r="Y18" s="23">
        <f t="shared" si="1"/>
        <v>15821.222</v>
      </c>
      <c r="Z18" s="24">
        <f t="shared" si="0"/>
        <v>4601542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400.00799999999998</v>
      </c>
      <c r="F19" s="24">
        <v>85187</v>
      </c>
      <c r="G19" s="33">
        <v>1242</v>
      </c>
      <c r="H19" s="34">
        <v>399549</v>
      </c>
      <c r="I19" s="23">
        <v>426</v>
      </c>
      <c r="J19" s="24">
        <v>216444</v>
      </c>
      <c r="K19" s="78">
        <v>159</v>
      </c>
      <c r="L19" s="34">
        <v>120495</v>
      </c>
      <c r="M19" s="23">
        <v>1553.1120000000001</v>
      </c>
      <c r="N19" s="24">
        <v>483506</v>
      </c>
      <c r="O19" s="33">
        <v>1715</v>
      </c>
      <c r="P19" s="34">
        <v>754763</v>
      </c>
      <c r="Q19" s="23">
        <v>7252</v>
      </c>
      <c r="R19" s="24">
        <v>2138383</v>
      </c>
      <c r="S19" s="33">
        <v>183</v>
      </c>
      <c r="T19" s="34">
        <v>40538</v>
      </c>
      <c r="U19" s="23">
        <v>67</v>
      </c>
      <c r="V19" s="24">
        <v>14740</v>
      </c>
      <c r="W19" s="23">
        <v>6572.2171999999991</v>
      </c>
      <c r="X19" s="34">
        <v>1545325</v>
      </c>
      <c r="Y19" s="35">
        <f t="shared" si="1"/>
        <v>19569.337200000002</v>
      </c>
      <c r="Z19" s="36">
        <f t="shared" si="0"/>
        <v>5798930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1270</v>
      </c>
      <c r="F20" s="14">
        <f t="shared" ref="F20:X22" si="2">F5+F8+F11+F14+F17</f>
        <v>137538</v>
      </c>
      <c r="G20" s="19">
        <f>G5+G8+G11+G14+G17</f>
        <v>1241.8989999999999</v>
      </c>
      <c r="H20" s="18">
        <f t="shared" si="2"/>
        <v>484842</v>
      </c>
      <c r="I20" s="13">
        <f t="shared" si="2"/>
        <v>1386</v>
      </c>
      <c r="J20" s="14">
        <f t="shared" si="2"/>
        <v>924383.6268656716</v>
      </c>
      <c r="K20" s="19">
        <f t="shared" si="2"/>
        <v>2143</v>
      </c>
      <c r="L20" s="18">
        <f t="shared" si="2"/>
        <v>4125173</v>
      </c>
      <c r="M20" s="13">
        <f t="shared" si="2"/>
        <v>6068.1279999999997</v>
      </c>
      <c r="N20" s="14">
        <f t="shared" si="2"/>
        <v>1434234</v>
      </c>
      <c r="O20" s="19">
        <f t="shared" si="2"/>
        <v>3950</v>
      </c>
      <c r="P20" s="18">
        <f t="shared" si="2"/>
        <v>1289985</v>
      </c>
      <c r="Q20" s="13">
        <f t="shared" si="2"/>
        <v>28720</v>
      </c>
      <c r="R20" s="14">
        <f t="shared" si="2"/>
        <v>5204780</v>
      </c>
      <c r="S20" s="19">
        <f t="shared" si="2"/>
        <v>52678</v>
      </c>
      <c r="T20" s="18">
        <f t="shared" si="2"/>
        <v>10093046</v>
      </c>
      <c r="U20" s="13">
        <f t="shared" si="2"/>
        <v>4497</v>
      </c>
      <c r="V20" s="14">
        <f t="shared" si="2"/>
        <v>1194596.9090909092</v>
      </c>
      <c r="W20" s="13">
        <f t="shared" si="2"/>
        <v>6575.3059999999996</v>
      </c>
      <c r="X20" s="18">
        <f t="shared" si="2"/>
        <v>1300583</v>
      </c>
      <c r="Y20" s="31">
        <f t="shared" ref="Y20:Z22" si="3">+Y17+Y14+Y11+Y8+Y5</f>
        <v>108529.333</v>
      </c>
      <c r="Z20" s="32">
        <f t="shared" si="3"/>
        <v>26189161.53595658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1204</v>
      </c>
      <c r="F21" s="21">
        <f t="shared" si="4"/>
        <v>140993</v>
      </c>
      <c r="G21" s="25">
        <f t="shared" si="4"/>
        <v>1138.3869999999999</v>
      </c>
      <c r="H21" s="26">
        <f t="shared" si="4"/>
        <v>441814</v>
      </c>
      <c r="I21" s="27">
        <f t="shared" si="4"/>
        <v>1786</v>
      </c>
      <c r="J21" s="21">
        <f t="shared" si="4"/>
        <v>1205609.6268656717</v>
      </c>
      <c r="K21" s="25">
        <f t="shared" si="4"/>
        <v>2751</v>
      </c>
      <c r="L21" s="26">
        <f t="shared" si="4"/>
        <v>5140897</v>
      </c>
      <c r="M21" s="27">
        <f t="shared" si="4"/>
        <v>7108.0959999999995</v>
      </c>
      <c r="N21" s="21">
        <f t="shared" si="4"/>
        <v>1691347</v>
      </c>
      <c r="O21" s="25">
        <f t="shared" si="4"/>
        <v>4049</v>
      </c>
      <c r="P21" s="26">
        <f t="shared" si="4"/>
        <v>1330952</v>
      </c>
      <c r="Q21" s="27">
        <f t="shared" si="4"/>
        <v>29697</v>
      </c>
      <c r="R21" s="21">
        <f t="shared" si="4"/>
        <v>5299896</v>
      </c>
      <c r="S21" s="25">
        <f t="shared" si="4"/>
        <v>51987</v>
      </c>
      <c r="T21" s="26">
        <f t="shared" si="4"/>
        <v>10088796</v>
      </c>
      <c r="U21" s="27">
        <f t="shared" si="2"/>
        <v>4635</v>
      </c>
      <c r="V21" s="21">
        <f t="shared" si="2"/>
        <v>1289353.9090909092</v>
      </c>
      <c r="W21" s="27">
        <f t="shared" si="2"/>
        <v>6375.1260000000002</v>
      </c>
      <c r="X21" s="26">
        <f t="shared" si="2"/>
        <v>1348947</v>
      </c>
      <c r="Y21" s="23">
        <f t="shared" si="3"/>
        <v>110730.609</v>
      </c>
      <c r="Z21" s="24">
        <f t="shared" si="3"/>
        <v>27978605.53595658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1835.4080000000001</v>
      </c>
      <c r="F22" s="24">
        <f t="shared" si="2"/>
        <v>338218</v>
      </c>
      <c r="G22" s="33">
        <f t="shared" si="2"/>
        <v>1782.576</v>
      </c>
      <c r="H22" s="34">
        <f t="shared" si="2"/>
        <v>778148</v>
      </c>
      <c r="I22" s="23">
        <f t="shared" si="2"/>
        <v>3033</v>
      </c>
      <c r="J22" s="24">
        <f t="shared" si="2"/>
        <v>2505364.2999999998</v>
      </c>
      <c r="K22" s="33">
        <f t="shared" si="2"/>
        <v>7129.2999999999993</v>
      </c>
      <c r="L22" s="34">
        <f t="shared" si="2"/>
        <v>3821428</v>
      </c>
      <c r="M22" s="23">
        <f t="shared" si="2"/>
        <v>17083.912</v>
      </c>
      <c r="N22" s="24">
        <f t="shared" si="2"/>
        <v>3469119.25</v>
      </c>
      <c r="O22" s="33">
        <f t="shared" si="2"/>
        <v>4717</v>
      </c>
      <c r="P22" s="34">
        <f t="shared" si="2"/>
        <v>1329558</v>
      </c>
      <c r="Q22" s="23">
        <f t="shared" si="2"/>
        <v>60363.5</v>
      </c>
      <c r="R22" s="24">
        <f t="shared" si="2"/>
        <v>11083957.1</v>
      </c>
      <c r="S22" s="33">
        <f t="shared" si="2"/>
        <v>34797</v>
      </c>
      <c r="T22" s="34">
        <f t="shared" si="2"/>
        <v>3463404</v>
      </c>
      <c r="U22" s="23">
        <f t="shared" si="2"/>
        <v>5403.2</v>
      </c>
      <c r="V22" s="24">
        <f t="shared" si="2"/>
        <v>1626822.5</v>
      </c>
      <c r="W22" s="23">
        <f t="shared" si="2"/>
        <v>8135.917199999999</v>
      </c>
      <c r="X22" s="34">
        <f t="shared" si="2"/>
        <v>1923755.5</v>
      </c>
      <c r="Y22" s="23">
        <f t="shared" si="3"/>
        <v>144280.81319999998</v>
      </c>
      <c r="Z22" s="24">
        <f t="shared" si="3"/>
        <v>30339774.649999999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68.630409984864684</v>
      </c>
      <c r="F23" s="178"/>
      <c r="G23" s="177">
        <f>(G20+G21)/(G22+G41)*100</f>
        <v>68.761800764955339</v>
      </c>
      <c r="H23" s="178"/>
      <c r="I23" s="177">
        <f>(I20+I21)/(I22+I41)*100</f>
        <v>49.056603773584904</v>
      </c>
      <c r="J23" s="178"/>
      <c r="K23" s="177">
        <f>(K20+K21)/(K22+K41)*100</f>
        <v>32.919430131973684</v>
      </c>
      <c r="L23" s="178"/>
      <c r="M23" s="177">
        <f>(M20+M21)/(M22+M41)*100</f>
        <v>37.42417019505227</v>
      </c>
      <c r="N23" s="178"/>
      <c r="O23" s="177">
        <f>(O20+O21)/(O22+O41)*100</f>
        <v>83.908528270219236</v>
      </c>
      <c r="P23" s="178"/>
      <c r="Q23" s="177">
        <f>(Q20+Q21)/(Q22+Q41)*100</f>
        <v>47.999244067573784</v>
      </c>
      <c r="R23" s="178"/>
      <c r="S23" s="177">
        <f>(S20+S21)/(S22+S41)*100</f>
        <v>151.90194911687445</v>
      </c>
      <c r="T23" s="178"/>
      <c r="U23" s="177">
        <f>(U20+U21)/(U22+U41)*100</f>
        <v>83.439932750995951</v>
      </c>
      <c r="V23" s="178"/>
      <c r="W23" s="177">
        <f>(W20+W21)/(W22+W41)*100</f>
        <v>80.579333512796296</v>
      </c>
      <c r="X23" s="178"/>
      <c r="Y23" s="177">
        <f>(Y20+Y21)/(Y22+Y41)*100</f>
        <v>75.408499567928374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184274.01427911394</v>
      </c>
      <c r="F24" s="180"/>
      <c r="G24" s="181">
        <f>H22/G22*1000</f>
        <v>436530.05538052792</v>
      </c>
      <c r="H24" s="182"/>
      <c r="I24" s="183">
        <f>J22/I22*1000</f>
        <v>826035.04780745134</v>
      </c>
      <c r="J24" s="184"/>
      <c r="K24" s="181">
        <f>L22/K22*1000</f>
        <v>536017.2807989564</v>
      </c>
      <c r="L24" s="182"/>
      <c r="M24" s="183">
        <f>N22/M22*1000</f>
        <v>203063.51671678011</v>
      </c>
      <c r="N24" s="184"/>
      <c r="O24" s="181">
        <f>P22/O22*1000</f>
        <v>281865.16853932582</v>
      </c>
      <c r="P24" s="182"/>
      <c r="Q24" s="183">
        <f>R22/Q22*1000</f>
        <v>183620.18603957689</v>
      </c>
      <c r="R24" s="184"/>
      <c r="S24" s="181">
        <f>T22/S22*1000</f>
        <v>99531.683765841881</v>
      </c>
      <c r="T24" s="182"/>
      <c r="U24" s="183">
        <f>V22/U22*1000</f>
        <v>301085.00518211431</v>
      </c>
      <c r="V24" s="184"/>
      <c r="W24" s="181">
        <f>X22/W22*1000</f>
        <v>236452.19742403479</v>
      </c>
      <c r="X24" s="182"/>
      <c r="Y24" s="183">
        <f>Z22/Y22*1000</f>
        <v>210282.80876088107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1.2721081613643139</v>
      </c>
      <c r="F25" s="49"/>
      <c r="G25" s="50">
        <f>G22/Y22*100</f>
        <v>1.2354906799208423</v>
      </c>
      <c r="H25" s="51"/>
      <c r="I25" s="48">
        <f>I22/Y22*100</f>
        <v>2.1021506136063284</v>
      </c>
      <c r="J25" s="49"/>
      <c r="K25" s="50">
        <f>K22/Y22*100</f>
        <v>4.941266854462115</v>
      </c>
      <c r="L25" s="51"/>
      <c r="M25" s="48">
        <f>M22/Y22*100</f>
        <v>11.840737254730142</v>
      </c>
      <c r="N25" s="49"/>
      <c r="O25" s="50">
        <f>O22/Y22*100</f>
        <v>3.2693189727599909</v>
      </c>
      <c r="P25" s="51"/>
      <c r="Q25" s="48">
        <f>Q22/Y22*100</f>
        <v>41.837510242144944</v>
      </c>
      <c r="R25" s="49"/>
      <c r="S25" s="50">
        <f>S22/Y22*100</f>
        <v>24.117551896359846</v>
      </c>
      <c r="T25" s="51"/>
      <c r="U25" s="48">
        <f>U22/Y22*100</f>
        <v>3.7449192863296119</v>
      </c>
      <c r="V25" s="49"/>
      <c r="W25" s="50">
        <f>W22/Y22*100</f>
        <v>5.6389460383218859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27">
        <v>1176</v>
      </c>
      <c r="F27" s="128">
        <v>94180</v>
      </c>
      <c r="G27" s="129">
        <v>1399</v>
      </c>
      <c r="H27" s="130">
        <v>494412</v>
      </c>
      <c r="I27" s="131">
        <v>2232</v>
      </c>
      <c r="J27" s="128">
        <v>5352269</v>
      </c>
      <c r="K27" s="129">
        <v>3176</v>
      </c>
      <c r="L27" s="130">
        <v>6167468</v>
      </c>
      <c r="M27" s="131">
        <v>8800.2559999999994</v>
      </c>
      <c r="N27" s="128">
        <v>2415658</v>
      </c>
      <c r="O27" s="129">
        <v>3930</v>
      </c>
      <c r="P27" s="130">
        <v>1371196</v>
      </c>
      <c r="Q27" s="131">
        <v>29400</v>
      </c>
      <c r="R27" s="128">
        <v>5698258</v>
      </c>
      <c r="S27" s="129">
        <v>50065</v>
      </c>
      <c r="T27" s="130">
        <v>11860887</v>
      </c>
      <c r="U27" s="131">
        <v>3284</v>
      </c>
      <c r="V27" s="128">
        <v>890348</v>
      </c>
      <c r="W27" s="131">
        <v>7885</v>
      </c>
      <c r="X27" s="130">
        <v>1667613</v>
      </c>
      <c r="Y27" s="152">
        <v>111347.25599999999</v>
      </c>
      <c r="Z27" s="153">
        <v>36012289</v>
      </c>
    </row>
    <row r="28" spans="1:28" ht="18.95" customHeight="1" x14ac:dyDescent="0.15">
      <c r="A28" s="22"/>
      <c r="B28" s="195"/>
      <c r="C28" s="7"/>
      <c r="D28" s="55" t="s">
        <v>22</v>
      </c>
      <c r="E28" s="134">
        <v>1303</v>
      </c>
      <c r="F28" s="135">
        <v>154440</v>
      </c>
      <c r="G28" s="136">
        <v>1399</v>
      </c>
      <c r="H28" s="137">
        <v>505069</v>
      </c>
      <c r="I28" s="134">
        <v>2070</v>
      </c>
      <c r="J28" s="135">
        <v>4940771</v>
      </c>
      <c r="K28" s="136">
        <v>2111</v>
      </c>
      <c r="L28" s="137">
        <v>3736665</v>
      </c>
      <c r="M28" s="134">
        <v>9225.4840000000004</v>
      </c>
      <c r="N28" s="135">
        <v>2269609</v>
      </c>
      <c r="O28" s="136">
        <v>3851</v>
      </c>
      <c r="P28" s="137">
        <v>1356174</v>
      </c>
      <c r="Q28" s="134">
        <v>28961</v>
      </c>
      <c r="R28" s="135">
        <v>5493695</v>
      </c>
      <c r="S28" s="136">
        <v>49972</v>
      </c>
      <c r="T28" s="137">
        <v>11809890</v>
      </c>
      <c r="U28" s="134">
        <v>3069</v>
      </c>
      <c r="V28" s="135">
        <v>754793</v>
      </c>
      <c r="W28" s="134">
        <v>7971</v>
      </c>
      <c r="X28" s="137">
        <v>1602428</v>
      </c>
      <c r="Y28" s="138">
        <v>109932.48400000001</v>
      </c>
      <c r="Z28" s="139">
        <v>32623534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v>2324</v>
      </c>
      <c r="F29" s="139">
        <v>377618</v>
      </c>
      <c r="G29" s="140">
        <v>1584</v>
      </c>
      <c r="H29" s="141">
        <v>678001</v>
      </c>
      <c r="I29" s="138">
        <v>2126</v>
      </c>
      <c r="J29" s="139">
        <v>2775594</v>
      </c>
      <c r="K29" s="140">
        <v>5121</v>
      </c>
      <c r="L29" s="141">
        <v>9675211</v>
      </c>
      <c r="M29" s="138">
        <v>16655.471999999998</v>
      </c>
      <c r="N29" s="139">
        <v>3479869</v>
      </c>
      <c r="O29" s="140">
        <v>4965</v>
      </c>
      <c r="P29" s="141">
        <v>1363418</v>
      </c>
      <c r="Q29" s="138">
        <v>61756</v>
      </c>
      <c r="R29" s="139">
        <v>10760448</v>
      </c>
      <c r="S29" s="140">
        <v>29269</v>
      </c>
      <c r="T29" s="141">
        <v>2616320</v>
      </c>
      <c r="U29" s="138">
        <v>4684</v>
      </c>
      <c r="V29" s="139">
        <v>1637571</v>
      </c>
      <c r="W29" s="138">
        <v>8454</v>
      </c>
      <c r="X29" s="141">
        <v>2047444</v>
      </c>
      <c r="Y29" s="138">
        <v>136938.47200000001</v>
      </c>
      <c r="Z29" s="139">
        <v>35411494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85">
        <v>51.851077180506167</v>
      </c>
      <c r="F30" s="186"/>
      <c r="G30" s="185">
        <v>88.098236775818634</v>
      </c>
      <c r="H30" s="186"/>
      <c r="I30" s="185">
        <v>94.13566739606128</v>
      </c>
      <c r="J30" s="186"/>
      <c r="K30" s="185">
        <v>57.611419853982781</v>
      </c>
      <c r="L30" s="186"/>
      <c r="M30" s="185">
        <v>53.432125400894925</v>
      </c>
      <c r="N30" s="186"/>
      <c r="O30" s="185">
        <v>78.986904882753024</v>
      </c>
      <c r="P30" s="186"/>
      <c r="Q30" s="185">
        <v>47.41866814001105</v>
      </c>
      <c r="R30" s="186"/>
      <c r="S30" s="185">
        <v>171.16727123400176</v>
      </c>
      <c r="T30" s="186"/>
      <c r="U30" s="185">
        <v>69.492452417414128</v>
      </c>
      <c r="V30" s="186"/>
      <c r="W30" s="185">
        <v>93.298028832009422</v>
      </c>
      <c r="X30" s="186"/>
      <c r="Y30" s="185">
        <v>81.070359497200812</v>
      </c>
      <c r="Z30" s="18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94</v>
      </c>
      <c r="F31" s="91">
        <f t="shared" ref="F31:Z33" si="5">F20-F27</f>
        <v>43358</v>
      </c>
      <c r="G31" s="92">
        <f t="shared" si="5"/>
        <v>-157.10100000000011</v>
      </c>
      <c r="H31" s="93">
        <f t="shared" si="5"/>
        <v>-9570</v>
      </c>
      <c r="I31" s="90">
        <f t="shared" si="5"/>
        <v>-846</v>
      </c>
      <c r="J31" s="91">
        <f t="shared" si="5"/>
        <v>-4427885.3731343281</v>
      </c>
      <c r="K31" s="92">
        <f t="shared" si="5"/>
        <v>-1033</v>
      </c>
      <c r="L31" s="93">
        <f t="shared" si="5"/>
        <v>-2042295</v>
      </c>
      <c r="M31" s="90">
        <f t="shared" si="5"/>
        <v>-2732.1279999999997</v>
      </c>
      <c r="N31" s="91">
        <f t="shared" si="5"/>
        <v>-981424</v>
      </c>
      <c r="O31" s="92">
        <f t="shared" si="5"/>
        <v>20</v>
      </c>
      <c r="P31" s="93">
        <f t="shared" si="5"/>
        <v>-81211</v>
      </c>
      <c r="Q31" s="90">
        <f t="shared" si="5"/>
        <v>-680</v>
      </c>
      <c r="R31" s="91">
        <f t="shared" si="5"/>
        <v>-493478</v>
      </c>
      <c r="S31" s="92">
        <f t="shared" si="5"/>
        <v>2613</v>
      </c>
      <c r="T31" s="93">
        <f t="shared" si="5"/>
        <v>-1767841</v>
      </c>
      <c r="U31" s="90">
        <f t="shared" si="5"/>
        <v>1213</v>
      </c>
      <c r="V31" s="91">
        <f t="shared" si="5"/>
        <v>304248.90909090918</v>
      </c>
      <c r="W31" s="92">
        <f t="shared" si="5"/>
        <v>-1309.6940000000004</v>
      </c>
      <c r="X31" s="93">
        <f t="shared" si="5"/>
        <v>-367030</v>
      </c>
      <c r="Y31" s="90">
        <f t="shared" si="5"/>
        <v>-2817.9229999999952</v>
      </c>
      <c r="Z31" s="91">
        <f t="shared" si="5"/>
        <v>-9823127.4640434198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-99</v>
      </c>
      <c r="F32" s="95">
        <f t="shared" si="6"/>
        <v>-13447</v>
      </c>
      <c r="G32" s="96">
        <f t="shared" si="6"/>
        <v>-260.61300000000006</v>
      </c>
      <c r="H32" s="97">
        <f t="shared" si="6"/>
        <v>-63255</v>
      </c>
      <c r="I32" s="94">
        <f t="shared" si="6"/>
        <v>-284</v>
      </c>
      <c r="J32" s="95">
        <f t="shared" si="6"/>
        <v>-3735161.3731343281</v>
      </c>
      <c r="K32" s="96">
        <f t="shared" si="6"/>
        <v>640</v>
      </c>
      <c r="L32" s="97">
        <f t="shared" si="6"/>
        <v>1404232</v>
      </c>
      <c r="M32" s="94">
        <f t="shared" si="6"/>
        <v>-2117.3880000000008</v>
      </c>
      <c r="N32" s="95">
        <f t="shared" si="6"/>
        <v>-578262</v>
      </c>
      <c r="O32" s="96">
        <f t="shared" si="6"/>
        <v>198</v>
      </c>
      <c r="P32" s="97">
        <f t="shared" si="6"/>
        <v>-25222</v>
      </c>
      <c r="Q32" s="94">
        <f t="shared" si="6"/>
        <v>736</v>
      </c>
      <c r="R32" s="95">
        <f t="shared" si="6"/>
        <v>-193799</v>
      </c>
      <c r="S32" s="96">
        <f t="shared" si="6"/>
        <v>2015</v>
      </c>
      <c r="T32" s="97">
        <f t="shared" si="6"/>
        <v>-1721094</v>
      </c>
      <c r="U32" s="94">
        <f t="shared" si="5"/>
        <v>1566</v>
      </c>
      <c r="V32" s="95">
        <f t="shared" si="5"/>
        <v>534560.90909090918</v>
      </c>
      <c r="W32" s="96">
        <f t="shared" si="5"/>
        <v>-1595.8739999999998</v>
      </c>
      <c r="X32" s="97">
        <f t="shared" si="5"/>
        <v>-253481</v>
      </c>
      <c r="Y32" s="94">
        <f t="shared" si="5"/>
        <v>798.12499999998545</v>
      </c>
      <c r="Z32" s="95">
        <f t="shared" si="5"/>
        <v>-4644928.4640434198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-488.59199999999987</v>
      </c>
      <c r="F33" s="95">
        <f t="shared" si="5"/>
        <v>-39400</v>
      </c>
      <c r="G33" s="96">
        <f t="shared" si="5"/>
        <v>198.57600000000002</v>
      </c>
      <c r="H33" s="97">
        <f t="shared" si="5"/>
        <v>100147</v>
      </c>
      <c r="I33" s="94">
        <f t="shared" si="5"/>
        <v>907</v>
      </c>
      <c r="J33" s="95">
        <f t="shared" si="5"/>
        <v>-270229.70000000019</v>
      </c>
      <c r="K33" s="96">
        <f t="shared" si="5"/>
        <v>2008.2999999999993</v>
      </c>
      <c r="L33" s="97">
        <f t="shared" si="5"/>
        <v>-5853783</v>
      </c>
      <c r="M33" s="94">
        <f t="shared" si="5"/>
        <v>428.44000000000233</v>
      </c>
      <c r="N33" s="95">
        <f t="shared" si="5"/>
        <v>-10749.75</v>
      </c>
      <c r="O33" s="96">
        <f t="shared" si="5"/>
        <v>-248</v>
      </c>
      <c r="P33" s="97">
        <f t="shared" si="5"/>
        <v>-33860</v>
      </c>
      <c r="Q33" s="94">
        <f t="shared" si="5"/>
        <v>-1392.5</v>
      </c>
      <c r="R33" s="95">
        <f t="shared" si="5"/>
        <v>323509.09999999963</v>
      </c>
      <c r="S33" s="96">
        <f t="shared" si="5"/>
        <v>5528</v>
      </c>
      <c r="T33" s="97">
        <f t="shared" si="5"/>
        <v>847084</v>
      </c>
      <c r="U33" s="94">
        <f t="shared" si="5"/>
        <v>719.19999999999982</v>
      </c>
      <c r="V33" s="95">
        <f t="shared" si="5"/>
        <v>-10748.5</v>
      </c>
      <c r="W33" s="96">
        <f t="shared" si="5"/>
        <v>-318.08280000000104</v>
      </c>
      <c r="X33" s="97">
        <f t="shared" si="5"/>
        <v>-123688.5</v>
      </c>
      <c r="Y33" s="94">
        <f t="shared" si="5"/>
        <v>7342.3411999999662</v>
      </c>
      <c r="Z33" s="95">
        <f t="shared" si="5"/>
        <v>-5071719.3500000015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16.779332804358518</v>
      </c>
      <c r="F34" s="188"/>
      <c r="G34" s="187">
        <f t="shared" ref="G34" si="7">+G23-G30</f>
        <v>-19.336436010863295</v>
      </c>
      <c r="H34" s="188"/>
      <c r="I34" s="187">
        <f t="shared" ref="I34" si="8">+I23-I30</f>
        <v>-45.079063622476376</v>
      </c>
      <c r="J34" s="188"/>
      <c r="K34" s="187">
        <f t="shared" ref="K34" si="9">+K23-K30</f>
        <v>-24.691989722009097</v>
      </c>
      <c r="L34" s="188"/>
      <c r="M34" s="187">
        <f t="shared" ref="M34" si="10">+M23-M30</f>
        <v>-16.007955205842656</v>
      </c>
      <c r="N34" s="188"/>
      <c r="O34" s="187">
        <f t="shared" ref="O34" si="11">+O23-O30</f>
        <v>4.9216233874662123</v>
      </c>
      <c r="P34" s="188"/>
      <c r="Q34" s="187">
        <f t="shared" ref="Q34" si="12">+Q23-Q30</f>
        <v>0.5805759275627338</v>
      </c>
      <c r="R34" s="188"/>
      <c r="S34" s="187">
        <f t="shared" ref="S34" si="13">+S23-S30</f>
        <v>-19.265322117127312</v>
      </c>
      <c r="T34" s="188"/>
      <c r="U34" s="187">
        <f t="shared" ref="U34" si="14">+U23-U30</f>
        <v>13.947480333581822</v>
      </c>
      <c r="V34" s="188"/>
      <c r="W34" s="187">
        <f t="shared" ref="W34" si="15">+W23-W30</f>
        <v>-12.718695319213126</v>
      </c>
      <c r="X34" s="188"/>
      <c r="Y34" s="187">
        <f t="shared" ref="Y34" si="16">+Y23-Y30</f>
        <v>-5.6618599292724383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107.99319727891157</v>
      </c>
      <c r="F35" s="60">
        <f t="shared" si="17"/>
        <v>146.03737523890425</v>
      </c>
      <c r="G35" s="61">
        <f t="shared" si="17"/>
        <v>88.770478913509649</v>
      </c>
      <c r="H35" s="62">
        <f t="shared" si="17"/>
        <v>98.064367369724039</v>
      </c>
      <c r="I35" s="59">
        <f t="shared" si="17"/>
        <v>62.096774193548384</v>
      </c>
      <c r="J35" s="60">
        <f t="shared" si="17"/>
        <v>17.270873845572254</v>
      </c>
      <c r="K35" s="61">
        <f t="shared" si="17"/>
        <v>67.474811083123427</v>
      </c>
      <c r="L35" s="62">
        <f t="shared" si="17"/>
        <v>66.88600573201191</v>
      </c>
      <c r="M35" s="59">
        <f t="shared" si="17"/>
        <v>68.953994065627171</v>
      </c>
      <c r="N35" s="60">
        <f t="shared" si="17"/>
        <v>59.37239460221604</v>
      </c>
      <c r="O35" s="61">
        <f t="shared" si="17"/>
        <v>100.5089058524173</v>
      </c>
      <c r="P35" s="62">
        <f t="shared" si="17"/>
        <v>94.077360202334319</v>
      </c>
      <c r="Q35" s="59">
        <f t="shared" si="17"/>
        <v>97.687074829931973</v>
      </c>
      <c r="R35" s="60">
        <f t="shared" si="17"/>
        <v>91.339844563022595</v>
      </c>
      <c r="S35" s="61">
        <f t="shared" si="17"/>
        <v>105.21921502047337</v>
      </c>
      <c r="T35" s="62">
        <f t="shared" si="17"/>
        <v>85.09520409392654</v>
      </c>
      <c r="U35" s="59">
        <f t="shared" si="17"/>
        <v>136.93666260657736</v>
      </c>
      <c r="V35" s="60">
        <f t="shared" si="17"/>
        <v>134.17190908396594</v>
      </c>
      <c r="W35" s="61">
        <f t="shared" si="17"/>
        <v>83.390057070386803</v>
      </c>
      <c r="X35" s="62">
        <f t="shared" si="17"/>
        <v>77.990696882310232</v>
      </c>
      <c r="Y35" s="59">
        <f t="shared" si="17"/>
        <v>97.469247917523887</v>
      </c>
      <c r="Z35" s="60">
        <f t="shared" si="17"/>
        <v>72.722846181636996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92.402148887183415</v>
      </c>
      <c r="F36" s="64">
        <f t="shared" si="17"/>
        <v>91.29305879305879</v>
      </c>
      <c r="G36" s="65">
        <f t="shared" si="17"/>
        <v>81.371479628305934</v>
      </c>
      <c r="H36" s="66">
        <f t="shared" si="17"/>
        <v>87.47596863002876</v>
      </c>
      <c r="I36" s="63">
        <f t="shared" si="17"/>
        <v>86.280193236714979</v>
      </c>
      <c r="J36" s="64">
        <f t="shared" si="17"/>
        <v>24.401244803000822</v>
      </c>
      <c r="K36" s="65">
        <f t="shared" si="17"/>
        <v>130.31738512553292</v>
      </c>
      <c r="L36" s="66">
        <f t="shared" si="17"/>
        <v>137.57982050839453</v>
      </c>
      <c r="M36" s="63">
        <f t="shared" si="17"/>
        <v>77.048488729696999</v>
      </c>
      <c r="N36" s="64">
        <f t="shared" si="17"/>
        <v>74.521514498752879</v>
      </c>
      <c r="O36" s="65">
        <f t="shared" si="17"/>
        <v>105.14152168267982</v>
      </c>
      <c r="P36" s="66">
        <f t="shared" si="17"/>
        <v>98.140209147203834</v>
      </c>
      <c r="Q36" s="63">
        <f t="shared" si="17"/>
        <v>102.54134871033457</v>
      </c>
      <c r="R36" s="64">
        <f t="shared" si="17"/>
        <v>96.472337834553983</v>
      </c>
      <c r="S36" s="65">
        <f t="shared" si="17"/>
        <v>104.03225806451613</v>
      </c>
      <c r="T36" s="66">
        <f t="shared" si="17"/>
        <v>85.426672051983559</v>
      </c>
      <c r="U36" s="63">
        <f t="shared" si="17"/>
        <v>151.02639296187684</v>
      </c>
      <c r="V36" s="64">
        <f t="shared" si="17"/>
        <v>170.82218688977099</v>
      </c>
      <c r="W36" s="65">
        <f t="shared" si="17"/>
        <v>79.978998870907034</v>
      </c>
      <c r="X36" s="66">
        <f t="shared" si="17"/>
        <v>84.181442161519897</v>
      </c>
      <c r="Y36" s="63">
        <f t="shared" si="17"/>
        <v>100.72601379588583</v>
      </c>
      <c r="Z36" s="64">
        <f t="shared" si="17"/>
        <v>85.762031593378509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78.976247848537014</v>
      </c>
      <c r="F37" s="68">
        <f t="shared" si="17"/>
        <v>89.566175341217843</v>
      </c>
      <c r="G37" s="69">
        <f t="shared" si="17"/>
        <v>112.53636363636363</v>
      </c>
      <c r="H37" s="70">
        <f t="shared" si="17"/>
        <v>114.77092216678146</v>
      </c>
      <c r="I37" s="67">
        <f t="shared" si="17"/>
        <v>142.66227657572907</v>
      </c>
      <c r="J37" s="68">
        <f t="shared" si="17"/>
        <v>90.264076806622285</v>
      </c>
      <c r="K37" s="69">
        <f t="shared" si="17"/>
        <v>139.21694981448934</v>
      </c>
      <c r="L37" s="70">
        <f t="shared" si="17"/>
        <v>39.497102440453233</v>
      </c>
      <c r="M37" s="67">
        <f t="shared" si="17"/>
        <v>102.57236780800929</v>
      </c>
      <c r="N37" s="68">
        <f t="shared" si="17"/>
        <v>99.691087509328653</v>
      </c>
      <c r="O37" s="69">
        <f t="shared" si="17"/>
        <v>95.00503524672709</v>
      </c>
      <c r="P37" s="70">
        <f t="shared" si="17"/>
        <v>97.516535647908427</v>
      </c>
      <c r="Q37" s="67">
        <f t="shared" si="17"/>
        <v>97.745158365179094</v>
      </c>
      <c r="R37" s="68">
        <f t="shared" si="17"/>
        <v>103.00646497246211</v>
      </c>
      <c r="S37" s="69">
        <f t="shared" si="17"/>
        <v>118.8868769004749</v>
      </c>
      <c r="T37" s="70">
        <f t="shared" si="17"/>
        <v>132.37692636986301</v>
      </c>
      <c r="U37" s="67">
        <f t="shared" si="17"/>
        <v>115.35439795046969</v>
      </c>
      <c r="V37" s="68">
        <f t="shared" si="17"/>
        <v>99.34363151277104</v>
      </c>
      <c r="W37" s="69">
        <f t="shared" si="17"/>
        <v>96.237487579843844</v>
      </c>
      <c r="X37" s="70">
        <f t="shared" si="17"/>
        <v>93.958882391899365</v>
      </c>
      <c r="Y37" s="67">
        <f t="shared" si="17"/>
        <v>105.36178116548574</v>
      </c>
      <c r="Z37" s="68">
        <f t="shared" si="17"/>
        <v>85.677759458553197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+'(令和5年5月)'!E20</f>
        <v>859</v>
      </c>
      <c r="F39" s="143">
        <f>+'(令和5年5月)'!F20</f>
        <v>76270</v>
      </c>
      <c r="G39" s="142">
        <f>+'(令和5年5月)'!G20</f>
        <v>1039.308</v>
      </c>
      <c r="H39" s="143">
        <f>+'(令和5年5月)'!H20</f>
        <v>405096</v>
      </c>
      <c r="I39" s="142">
        <f>+'(令和5年5月)'!I20</f>
        <v>1326</v>
      </c>
      <c r="J39" s="143">
        <f>+'(令和5年5月)'!J20</f>
        <v>1030457</v>
      </c>
      <c r="K39" s="142">
        <f>+'(令和5年5月)'!K20</f>
        <v>1767</v>
      </c>
      <c r="L39" s="143">
        <f>+'(令和5年5月)'!L20</f>
        <v>3303664</v>
      </c>
      <c r="M39" s="142">
        <f>+'(令和5年5月)'!M20</f>
        <v>8512.1280000000006</v>
      </c>
      <c r="N39" s="143">
        <f>+'(令和5年5月)'!N20</f>
        <v>1797458</v>
      </c>
      <c r="O39" s="142">
        <f>+'(令和5年5月)'!O20</f>
        <v>4080</v>
      </c>
      <c r="P39" s="143">
        <f>+'(令和5年5月)'!P20</f>
        <v>1323499</v>
      </c>
      <c r="Q39" s="142">
        <f>+'(令和5年5月)'!Q20</f>
        <v>26618</v>
      </c>
      <c r="R39" s="143">
        <f>+'(令和5年5月)'!R20</f>
        <v>4895466</v>
      </c>
      <c r="S39" s="144">
        <f>+'(令和5年5月)'!S20</f>
        <v>45565</v>
      </c>
      <c r="T39" s="145">
        <f>+'(令和5年5月)'!T20</f>
        <v>8302248</v>
      </c>
      <c r="U39" s="142">
        <f>+'(令和5年5月)'!U20</f>
        <v>3247</v>
      </c>
      <c r="V39" s="143">
        <f>+'(令和5年5月)'!V20</f>
        <v>879911</v>
      </c>
      <c r="W39" s="142">
        <f>+'(令和5年5月)'!W20</f>
        <v>5897.335</v>
      </c>
      <c r="X39" s="143">
        <f>+'(令和5年5月)'!X20</f>
        <v>1308887</v>
      </c>
      <c r="Y39" s="146">
        <f>+'(令和5年5月)'!Y20</f>
        <v>98910.770999999993</v>
      </c>
      <c r="Z39" s="147">
        <f>+'(令和5年5月)'!Z20</f>
        <v>23322956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+'(令和5年5月)'!E21</f>
        <v>1099</v>
      </c>
      <c r="F40" s="149">
        <f>+'(令和5年5月)'!F21</f>
        <v>98809</v>
      </c>
      <c r="G40" s="148">
        <f>+'(令和5年5月)'!G21</f>
        <v>1114.1199999999999</v>
      </c>
      <c r="H40" s="149">
        <f>+'(令和5年5月)'!H21</f>
        <v>417738</v>
      </c>
      <c r="I40" s="148">
        <f>+'(令和5年5月)'!I21</f>
        <v>2288</v>
      </c>
      <c r="J40" s="149">
        <f>+'(令和5年5月)'!J21</f>
        <v>1743201</v>
      </c>
      <c r="K40" s="148">
        <f>+'(令和5年5月)'!K21</f>
        <v>1975</v>
      </c>
      <c r="L40" s="149">
        <f>+'(令和5年5月)'!L21</f>
        <v>3623068</v>
      </c>
      <c r="M40" s="148">
        <f>+'(令和5年5月)'!M21</f>
        <v>7901.86</v>
      </c>
      <c r="N40" s="149">
        <f>+'(令和5年5月)'!N21</f>
        <v>1708106</v>
      </c>
      <c r="O40" s="148">
        <f>+'(令和5年5月)'!O21</f>
        <v>3962</v>
      </c>
      <c r="P40" s="149">
        <f>+'(令和5年5月)'!P21</f>
        <v>1309385</v>
      </c>
      <c r="Q40" s="148">
        <f>+'(令和5年5月)'!Q21</f>
        <v>26628</v>
      </c>
      <c r="R40" s="149">
        <f>+'(令和5年5月)'!R21</f>
        <v>4911526</v>
      </c>
      <c r="S40" s="144">
        <f>+'(令和5年5月)'!S21</f>
        <v>45173</v>
      </c>
      <c r="T40" s="145">
        <f>+'(令和5年5月)'!T21</f>
        <v>8532213</v>
      </c>
      <c r="U40" s="148">
        <f>+'(令和5年5月)'!U21</f>
        <v>3100</v>
      </c>
      <c r="V40" s="149">
        <f>+'(令和5年5月)'!V21</f>
        <v>1286692</v>
      </c>
      <c r="W40" s="148">
        <f>+'(令和5年5月)'!W21</f>
        <v>5948.5068000000001</v>
      </c>
      <c r="X40" s="149">
        <f>+'(令和5年5月)'!X21</f>
        <v>1415687</v>
      </c>
      <c r="Y40" s="150">
        <f>+'(令和5年5月)'!Y21</f>
        <v>99189.486799999999</v>
      </c>
      <c r="Z40" s="151">
        <f>+'(令和5年5月)'!Z21</f>
        <v>25046425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+'(令和5年5月)'!E22</f>
        <v>1769.4080000000001</v>
      </c>
      <c r="F41" s="149">
        <f>+'(令和5年5月)'!F22</f>
        <v>341673</v>
      </c>
      <c r="G41" s="148">
        <f>+'(令和5年5月)'!G22</f>
        <v>1679.0640000000001</v>
      </c>
      <c r="H41" s="149">
        <f>+'(令和5年5月)'!H22</f>
        <v>735120</v>
      </c>
      <c r="I41" s="148">
        <f>+'(令和5年5月)'!I22</f>
        <v>3433</v>
      </c>
      <c r="J41" s="149">
        <f>+'(令和5年5月)'!J22</f>
        <v>2786590.3</v>
      </c>
      <c r="K41" s="148">
        <f>+'(令和5年5月)'!K22</f>
        <v>7737.2999999999993</v>
      </c>
      <c r="L41" s="149">
        <f>+'(令和5年5月)'!L22</f>
        <v>4837152</v>
      </c>
      <c r="M41" s="148">
        <f>+'(令和5年5月)'!M22</f>
        <v>18123.880000000005</v>
      </c>
      <c r="N41" s="149">
        <f>+'(令和5年5月)'!N22</f>
        <v>3726232.25</v>
      </c>
      <c r="O41" s="148">
        <f>+'(令和5年5月)'!O22</f>
        <v>4816</v>
      </c>
      <c r="P41" s="149">
        <f>+'(令和5年5月)'!P22</f>
        <v>1370525</v>
      </c>
      <c r="Q41" s="148">
        <f>+'(令和5年5月)'!Q22</f>
        <v>61340.5</v>
      </c>
      <c r="R41" s="149">
        <f>+'(令和5年5月)'!R22</f>
        <v>11179073.1</v>
      </c>
      <c r="S41" s="144">
        <f>+'(令和5年5月)'!S22</f>
        <v>34106</v>
      </c>
      <c r="T41" s="145">
        <f>+'(令和5年5月)'!T22</f>
        <v>3459154</v>
      </c>
      <c r="U41" s="148">
        <f>+'(令和5年5月)'!U22</f>
        <v>5541.2</v>
      </c>
      <c r="V41" s="149">
        <f>+'(令和5年5月)'!V22</f>
        <v>1721579.5</v>
      </c>
      <c r="W41" s="148">
        <f>+'(令和5年5月)'!W22</f>
        <v>7935.7371999999996</v>
      </c>
      <c r="X41" s="149">
        <f>+'(令和5年5月)'!X22</f>
        <v>1972119.5</v>
      </c>
      <c r="Y41" s="150">
        <f>+'(令和5年5月)'!Y22</f>
        <v>146482.08919999999</v>
      </c>
      <c r="Z41" s="151">
        <f>+'(令和5年5月)'!Z22</f>
        <v>32129218.649999999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+'(令和5年5月)'!E23</f>
        <v>51.815171736332225</v>
      </c>
      <c r="F42" s="193"/>
      <c r="G42" s="192">
        <f>+'(令和5年5月)'!G23</f>
        <v>62.728390242765677</v>
      </c>
      <c r="H42" s="193"/>
      <c r="I42" s="192">
        <f>+'(令和5年5月)'!I23</f>
        <v>46.167603474706183</v>
      </c>
      <c r="J42" s="193"/>
      <c r="K42" s="192">
        <f>+'(令和5年5月)'!K23</f>
        <v>23.860839401629836</v>
      </c>
      <c r="L42" s="193"/>
      <c r="M42" s="192">
        <f>+'(令和5年5月)'!M23</f>
        <v>46.058201851016896</v>
      </c>
      <c r="N42" s="193"/>
      <c r="O42" s="192">
        <f>+'(令和5年5月)'!O23</f>
        <v>84.528063905823004</v>
      </c>
      <c r="P42" s="193"/>
      <c r="Q42" s="192">
        <f>+'(令和5年5月)'!Q23</f>
        <v>43.398456284487047</v>
      </c>
      <c r="R42" s="193">
        <f>+'(令和5年5月)'!R23</f>
        <v>0</v>
      </c>
      <c r="S42" s="192">
        <f>+'(令和5年5月)'!S23</f>
        <v>133.7923916248894</v>
      </c>
      <c r="T42" s="193">
        <f>+'(令和5年5月)'!T23</f>
        <v>0</v>
      </c>
      <c r="U42" s="192">
        <f>+'(令和5年5月)'!U23</f>
        <v>58.040858130475335</v>
      </c>
      <c r="V42" s="193">
        <f>+'(令和5年5月)'!V23</f>
        <v>0</v>
      </c>
      <c r="W42" s="192">
        <f>+'(令和5年5月)'!W23</f>
        <v>74.396187990410795</v>
      </c>
      <c r="X42" s="193"/>
      <c r="Y42" s="192">
        <f>+'(令和5年5月)'!Y23</f>
        <v>67.555007032801271</v>
      </c>
      <c r="Z42" s="19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411</v>
      </c>
      <c r="F43" s="93">
        <f t="shared" si="18"/>
        <v>61268</v>
      </c>
      <c r="G43" s="90">
        <f t="shared" si="18"/>
        <v>202.59099999999989</v>
      </c>
      <c r="H43" s="91">
        <f t="shared" si="18"/>
        <v>79746</v>
      </c>
      <c r="I43" s="92">
        <f t="shared" si="18"/>
        <v>60</v>
      </c>
      <c r="J43" s="93">
        <f t="shared" si="18"/>
        <v>-106073.3731343284</v>
      </c>
      <c r="K43" s="90">
        <f t="shared" si="18"/>
        <v>376</v>
      </c>
      <c r="L43" s="91">
        <f t="shared" si="18"/>
        <v>821509</v>
      </c>
      <c r="M43" s="92">
        <f t="shared" si="18"/>
        <v>-2444.0000000000009</v>
      </c>
      <c r="N43" s="93">
        <f t="shared" si="18"/>
        <v>-363224</v>
      </c>
      <c r="O43" s="90">
        <f t="shared" si="18"/>
        <v>-130</v>
      </c>
      <c r="P43" s="91">
        <f t="shared" si="18"/>
        <v>-33514</v>
      </c>
      <c r="Q43" s="92">
        <f t="shared" si="18"/>
        <v>2102</v>
      </c>
      <c r="R43" s="93">
        <f t="shared" si="18"/>
        <v>309314</v>
      </c>
      <c r="S43" s="90">
        <f t="shared" si="18"/>
        <v>7113</v>
      </c>
      <c r="T43" s="91">
        <f t="shared" si="18"/>
        <v>1790798</v>
      </c>
      <c r="U43" s="92">
        <f t="shared" si="18"/>
        <v>1250</v>
      </c>
      <c r="V43" s="93">
        <f t="shared" si="18"/>
        <v>314685.90909090918</v>
      </c>
      <c r="W43" s="90">
        <f t="shared" si="18"/>
        <v>677.97099999999955</v>
      </c>
      <c r="X43" s="91">
        <f t="shared" si="18"/>
        <v>-8304</v>
      </c>
      <c r="Y43" s="90">
        <f t="shared" si="18"/>
        <v>9618.5620000000054</v>
      </c>
      <c r="Z43" s="91">
        <f t="shared" si="18"/>
        <v>2866205.5359565802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105</v>
      </c>
      <c r="F44" s="97">
        <f t="shared" si="18"/>
        <v>42184</v>
      </c>
      <c r="G44" s="94">
        <f t="shared" si="18"/>
        <v>24.267000000000053</v>
      </c>
      <c r="H44" s="95">
        <f t="shared" si="18"/>
        <v>24076</v>
      </c>
      <c r="I44" s="96">
        <f t="shared" si="18"/>
        <v>-502</v>
      </c>
      <c r="J44" s="97">
        <f t="shared" si="18"/>
        <v>-537591.37313432829</v>
      </c>
      <c r="K44" s="94">
        <f t="shared" si="18"/>
        <v>776</v>
      </c>
      <c r="L44" s="95">
        <f t="shared" si="18"/>
        <v>1517829</v>
      </c>
      <c r="M44" s="96">
        <f t="shared" si="18"/>
        <v>-793.76400000000012</v>
      </c>
      <c r="N44" s="97">
        <f t="shared" si="18"/>
        <v>-16759</v>
      </c>
      <c r="O44" s="94">
        <f t="shared" si="18"/>
        <v>87</v>
      </c>
      <c r="P44" s="95">
        <f t="shared" si="18"/>
        <v>21567</v>
      </c>
      <c r="Q44" s="96">
        <f t="shared" si="18"/>
        <v>3069</v>
      </c>
      <c r="R44" s="97">
        <f t="shared" si="18"/>
        <v>388370</v>
      </c>
      <c r="S44" s="94">
        <f t="shared" si="18"/>
        <v>6814</v>
      </c>
      <c r="T44" s="95">
        <f t="shared" si="18"/>
        <v>1556583</v>
      </c>
      <c r="U44" s="96">
        <f t="shared" si="18"/>
        <v>1535</v>
      </c>
      <c r="V44" s="97">
        <f t="shared" si="18"/>
        <v>2661.9090909091756</v>
      </c>
      <c r="W44" s="94">
        <f t="shared" si="18"/>
        <v>426.61920000000009</v>
      </c>
      <c r="X44" s="95">
        <f t="shared" si="18"/>
        <v>-66740</v>
      </c>
      <c r="Y44" s="94">
        <f t="shared" si="18"/>
        <v>11541.122199999998</v>
      </c>
      <c r="Z44" s="95">
        <f t="shared" si="18"/>
        <v>2932180.5359565802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66</v>
      </c>
      <c r="F45" s="97">
        <f t="shared" si="18"/>
        <v>-3455</v>
      </c>
      <c r="G45" s="94">
        <f t="shared" si="18"/>
        <v>103.51199999999994</v>
      </c>
      <c r="H45" s="95">
        <f t="shared" si="18"/>
        <v>43028</v>
      </c>
      <c r="I45" s="96">
        <f t="shared" si="18"/>
        <v>-400</v>
      </c>
      <c r="J45" s="97">
        <f t="shared" si="18"/>
        <v>-281226</v>
      </c>
      <c r="K45" s="94">
        <f t="shared" si="18"/>
        <v>-608</v>
      </c>
      <c r="L45" s="95">
        <f t="shared" si="18"/>
        <v>-1015724</v>
      </c>
      <c r="M45" s="96">
        <f t="shared" si="18"/>
        <v>-1039.9680000000044</v>
      </c>
      <c r="N45" s="97">
        <f t="shared" si="18"/>
        <v>-257113</v>
      </c>
      <c r="O45" s="94">
        <f t="shared" si="18"/>
        <v>-99</v>
      </c>
      <c r="P45" s="95">
        <f t="shared" si="18"/>
        <v>-40967</v>
      </c>
      <c r="Q45" s="96">
        <f t="shared" si="18"/>
        <v>-977</v>
      </c>
      <c r="R45" s="97">
        <f t="shared" si="18"/>
        <v>-95116</v>
      </c>
      <c r="S45" s="94">
        <f t="shared" si="18"/>
        <v>691</v>
      </c>
      <c r="T45" s="95">
        <f t="shared" si="18"/>
        <v>4250</v>
      </c>
      <c r="U45" s="96">
        <f t="shared" si="18"/>
        <v>-138</v>
      </c>
      <c r="V45" s="97">
        <f t="shared" si="18"/>
        <v>-94757</v>
      </c>
      <c r="W45" s="94">
        <f t="shared" si="18"/>
        <v>200.17999999999938</v>
      </c>
      <c r="X45" s="95">
        <f t="shared" si="18"/>
        <v>-48364</v>
      </c>
      <c r="Y45" s="94">
        <f t="shared" si="18"/>
        <v>-2201.2760000000126</v>
      </c>
      <c r="Z45" s="95">
        <f t="shared" si="18"/>
        <v>-1789444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16.815238248532459</v>
      </c>
      <c r="F46" s="193"/>
      <c r="G46" s="192">
        <f>G23-G42</f>
        <v>6.0334105221896621</v>
      </c>
      <c r="H46" s="193"/>
      <c r="I46" s="192">
        <f>I23-I42</f>
        <v>2.8890002988787202</v>
      </c>
      <c r="J46" s="193"/>
      <c r="K46" s="192">
        <f>K23-K42</f>
        <v>9.0585907303438482</v>
      </c>
      <c r="L46" s="193"/>
      <c r="M46" s="192">
        <f>M23-M42</f>
        <v>-8.6340316559646269</v>
      </c>
      <c r="N46" s="193"/>
      <c r="O46" s="192">
        <f t="shared" si="18"/>
        <v>-0.61953563560376779</v>
      </c>
      <c r="P46" s="193"/>
      <c r="Q46" s="192">
        <f t="shared" si="18"/>
        <v>4.6007877830867372</v>
      </c>
      <c r="R46" s="193"/>
      <c r="S46" s="192">
        <f t="shared" si="18"/>
        <v>18.109557491985043</v>
      </c>
      <c r="T46" s="193"/>
      <c r="U46" s="192">
        <f t="shared" si="18"/>
        <v>25.399074620520615</v>
      </c>
      <c r="V46" s="193"/>
      <c r="W46" s="192">
        <f t="shared" si="18"/>
        <v>6.1831455223855016</v>
      </c>
      <c r="X46" s="193"/>
      <c r="Y46" s="192">
        <f t="shared" si="18"/>
        <v>7.8534925351271028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147.84633294528521</v>
      </c>
      <c r="F47" s="72">
        <f t="shared" si="19"/>
        <v>180.3304051396355</v>
      </c>
      <c r="G47" s="71">
        <f t="shared" si="19"/>
        <v>119.49287410469273</v>
      </c>
      <c r="H47" s="73">
        <f t="shared" si="19"/>
        <v>119.68570412939155</v>
      </c>
      <c r="I47" s="74">
        <f t="shared" si="19"/>
        <v>104.52488687782807</v>
      </c>
      <c r="J47" s="72">
        <f t="shared" si="19"/>
        <v>89.706181516130385</v>
      </c>
      <c r="K47" s="71">
        <f t="shared" si="19"/>
        <v>121.27900396151669</v>
      </c>
      <c r="L47" s="73">
        <f t="shared" si="19"/>
        <v>124.86660265692879</v>
      </c>
      <c r="M47" s="74">
        <f t="shared" si="19"/>
        <v>71.288025743973776</v>
      </c>
      <c r="N47" s="72">
        <f t="shared" si="19"/>
        <v>79.792351198192108</v>
      </c>
      <c r="O47" s="71">
        <f t="shared" si="19"/>
        <v>96.813725490196077</v>
      </c>
      <c r="P47" s="73">
        <f t="shared" si="19"/>
        <v>97.467772926160123</v>
      </c>
      <c r="Q47" s="74">
        <f t="shared" si="19"/>
        <v>107.89691186415207</v>
      </c>
      <c r="R47" s="72">
        <f t="shared" si="19"/>
        <v>106.31837704520876</v>
      </c>
      <c r="S47" s="71">
        <f t="shared" si="19"/>
        <v>115.61066608142214</v>
      </c>
      <c r="T47" s="73">
        <f t="shared" si="19"/>
        <v>121.57003741637205</v>
      </c>
      <c r="U47" s="74">
        <f t="shared" si="19"/>
        <v>138.49707422235912</v>
      </c>
      <c r="V47" s="72">
        <f t="shared" si="19"/>
        <v>135.76337937483552</v>
      </c>
      <c r="W47" s="71">
        <f t="shared" si="19"/>
        <v>111.4962266854435</v>
      </c>
      <c r="X47" s="73">
        <f t="shared" si="19"/>
        <v>99.365567845046982</v>
      </c>
      <c r="Y47" s="71">
        <f t="shared" si="19"/>
        <v>109.72448389872524</v>
      </c>
      <c r="Z47" s="73">
        <f t="shared" si="19"/>
        <v>112.28920354673988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109.55414012738854</v>
      </c>
      <c r="F48" s="66">
        <f t="shared" si="19"/>
        <v>142.69246728536876</v>
      </c>
      <c r="G48" s="63">
        <f t="shared" si="19"/>
        <v>102.1781316195742</v>
      </c>
      <c r="H48" s="64">
        <f t="shared" si="19"/>
        <v>105.76342109168905</v>
      </c>
      <c r="I48" s="65">
        <f t="shared" si="19"/>
        <v>78.05944055944056</v>
      </c>
      <c r="J48" s="66">
        <f t="shared" si="19"/>
        <v>69.160677791354615</v>
      </c>
      <c r="K48" s="63">
        <f t="shared" si="19"/>
        <v>139.29113924050634</v>
      </c>
      <c r="L48" s="64">
        <f t="shared" si="19"/>
        <v>141.89347260388158</v>
      </c>
      <c r="M48" s="65">
        <f t="shared" si="19"/>
        <v>89.954719521732855</v>
      </c>
      <c r="N48" s="66">
        <f t="shared" si="19"/>
        <v>99.018854801751175</v>
      </c>
      <c r="O48" s="63">
        <f t="shared" si="19"/>
        <v>102.19586067642605</v>
      </c>
      <c r="P48" s="64">
        <f t="shared" si="19"/>
        <v>101.64710913902329</v>
      </c>
      <c r="Q48" s="65">
        <f t="shared" si="19"/>
        <v>111.52546191978369</v>
      </c>
      <c r="R48" s="66">
        <f t="shared" si="19"/>
        <v>107.9073184179418</v>
      </c>
      <c r="S48" s="63">
        <f t="shared" si="19"/>
        <v>115.08423173134395</v>
      </c>
      <c r="T48" s="64">
        <f t="shared" si="19"/>
        <v>118.24360221668164</v>
      </c>
      <c r="U48" s="65">
        <f t="shared" si="19"/>
        <v>149.51612903225805</v>
      </c>
      <c r="V48" s="66">
        <f t="shared" si="19"/>
        <v>100.20688005295044</v>
      </c>
      <c r="W48" s="63">
        <f t="shared" si="19"/>
        <v>107.17187042637322</v>
      </c>
      <c r="X48" s="64">
        <f t="shared" si="19"/>
        <v>95.285681086285308</v>
      </c>
      <c r="Y48" s="63">
        <f t="shared" si="19"/>
        <v>111.63542888700579</v>
      </c>
      <c r="Z48" s="64">
        <f t="shared" si="19"/>
        <v>111.70698227773657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103.73006112778964</v>
      </c>
      <c r="F49" s="70">
        <f t="shared" si="19"/>
        <v>98.98879923201423</v>
      </c>
      <c r="G49" s="67">
        <f t="shared" si="19"/>
        <v>106.16486328097083</v>
      </c>
      <c r="H49" s="68">
        <f t="shared" si="19"/>
        <v>105.85319403634782</v>
      </c>
      <c r="I49" s="69">
        <f t="shared" si="19"/>
        <v>88.348383338188171</v>
      </c>
      <c r="J49" s="70">
        <f t="shared" si="19"/>
        <v>89.90788132722632</v>
      </c>
      <c r="K49" s="67">
        <f t="shared" si="19"/>
        <v>92.141961666214314</v>
      </c>
      <c r="L49" s="68">
        <f t="shared" si="19"/>
        <v>79.001610865236401</v>
      </c>
      <c r="M49" s="69">
        <f t="shared" si="19"/>
        <v>94.261890941674721</v>
      </c>
      <c r="N49" s="70">
        <f t="shared" si="19"/>
        <v>93.099920167348671</v>
      </c>
      <c r="O49" s="67">
        <f t="shared" si="19"/>
        <v>97.944352159468437</v>
      </c>
      <c r="P49" s="68">
        <f t="shared" si="19"/>
        <v>97.010853505043698</v>
      </c>
      <c r="Q49" s="69">
        <f t="shared" si="19"/>
        <v>98.407251326611288</v>
      </c>
      <c r="R49" s="70">
        <f t="shared" si="19"/>
        <v>99.14916022867763</v>
      </c>
      <c r="S49" s="67">
        <f t="shared" si="19"/>
        <v>102.02603647452062</v>
      </c>
      <c r="T49" s="68">
        <f t="shared" si="19"/>
        <v>100.12286241086694</v>
      </c>
      <c r="U49" s="69">
        <f t="shared" si="19"/>
        <v>97.509564715224144</v>
      </c>
      <c r="V49" s="70">
        <f t="shared" si="19"/>
        <v>94.495926560463801</v>
      </c>
      <c r="W49" s="67">
        <f t="shared" si="19"/>
        <v>102.52251296829738</v>
      </c>
      <c r="X49" s="68">
        <f t="shared" si="19"/>
        <v>97.54761311370838</v>
      </c>
      <c r="Y49" s="67">
        <f t="shared" si="19"/>
        <v>98.497238800987816</v>
      </c>
      <c r="Z49" s="68">
        <f t="shared" si="19"/>
        <v>94.430477692304535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A5FE-1C2D-46C8-B317-7240BC81EEAD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5" sqref="E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75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660</v>
      </c>
      <c r="F5" s="14">
        <v>45326</v>
      </c>
      <c r="G5" s="15">
        <v>30</v>
      </c>
      <c r="H5" s="16">
        <v>5440</v>
      </c>
      <c r="I5" s="13">
        <v>859</v>
      </c>
      <c r="J5" s="14">
        <v>743298</v>
      </c>
      <c r="K5" s="17">
        <v>1645</v>
      </c>
      <c r="L5" s="18">
        <v>3262920</v>
      </c>
      <c r="M5" s="13">
        <v>847</v>
      </c>
      <c r="N5" s="75">
        <v>225990</v>
      </c>
      <c r="O5" s="19">
        <v>847</v>
      </c>
      <c r="P5" s="18">
        <v>41070</v>
      </c>
      <c r="Q5" s="13">
        <v>13942</v>
      </c>
      <c r="R5" s="14">
        <v>2208814</v>
      </c>
      <c r="S5" s="19">
        <v>15953</v>
      </c>
      <c r="T5" s="18">
        <v>4332072</v>
      </c>
      <c r="U5" s="13">
        <v>2416</v>
      </c>
      <c r="V5" s="14">
        <v>807311</v>
      </c>
      <c r="W5" s="13">
        <v>249</v>
      </c>
      <c r="X5" s="18">
        <v>90750</v>
      </c>
      <c r="Y5" s="20">
        <f t="shared" ref="Y5:Z19" si="0">+W5+U5+S5+Q5+O5+M5+K5+I5+G5+E5</f>
        <v>37448</v>
      </c>
      <c r="Z5" s="21">
        <f t="shared" si="0"/>
        <v>11762991</v>
      </c>
    </row>
    <row r="6" spans="1:26" ht="18.95" customHeight="1" x14ac:dyDescent="0.15">
      <c r="A6" s="7"/>
      <c r="B6" s="22"/>
      <c r="C6" s="83"/>
      <c r="D6" s="81" t="s">
        <v>22</v>
      </c>
      <c r="E6" s="23">
        <v>896</v>
      </c>
      <c r="F6" s="24">
        <v>61429</v>
      </c>
      <c r="G6" s="25">
        <v>30</v>
      </c>
      <c r="H6" s="26">
        <v>5460</v>
      </c>
      <c r="I6" s="27">
        <v>1814</v>
      </c>
      <c r="J6" s="21">
        <v>1497946</v>
      </c>
      <c r="K6" s="25">
        <v>1807</v>
      </c>
      <c r="L6" s="26">
        <v>3577898</v>
      </c>
      <c r="M6" s="27">
        <v>721</v>
      </c>
      <c r="N6" s="76">
        <v>248476</v>
      </c>
      <c r="O6" s="25">
        <v>818</v>
      </c>
      <c r="P6" s="26">
        <v>45896</v>
      </c>
      <c r="Q6" s="27">
        <v>12958</v>
      </c>
      <c r="R6" s="21">
        <v>2062795</v>
      </c>
      <c r="S6" s="25">
        <v>16539</v>
      </c>
      <c r="T6" s="26">
        <v>4629940</v>
      </c>
      <c r="U6" s="27">
        <v>2168</v>
      </c>
      <c r="V6" s="21">
        <v>1204749</v>
      </c>
      <c r="W6" s="27">
        <v>303</v>
      </c>
      <c r="X6" s="26">
        <v>124759</v>
      </c>
      <c r="Y6" s="20">
        <f t="shared" si="0"/>
        <v>38054</v>
      </c>
      <c r="Z6" s="21">
        <f t="shared" si="0"/>
        <v>13459348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1190.4000000000001</v>
      </c>
      <c r="F7" s="36">
        <v>224262</v>
      </c>
      <c r="G7" s="29">
        <v>151</v>
      </c>
      <c r="H7" s="30">
        <v>74138</v>
      </c>
      <c r="I7" s="31">
        <v>2469</v>
      </c>
      <c r="J7" s="32">
        <v>2463681</v>
      </c>
      <c r="K7" s="77">
        <v>7217.2999999999993</v>
      </c>
      <c r="L7" s="30">
        <v>4686594</v>
      </c>
      <c r="M7" s="23">
        <v>1536.7</v>
      </c>
      <c r="N7" s="24">
        <v>354464.25</v>
      </c>
      <c r="O7" s="33">
        <v>2968</v>
      </c>
      <c r="P7" s="34">
        <v>573080</v>
      </c>
      <c r="Q7" s="23">
        <v>33864.5</v>
      </c>
      <c r="R7" s="24">
        <v>5325296.5</v>
      </c>
      <c r="S7" s="33">
        <v>28031</v>
      </c>
      <c r="T7" s="34">
        <v>2650422</v>
      </c>
      <c r="U7" s="23">
        <v>3752.2</v>
      </c>
      <c r="V7" s="24">
        <v>1532985.5</v>
      </c>
      <c r="W7" s="23">
        <v>1349.6999999999998</v>
      </c>
      <c r="X7" s="34">
        <v>339924.5</v>
      </c>
      <c r="Y7" s="31">
        <f t="shared" si="0"/>
        <v>82529.799999999988</v>
      </c>
      <c r="Z7" s="24">
        <f t="shared" si="0"/>
        <v>18224847.75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157.30799999999999</v>
      </c>
      <c r="H8" s="16">
        <v>89681</v>
      </c>
      <c r="I8" s="13">
        <v>255</v>
      </c>
      <c r="J8" s="14">
        <v>106709</v>
      </c>
      <c r="K8" s="17">
        <v>69</v>
      </c>
      <c r="L8" s="18">
        <v>1404</v>
      </c>
      <c r="M8" s="13">
        <v>5580</v>
      </c>
      <c r="N8" s="75">
        <v>1114947</v>
      </c>
      <c r="O8" s="19">
        <v>0</v>
      </c>
      <c r="P8" s="18">
        <v>0</v>
      </c>
      <c r="Q8" s="13">
        <v>5675</v>
      </c>
      <c r="R8" s="14">
        <v>1025743</v>
      </c>
      <c r="S8" s="19">
        <v>29377</v>
      </c>
      <c r="T8" s="18">
        <v>3913720</v>
      </c>
      <c r="U8" s="13">
        <v>816</v>
      </c>
      <c r="V8" s="14">
        <v>70674</v>
      </c>
      <c r="W8" s="13">
        <v>169</v>
      </c>
      <c r="X8" s="18">
        <v>8245</v>
      </c>
      <c r="Y8" s="13">
        <f t="shared" si="0"/>
        <v>42264.307999999997</v>
      </c>
      <c r="Z8" s="14">
        <f t="shared" si="0"/>
        <v>6358417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155</v>
      </c>
      <c r="F9" s="24">
        <v>24760</v>
      </c>
      <c r="G9" s="25">
        <v>204.11999999999998</v>
      </c>
      <c r="H9" s="26">
        <v>97400</v>
      </c>
      <c r="I9" s="27">
        <v>242</v>
      </c>
      <c r="J9" s="21">
        <v>90555</v>
      </c>
      <c r="K9" s="25">
        <v>111</v>
      </c>
      <c r="L9" s="26">
        <v>2205</v>
      </c>
      <c r="M9" s="27">
        <v>5612.7</v>
      </c>
      <c r="N9" s="76">
        <v>1057758</v>
      </c>
      <c r="O9" s="25">
        <v>0</v>
      </c>
      <c r="P9" s="26">
        <v>0</v>
      </c>
      <c r="Q9" s="27">
        <v>6842</v>
      </c>
      <c r="R9" s="21">
        <v>1148129</v>
      </c>
      <c r="S9" s="25">
        <v>28396</v>
      </c>
      <c r="T9" s="26">
        <v>3846632</v>
      </c>
      <c r="U9" s="27">
        <v>920</v>
      </c>
      <c r="V9" s="21">
        <v>79350</v>
      </c>
      <c r="W9" s="27">
        <v>25</v>
      </c>
      <c r="X9" s="26">
        <v>1090</v>
      </c>
      <c r="Y9" s="20">
        <f t="shared" si="0"/>
        <v>42507.82</v>
      </c>
      <c r="Z9" s="21">
        <f t="shared" si="0"/>
        <v>6347879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129</v>
      </c>
      <c r="F10" s="36">
        <v>19393</v>
      </c>
      <c r="G10" s="29">
        <v>184.06400000000008</v>
      </c>
      <c r="H10" s="30">
        <v>106081</v>
      </c>
      <c r="I10" s="37">
        <v>388</v>
      </c>
      <c r="J10" s="38">
        <v>74583</v>
      </c>
      <c r="K10" s="77">
        <v>322</v>
      </c>
      <c r="L10" s="30">
        <v>7763</v>
      </c>
      <c r="M10" s="35">
        <v>9326</v>
      </c>
      <c r="N10" s="36">
        <v>1793494</v>
      </c>
      <c r="O10" s="29">
        <v>0</v>
      </c>
      <c r="P10" s="30">
        <v>0</v>
      </c>
      <c r="Q10" s="35">
        <v>12673</v>
      </c>
      <c r="R10" s="36">
        <v>1621797</v>
      </c>
      <c r="S10" s="29">
        <v>5952</v>
      </c>
      <c r="T10" s="30">
        <v>779266</v>
      </c>
      <c r="U10" s="35">
        <v>1263</v>
      </c>
      <c r="V10" s="36">
        <v>77513</v>
      </c>
      <c r="W10" s="35">
        <v>169</v>
      </c>
      <c r="X10" s="30">
        <v>7455</v>
      </c>
      <c r="Y10" s="37">
        <f t="shared" si="0"/>
        <v>30406.063999999998</v>
      </c>
      <c r="Z10" s="36">
        <f t="shared" si="0"/>
        <v>4487345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21</v>
      </c>
      <c r="J11" s="14">
        <v>1400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2478</v>
      </c>
      <c r="R11" s="14">
        <v>545658</v>
      </c>
      <c r="S11" s="19">
        <v>0</v>
      </c>
      <c r="T11" s="18">
        <v>0</v>
      </c>
      <c r="U11" s="13">
        <v>12</v>
      </c>
      <c r="V11" s="14">
        <v>1266</v>
      </c>
      <c r="W11" s="13">
        <v>0</v>
      </c>
      <c r="X11" s="18">
        <v>0</v>
      </c>
      <c r="Y11" s="13">
        <f>+W11+U11+S11+Q11+O11+M11+K11+I11+G11+E11</f>
        <v>2601</v>
      </c>
      <c r="Z11" s="14">
        <f t="shared" si="0"/>
        <v>638324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51</v>
      </c>
      <c r="J12" s="21">
        <v>4691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2291</v>
      </c>
      <c r="R12" s="21">
        <v>555531</v>
      </c>
      <c r="S12" s="25">
        <v>0</v>
      </c>
      <c r="T12" s="26">
        <v>100</v>
      </c>
      <c r="U12" s="27">
        <v>4</v>
      </c>
      <c r="V12" s="21">
        <v>833</v>
      </c>
      <c r="W12" s="27">
        <v>0</v>
      </c>
      <c r="X12" s="26">
        <v>0</v>
      </c>
      <c r="Y12" s="20">
        <f t="shared" ref="Y12:Y19" si="1">+W12+U12+S12+Q12+O12+M12+K12+I12+G12+E12</f>
        <v>2436</v>
      </c>
      <c r="Z12" s="21">
        <f t="shared" si="0"/>
        <v>651155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137</v>
      </c>
      <c r="J13" s="38">
        <v>33104.300000000003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7044</v>
      </c>
      <c r="R13" s="36">
        <v>1957516.6</v>
      </c>
      <c r="S13" s="29">
        <v>2</v>
      </c>
      <c r="T13" s="30">
        <v>2150</v>
      </c>
      <c r="U13" s="35">
        <v>461</v>
      </c>
      <c r="V13" s="36">
        <v>96781</v>
      </c>
      <c r="W13" s="35">
        <v>10</v>
      </c>
      <c r="X13" s="30">
        <v>30145</v>
      </c>
      <c r="Y13" s="37">
        <f t="shared" si="1"/>
        <v>7868.1</v>
      </c>
      <c r="Z13" s="36">
        <f t="shared" si="0"/>
        <v>2333696.9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1410</v>
      </c>
      <c r="N14" s="75">
        <v>187616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1410</v>
      </c>
      <c r="Z14" s="14">
        <f t="shared" si="0"/>
        <v>187616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902</v>
      </c>
      <c r="N15" s="76">
        <v>123338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902</v>
      </c>
      <c r="Z15" s="24">
        <f t="shared" si="0"/>
        <v>123338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5619</v>
      </c>
      <c r="N16" s="36">
        <v>1004572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5619</v>
      </c>
      <c r="Z16" s="36">
        <f t="shared" si="0"/>
        <v>1004572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33</v>
      </c>
      <c r="F17" s="14">
        <v>3650</v>
      </c>
      <c r="G17" s="19">
        <v>777</v>
      </c>
      <c r="H17" s="18">
        <v>234975</v>
      </c>
      <c r="I17" s="13">
        <v>191</v>
      </c>
      <c r="J17" s="14">
        <v>179050</v>
      </c>
      <c r="K17" s="19">
        <v>53</v>
      </c>
      <c r="L17" s="18">
        <v>39340</v>
      </c>
      <c r="M17" s="13">
        <v>660.12799999999993</v>
      </c>
      <c r="N17" s="75">
        <v>253905</v>
      </c>
      <c r="O17" s="19">
        <v>3233</v>
      </c>
      <c r="P17" s="18">
        <v>1282429</v>
      </c>
      <c r="Q17" s="13">
        <v>4523</v>
      </c>
      <c r="R17" s="14">
        <v>1115251</v>
      </c>
      <c r="S17" s="19">
        <v>235</v>
      </c>
      <c r="T17" s="18">
        <v>56456</v>
      </c>
      <c r="U17" s="13">
        <v>3</v>
      </c>
      <c r="V17" s="14">
        <v>660</v>
      </c>
      <c r="W17" s="13">
        <v>5479.335</v>
      </c>
      <c r="X17" s="18">
        <v>1209892</v>
      </c>
      <c r="Y17" s="41">
        <f t="shared" si="1"/>
        <v>15187.463</v>
      </c>
      <c r="Z17" s="42">
        <f t="shared" si="0"/>
        <v>4375608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48</v>
      </c>
      <c r="F18" s="21">
        <v>12620</v>
      </c>
      <c r="G18" s="25">
        <v>805</v>
      </c>
      <c r="H18" s="26">
        <v>239878</v>
      </c>
      <c r="I18" s="27">
        <v>181</v>
      </c>
      <c r="J18" s="21">
        <v>150009</v>
      </c>
      <c r="K18" s="25">
        <v>57</v>
      </c>
      <c r="L18" s="26">
        <v>42965</v>
      </c>
      <c r="M18" s="27">
        <v>651.16</v>
      </c>
      <c r="N18" s="21">
        <v>263534</v>
      </c>
      <c r="O18" s="25">
        <v>3144</v>
      </c>
      <c r="P18" s="26">
        <v>1263489</v>
      </c>
      <c r="Q18" s="27">
        <v>4537</v>
      </c>
      <c r="R18" s="21">
        <v>1145071</v>
      </c>
      <c r="S18" s="25">
        <v>238</v>
      </c>
      <c r="T18" s="26">
        <v>55541</v>
      </c>
      <c r="U18" s="27">
        <v>8</v>
      </c>
      <c r="V18" s="21">
        <v>1760</v>
      </c>
      <c r="W18" s="27">
        <v>5620.5068000000001</v>
      </c>
      <c r="X18" s="26">
        <v>1289838</v>
      </c>
      <c r="Y18" s="23">
        <f t="shared" si="1"/>
        <v>15289.666799999999</v>
      </c>
      <c r="Z18" s="24">
        <f t="shared" si="0"/>
        <v>4464705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450.00799999999998</v>
      </c>
      <c r="F19" s="24">
        <v>98018</v>
      </c>
      <c r="G19" s="33">
        <v>1149</v>
      </c>
      <c r="H19" s="34">
        <v>359901</v>
      </c>
      <c r="I19" s="23">
        <v>439</v>
      </c>
      <c r="J19" s="24">
        <v>215222</v>
      </c>
      <c r="K19" s="78">
        <v>198</v>
      </c>
      <c r="L19" s="34">
        <v>142795</v>
      </c>
      <c r="M19" s="23">
        <v>1623.08</v>
      </c>
      <c r="N19" s="24">
        <v>554702</v>
      </c>
      <c r="O19" s="33">
        <v>1848</v>
      </c>
      <c r="P19" s="34">
        <v>797445</v>
      </c>
      <c r="Q19" s="23">
        <v>7759</v>
      </c>
      <c r="R19" s="24">
        <v>2274463</v>
      </c>
      <c r="S19" s="33">
        <v>121</v>
      </c>
      <c r="T19" s="34">
        <v>27316</v>
      </c>
      <c r="U19" s="23">
        <v>65</v>
      </c>
      <c r="V19" s="24">
        <v>14300</v>
      </c>
      <c r="W19" s="23">
        <v>6407.0371999999998</v>
      </c>
      <c r="X19" s="34">
        <v>1594595</v>
      </c>
      <c r="Y19" s="35">
        <f t="shared" si="1"/>
        <v>20059.125200000002</v>
      </c>
      <c r="Z19" s="36">
        <f t="shared" si="0"/>
        <v>6078757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859</v>
      </c>
      <c r="F20" s="14">
        <f t="shared" ref="F20:X22" si="2">F5+F8+F11+F14+F17</f>
        <v>76270</v>
      </c>
      <c r="G20" s="19">
        <f>G5+G8+G11+G14+G17</f>
        <v>1039.308</v>
      </c>
      <c r="H20" s="18">
        <f t="shared" si="2"/>
        <v>405096</v>
      </c>
      <c r="I20" s="13">
        <f t="shared" si="2"/>
        <v>1326</v>
      </c>
      <c r="J20" s="14">
        <f t="shared" si="2"/>
        <v>1030457</v>
      </c>
      <c r="K20" s="19">
        <f t="shared" si="2"/>
        <v>1767</v>
      </c>
      <c r="L20" s="18">
        <f t="shared" si="2"/>
        <v>3303664</v>
      </c>
      <c r="M20" s="13">
        <f t="shared" si="2"/>
        <v>8512.1280000000006</v>
      </c>
      <c r="N20" s="14">
        <f t="shared" si="2"/>
        <v>1797458</v>
      </c>
      <c r="O20" s="19">
        <f t="shared" si="2"/>
        <v>4080</v>
      </c>
      <c r="P20" s="18">
        <f t="shared" si="2"/>
        <v>1323499</v>
      </c>
      <c r="Q20" s="13">
        <f t="shared" si="2"/>
        <v>26618</v>
      </c>
      <c r="R20" s="14">
        <f t="shared" si="2"/>
        <v>4895466</v>
      </c>
      <c r="S20" s="19">
        <f t="shared" si="2"/>
        <v>45565</v>
      </c>
      <c r="T20" s="18">
        <f t="shared" si="2"/>
        <v>8302248</v>
      </c>
      <c r="U20" s="13">
        <f t="shared" si="2"/>
        <v>3247</v>
      </c>
      <c r="V20" s="14">
        <f t="shared" si="2"/>
        <v>879911</v>
      </c>
      <c r="W20" s="13">
        <f t="shared" si="2"/>
        <v>5897.335</v>
      </c>
      <c r="X20" s="18">
        <f t="shared" si="2"/>
        <v>1308887</v>
      </c>
      <c r="Y20" s="31">
        <f t="shared" ref="Y20:Z22" si="3">+Y17+Y14+Y11+Y8+Y5</f>
        <v>98910.770999999993</v>
      </c>
      <c r="Z20" s="32">
        <f t="shared" si="3"/>
        <v>23322956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1099</v>
      </c>
      <c r="F21" s="21">
        <f t="shared" si="4"/>
        <v>98809</v>
      </c>
      <c r="G21" s="25">
        <f t="shared" si="4"/>
        <v>1114.1199999999999</v>
      </c>
      <c r="H21" s="26">
        <f t="shared" si="4"/>
        <v>417738</v>
      </c>
      <c r="I21" s="27">
        <f t="shared" si="4"/>
        <v>2288</v>
      </c>
      <c r="J21" s="21">
        <f t="shared" si="4"/>
        <v>1743201</v>
      </c>
      <c r="K21" s="25">
        <f t="shared" si="4"/>
        <v>1975</v>
      </c>
      <c r="L21" s="26">
        <f t="shared" si="4"/>
        <v>3623068</v>
      </c>
      <c r="M21" s="27">
        <f t="shared" si="4"/>
        <v>7901.86</v>
      </c>
      <c r="N21" s="21">
        <f t="shared" si="4"/>
        <v>1708106</v>
      </c>
      <c r="O21" s="25">
        <f t="shared" si="4"/>
        <v>3962</v>
      </c>
      <c r="P21" s="26">
        <f t="shared" si="4"/>
        <v>1309385</v>
      </c>
      <c r="Q21" s="27">
        <f t="shared" si="4"/>
        <v>26628</v>
      </c>
      <c r="R21" s="21">
        <f t="shared" si="4"/>
        <v>4911526</v>
      </c>
      <c r="S21" s="25">
        <f t="shared" si="4"/>
        <v>45173</v>
      </c>
      <c r="T21" s="26">
        <f t="shared" si="4"/>
        <v>8532213</v>
      </c>
      <c r="U21" s="27">
        <f t="shared" si="2"/>
        <v>3100</v>
      </c>
      <c r="V21" s="21">
        <f t="shared" si="2"/>
        <v>1286692</v>
      </c>
      <c r="W21" s="27">
        <f t="shared" si="2"/>
        <v>5948.5068000000001</v>
      </c>
      <c r="X21" s="26">
        <f t="shared" si="2"/>
        <v>1415687</v>
      </c>
      <c r="Y21" s="23">
        <f t="shared" si="3"/>
        <v>99189.486799999999</v>
      </c>
      <c r="Z21" s="24">
        <f t="shared" si="3"/>
        <v>25046425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1769.4080000000001</v>
      </c>
      <c r="F22" s="24">
        <f t="shared" si="2"/>
        <v>341673</v>
      </c>
      <c r="G22" s="33">
        <f t="shared" si="2"/>
        <v>1679.0640000000001</v>
      </c>
      <c r="H22" s="34">
        <f t="shared" si="2"/>
        <v>735120</v>
      </c>
      <c r="I22" s="23">
        <f t="shared" si="2"/>
        <v>3433</v>
      </c>
      <c r="J22" s="24">
        <f t="shared" si="2"/>
        <v>2786590.3</v>
      </c>
      <c r="K22" s="33">
        <f t="shared" si="2"/>
        <v>7737.2999999999993</v>
      </c>
      <c r="L22" s="34">
        <f t="shared" si="2"/>
        <v>4837152</v>
      </c>
      <c r="M22" s="23">
        <f t="shared" si="2"/>
        <v>18123.880000000005</v>
      </c>
      <c r="N22" s="24">
        <f t="shared" si="2"/>
        <v>3726232.25</v>
      </c>
      <c r="O22" s="33">
        <f t="shared" si="2"/>
        <v>4816</v>
      </c>
      <c r="P22" s="34">
        <f t="shared" si="2"/>
        <v>1370525</v>
      </c>
      <c r="Q22" s="23">
        <f t="shared" si="2"/>
        <v>61340.5</v>
      </c>
      <c r="R22" s="24">
        <f t="shared" si="2"/>
        <v>11179073.1</v>
      </c>
      <c r="S22" s="33">
        <f t="shared" si="2"/>
        <v>34106</v>
      </c>
      <c r="T22" s="34">
        <f t="shared" si="2"/>
        <v>3459154</v>
      </c>
      <c r="U22" s="23">
        <f t="shared" si="2"/>
        <v>5541.2</v>
      </c>
      <c r="V22" s="24">
        <f t="shared" si="2"/>
        <v>1721579.5</v>
      </c>
      <c r="W22" s="23">
        <f t="shared" si="2"/>
        <v>7935.7371999999996</v>
      </c>
      <c r="X22" s="34">
        <f t="shared" si="2"/>
        <v>1972119.5</v>
      </c>
      <c r="Y22" s="23">
        <f t="shared" si="3"/>
        <v>146482.08919999999</v>
      </c>
      <c r="Z22" s="24">
        <f t="shared" si="3"/>
        <v>32129218.649999999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51.815171736332225</v>
      </c>
      <c r="F23" s="178"/>
      <c r="G23" s="177">
        <f>(G20+G21)/(G22+G41)*100</f>
        <v>62.728390242765677</v>
      </c>
      <c r="H23" s="178"/>
      <c r="I23" s="177">
        <f>(I20+I21)/(I22+I41)*100</f>
        <v>46.167603474706183</v>
      </c>
      <c r="J23" s="178"/>
      <c r="K23" s="177">
        <f>(K20+K21)/(K22+K41)*100</f>
        <v>23.860839401629836</v>
      </c>
      <c r="L23" s="178"/>
      <c r="M23" s="177">
        <f>(M20+M21)/(M22+M41)*100</f>
        <v>46.058201851016896</v>
      </c>
      <c r="N23" s="178"/>
      <c r="O23" s="177">
        <f>(O20+O21)/(O22+O41)*100</f>
        <v>84.528063905823004</v>
      </c>
      <c r="P23" s="178"/>
      <c r="Q23" s="177">
        <f>(Q20+Q21)/(Q22+Q41)*100</f>
        <v>43.398456284487047</v>
      </c>
      <c r="R23" s="178"/>
      <c r="S23" s="177">
        <f>(S20+S21)/(S22+S41)*100</f>
        <v>133.7923916248894</v>
      </c>
      <c r="T23" s="178"/>
      <c r="U23" s="177">
        <f>(U20+U21)/(U22+U41)*100</f>
        <v>58.040858130475335</v>
      </c>
      <c r="V23" s="178"/>
      <c r="W23" s="177">
        <f>(W20+W21)/(W22+W41)*100</f>
        <v>74.396187990410795</v>
      </c>
      <c r="X23" s="178"/>
      <c r="Y23" s="177">
        <f>(Y20+Y21)/(Y22+Y41)*100</f>
        <v>67.555007032801271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193100.17813867689</v>
      </c>
      <c r="F24" s="180"/>
      <c r="G24" s="181">
        <f>H22/G22*1000</f>
        <v>437815.35426880693</v>
      </c>
      <c r="H24" s="182"/>
      <c r="I24" s="183">
        <f>J22/I22*1000</f>
        <v>811707.04922808032</v>
      </c>
      <c r="J24" s="184"/>
      <c r="K24" s="181">
        <f>L22/K22*1000</f>
        <v>625173.12240704137</v>
      </c>
      <c r="L24" s="182"/>
      <c r="M24" s="183">
        <f>N22/M22*1000</f>
        <v>205597.93212049513</v>
      </c>
      <c r="N24" s="184"/>
      <c r="O24" s="181">
        <f>P22/O22*1000</f>
        <v>284577.45016611298</v>
      </c>
      <c r="P24" s="182"/>
      <c r="Q24" s="183">
        <f>R22/Q22*1000</f>
        <v>182246.20112323831</v>
      </c>
      <c r="R24" s="184"/>
      <c r="S24" s="181">
        <f>T22/S22*1000</f>
        <v>101423.62047733537</v>
      </c>
      <c r="T24" s="182"/>
      <c r="U24" s="183">
        <f>V22/U22*1000</f>
        <v>310687.12553237565</v>
      </c>
      <c r="V24" s="184"/>
      <c r="W24" s="181">
        <f>X22/W22*1000</f>
        <v>248511.19061755223</v>
      </c>
      <c r="X24" s="182"/>
      <c r="Y24" s="183">
        <f>Z22/Y22*1000</f>
        <v>219338.888634584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1.2079347104232867</v>
      </c>
      <c r="F25" s="49"/>
      <c r="G25" s="50">
        <f>G22/Y22*100</f>
        <v>1.1462589106764325</v>
      </c>
      <c r="H25" s="51"/>
      <c r="I25" s="48">
        <f>I22/Y22*100</f>
        <v>2.3436312376134518</v>
      </c>
      <c r="J25" s="49"/>
      <c r="K25" s="50">
        <f>K22/Y22*100</f>
        <v>5.2820792236488661</v>
      </c>
      <c r="L25" s="51"/>
      <c r="M25" s="48">
        <f>M22/Y22*100</f>
        <v>12.372761816125166</v>
      </c>
      <c r="N25" s="49"/>
      <c r="O25" s="50">
        <f>O22/Y22*100</f>
        <v>3.2877739703892761</v>
      </c>
      <c r="P25" s="51"/>
      <c r="Q25" s="48">
        <f>Q22/Y22*100</f>
        <v>41.875768112679268</v>
      </c>
      <c r="R25" s="49"/>
      <c r="S25" s="50">
        <f>S22/Y22*100</f>
        <v>23.28339265658153</v>
      </c>
      <c r="T25" s="51"/>
      <c r="U25" s="48">
        <f>U22/Y22*100</f>
        <v>3.7828515624420791</v>
      </c>
      <c r="V25" s="49"/>
      <c r="W25" s="50">
        <f>W22/Y22*100</f>
        <v>5.417547799420654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27">
        <v>828</v>
      </c>
      <c r="F27" s="128">
        <v>64910</v>
      </c>
      <c r="G27" s="129">
        <v>1166</v>
      </c>
      <c r="H27" s="130">
        <v>423015</v>
      </c>
      <c r="I27" s="131">
        <v>2371</v>
      </c>
      <c r="J27" s="128">
        <v>5974330</v>
      </c>
      <c r="K27" s="129">
        <v>2099</v>
      </c>
      <c r="L27" s="130">
        <v>4620748</v>
      </c>
      <c r="M27" s="131">
        <v>10227</v>
      </c>
      <c r="N27" s="128">
        <v>1960892</v>
      </c>
      <c r="O27" s="129">
        <v>3717</v>
      </c>
      <c r="P27" s="130">
        <v>1298719</v>
      </c>
      <c r="Q27" s="131">
        <v>29613</v>
      </c>
      <c r="R27" s="128">
        <v>5478326</v>
      </c>
      <c r="S27" s="129">
        <v>42276</v>
      </c>
      <c r="T27" s="130">
        <v>9754849</v>
      </c>
      <c r="U27" s="131">
        <v>2778</v>
      </c>
      <c r="V27" s="128">
        <v>656241</v>
      </c>
      <c r="W27" s="131">
        <v>7177</v>
      </c>
      <c r="X27" s="130">
        <v>1402290</v>
      </c>
      <c r="Y27" s="132">
        <v>102252</v>
      </c>
      <c r="Z27" s="133">
        <v>31634320</v>
      </c>
    </row>
    <row r="28" spans="1:28" ht="18.95" customHeight="1" x14ac:dyDescent="0.15">
      <c r="A28" s="22"/>
      <c r="B28" s="195"/>
      <c r="C28" s="7"/>
      <c r="D28" s="55" t="s">
        <v>22</v>
      </c>
      <c r="E28" s="134">
        <v>1322</v>
      </c>
      <c r="F28" s="135">
        <v>188029</v>
      </c>
      <c r="G28" s="136">
        <v>1068</v>
      </c>
      <c r="H28" s="137">
        <v>392500</v>
      </c>
      <c r="I28" s="134">
        <v>2302</v>
      </c>
      <c r="J28" s="135">
        <v>5662966</v>
      </c>
      <c r="K28" s="136">
        <v>2552</v>
      </c>
      <c r="L28" s="137">
        <v>4031296</v>
      </c>
      <c r="M28" s="134">
        <v>8446</v>
      </c>
      <c r="N28" s="135">
        <v>1808423</v>
      </c>
      <c r="O28" s="136">
        <v>3466</v>
      </c>
      <c r="P28" s="137">
        <v>1261430</v>
      </c>
      <c r="Q28" s="134">
        <v>28366</v>
      </c>
      <c r="R28" s="135">
        <v>5373156</v>
      </c>
      <c r="S28" s="136">
        <v>43544</v>
      </c>
      <c r="T28" s="137">
        <v>10046258</v>
      </c>
      <c r="U28" s="134">
        <v>2894</v>
      </c>
      <c r="V28" s="135">
        <v>540556</v>
      </c>
      <c r="W28" s="134">
        <v>6666</v>
      </c>
      <c r="X28" s="137">
        <v>1364807</v>
      </c>
      <c r="Y28" s="138">
        <v>100626</v>
      </c>
      <c r="Z28" s="139">
        <v>30669421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38">
        <v>2457</v>
      </c>
      <c r="F29" s="139">
        <v>439378</v>
      </c>
      <c r="G29" s="140">
        <v>1592</v>
      </c>
      <c r="H29" s="141">
        <v>705658</v>
      </c>
      <c r="I29" s="138">
        <v>2444</v>
      </c>
      <c r="J29" s="139">
        <v>2507292</v>
      </c>
      <c r="K29" s="140">
        <v>4056</v>
      </c>
      <c r="L29" s="141">
        <v>7245808</v>
      </c>
      <c r="M29" s="138">
        <v>17080</v>
      </c>
      <c r="N29" s="139">
        <v>3329323</v>
      </c>
      <c r="O29" s="140">
        <v>4886</v>
      </c>
      <c r="P29" s="141">
        <v>1348397</v>
      </c>
      <c r="Q29" s="138">
        <v>61320</v>
      </c>
      <c r="R29" s="139">
        <v>10564309</v>
      </c>
      <c r="S29" s="140">
        <v>29175</v>
      </c>
      <c r="T29" s="141">
        <v>2565323</v>
      </c>
      <c r="U29" s="138">
        <v>4458</v>
      </c>
      <c r="V29" s="139">
        <v>1500837</v>
      </c>
      <c r="W29" s="138">
        <v>8541</v>
      </c>
      <c r="X29" s="141">
        <v>1982634</v>
      </c>
      <c r="Y29" s="138">
        <v>136009</v>
      </c>
      <c r="Z29" s="139">
        <v>32188959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198">
        <v>34.6</v>
      </c>
      <c r="F30" s="200"/>
      <c r="G30" s="198">
        <v>79.400000000000006</v>
      </c>
      <c r="H30" s="200"/>
      <c r="I30" s="198">
        <v>106.9</v>
      </c>
      <c r="J30" s="200"/>
      <c r="K30" s="198">
        <v>54.3</v>
      </c>
      <c r="L30" s="200"/>
      <c r="M30" s="198">
        <v>57.6</v>
      </c>
      <c r="N30" s="200"/>
      <c r="O30" s="198">
        <v>75.599999999999994</v>
      </c>
      <c r="P30" s="200"/>
      <c r="Q30" s="198">
        <v>47.7</v>
      </c>
      <c r="R30" s="200"/>
      <c r="S30" s="198">
        <v>144</v>
      </c>
      <c r="T30" s="200"/>
      <c r="U30" s="198">
        <v>61.5</v>
      </c>
      <c r="V30" s="200"/>
      <c r="W30" s="198">
        <v>82.6</v>
      </c>
      <c r="X30" s="200"/>
      <c r="Y30" s="198">
        <v>74.900000000000006</v>
      </c>
      <c r="Z30" s="199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31</v>
      </c>
      <c r="F31" s="91">
        <f t="shared" ref="F31:Z33" si="5">F20-F27</f>
        <v>11360</v>
      </c>
      <c r="G31" s="92">
        <f t="shared" si="5"/>
        <v>-126.69200000000001</v>
      </c>
      <c r="H31" s="93">
        <f t="shared" si="5"/>
        <v>-17919</v>
      </c>
      <c r="I31" s="90">
        <f t="shared" si="5"/>
        <v>-1045</v>
      </c>
      <c r="J31" s="91">
        <f t="shared" si="5"/>
        <v>-4943873</v>
      </c>
      <c r="K31" s="92">
        <f t="shared" si="5"/>
        <v>-332</v>
      </c>
      <c r="L31" s="93">
        <f t="shared" si="5"/>
        <v>-1317084</v>
      </c>
      <c r="M31" s="90">
        <f t="shared" si="5"/>
        <v>-1714.8719999999994</v>
      </c>
      <c r="N31" s="91">
        <f t="shared" si="5"/>
        <v>-163434</v>
      </c>
      <c r="O31" s="92">
        <f t="shared" si="5"/>
        <v>363</v>
      </c>
      <c r="P31" s="93">
        <f t="shared" si="5"/>
        <v>24780</v>
      </c>
      <c r="Q31" s="90">
        <f t="shared" si="5"/>
        <v>-2995</v>
      </c>
      <c r="R31" s="91">
        <f t="shared" si="5"/>
        <v>-582860</v>
      </c>
      <c r="S31" s="92">
        <f t="shared" si="5"/>
        <v>3289</v>
      </c>
      <c r="T31" s="93">
        <f t="shared" si="5"/>
        <v>-1452601</v>
      </c>
      <c r="U31" s="90">
        <f t="shared" si="5"/>
        <v>469</v>
      </c>
      <c r="V31" s="91">
        <f t="shared" si="5"/>
        <v>223670</v>
      </c>
      <c r="W31" s="92">
        <f t="shared" si="5"/>
        <v>-1279.665</v>
      </c>
      <c r="X31" s="93">
        <f t="shared" si="5"/>
        <v>-93403</v>
      </c>
      <c r="Y31" s="90">
        <f t="shared" si="5"/>
        <v>-3341.2290000000066</v>
      </c>
      <c r="Z31" s="91">
        <f t="shared" si="5"/>
        <v>-8311364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-223</v>
      </c>
      <c r="F32" s="95">
        <f t="shared" si="6"/>
        <v>-89220</v>
      </c>
      <c r="G32" s="96">
        <f t="shared" si="6"/>
        <v>46.119999999999891</v>
      </c>
      <c r="H32" s="97">
        <f t="shared" si="6"/>
        <v>25238</v>
      </c>
      <c r="I32" s="94">
        <f t="shared" si="6"/>
        <v>-14</v>
      </c>
      <c r="J32" s="95">
        <f t="shared" si="6"/>
        <v>-3919765</v>
      </c>
      <c r="K32" s="96">
        <f t="shared" si="6"/>
        <v>-577</v>
      </c>
      <c r="L32" s="97">
        <f t="shared" si="6"/>
        <v>-408228</v>
      </c>
      <c r="M32" s="94">
        <f t="shared" si="6"/>
        <v>-544.14000000000033</v>
      </c>
      <c r="N32" s="95">
        <f t="shared" si="6"/>
        <v>-100317</v>
      </c>
      <c r="O32" s="96">
        <f t="shared" si="6"/>
        <v>496</v>
      </c>
      <c r="P32" s="97">
        <f t="shared" si="6"/>
        <v>47955</v>
      </c>
      <c r="Q32" s="94">
        <f t="shared" si="6"/>
        <v>-1738</v>
      </c>
      <c r="R32" s="95">
        <f t="shared" si="6"/>
        <v>-461630</v>
      </c>
      <c r="S32" s="96">
        <f t="shared" si="6"/>
        <v>1629</v>
      </c>
      <c r="T32" s="97">
        <f t="shared" si="6"/>
        <v>-1514045</v>
      </c>
      <c r="U32" s="94">
        <f t="shared" si="5"/>
        <v>206</v>
      </c>
      <c r="V32" s="95">
        <f t="shared" si="5"/>
        <v>746136</v>
      </c>
      <c r="W32" s="96">
        <f t="shared" si="5"/>
        <v>-717.49319999999989</v>
      </c>
      <c r="X32" s="97">
        <f t="shared" si="5"/>
        <v>50880</v>
      </c>
      <c r="Y32" s="94">
        <f t="shared" si="5"/>
        <v>-1436.5132000000012</v>
      </c>
      <c r="Z32" s="95">
        <f t="shared" si="5"/>
        <v>-5622996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-687.59199999999987</v>
      </c>
      <c r="F33" s="95">
        <f t="shared" si="5"/>
        <v>-97705</v>
      </c>
      <c r="G33" s="96">
        <f t="shared" si="5"/>
        <v>87.064000000000078</v>
      </c>
      <c r="H33" s="97">
        <f t="shared" si="5"/>
        <v>29462</v>
      </c>
      <c r="I33" s="94">
        <f t="shared" si="5"/>
        <v>989</v>
      </c>
      <c r="J33" s="95">
        <f t="shared" si="5"/>
        <v>279298.29999999981</v>
      </c>
      <c r="K33" s="96">
        <f t="shared" si="5"/>
        <v>3681.2999999999993</v>
      </c>
      <c r="L33" s="97">
        <f t="shared" si="5"/>
        <v>-2408656</v>
      </c>
      <c r="M33" s="94">
        <f t="shared" si="5"/>
        <v>1043.8800000000047</v>
      </c>
      <c r="N33" s="95">
        <f t="shared" si="5"/>
        <v>396909.25</v>
      </c>
      <c r="O33" s="96">
        <f t="shared" si="5"/>
        <v>-70</v>
      </c>
      <c r="P33" s="97">
        <f t="shared" si="5"/>
        <v>22128</v>
      </c>
      <c r="Q33" s="94">
        <f t="shared" si="5"/>
        <v>20.5</v>
      </c>
      <c r="R33" s="95">
        <f t="shared" si="5"/>
        <v>614764.09999999963</v>
      </c>
      <c r="S33" s="96">
        <f t="shared" si="5"/>
        <v>4931</v>
      </c>
      <c r="T33" s="97">
        <f t="shared" si="5"/>
        <v>893831</v>
      </c>
      <c r="U33" s="94">
        <f t="shared" si="5"/>
        <v>1083.1999999999998</v>
      </c>
      <c r="V33" s="95">
        <f t="shared" si="5"/>
        <v>220742.5</v>
      </c>
      <c r="W33" s="96">
        <f t="shared" si="5"/>
        <v>-605.26280000000042</v>
      </c>
      <c r="X33" s="97">
        <f t="shared" si="5"/>
        <v>-10514.5</v>
      </c>
      <c r="Y33" s="94">
        <f t="shared" si="5"/>
        <v>10473.089199999988</v>
      </c>
      <c r="Z33" s="95">
        <f t="shared" si="5"/>
        <v>-59740.35000000149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17.215171736332223</v>
      </c>
      <c r="F34" s="188"/>
      <c r="G34" s="187">
        <f t="shared" ref="G34" si="7">+G23-G30</f>
        <v>-16.671609757234329</v>
      </c>
      <c r="H34" s="188"/>
      <c r="I34" s="187">
        <f t="shared" ref="I34" si="8">+I23-I30</f>
        <v>-60.732396525293822</v>
      </c>
      <c r="J34" s="188"/>
      <c r="K34" s="187">
        <f t="shared" ref="K34" si="9">+K23-K30</f>
        <v>-30.439160598370162</v>
      </c>
      <c r="L34" s="188"/>
      <c r="M34" s="187">
        <f t="shared" ref="M34" si="10">+M23-M30</f>
        <v>-11.541798148983105</v>
      </c>
      <c r="N34" s="188"/>
      <c r="O34" s="187">
        <f t="shared" ref="O34" si="11">+O23-O30</f>
        <v>8.9280639058230093</v>
      </c>
      <c r="P34" s="188"/>
      <c r="Q34" s="187">
        <f t="shared" ref="Q34" si="12">+Q23-Q30</f>
        <v>-4.3015437155129561</v>
      </c>
      <c r="R34" s="188"/>
      <c r="S34" s="187">
        <f t="shared" ref="S34" si="13">+S23-S30</f>
        <v>-10.207608375110595</v>
      </c>
      <c r="T34" s="188"/>
      <c r="U34" s="187">
        <f t="shared" ref="U34" si="14">+U23-U30</f>
        <v>-3.4591418695246645</v>
      </c>
      <c r="V34" s="188"/>
      <c r="W34" s="187">
        <f t="shared" ref="W34" si="15">+W23-W30</f>
        <v>-8.2038120095891998</v>
      </c>
      <c r="X34" s="188"/>
      <c r="Y34" s="187">
        <f t="shared" ref="Y34" si="16">+Y23-Y30</f>
        <v>-7.3449929671987348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103.743961352657</v>
      </c>
      <c r="F35" s="60">
        <f t="shared" si="17"/>
        <v>117.50115544600214</v>
      </c>
      <c r="G35" s="61">
        <f t="shared" si="17"/>
        <v>89.134476843910804</v>
      </c>
      <c r="H35" s="62">
        <f t="shared" si="17"/>
        <v>95.763980000709196</v>
      </c>
      <c r="I35" s="59">
        <f t="shared" si="17"/>
        <v>55.925769717418802</v>
      </c>
      <c r="J35" s="60">
        <f t="shared" si="17"/>
        <v>17.248076353331669</v>
      </c>
      <c r="K35" s="61">
        <f t="shared" si="17"/>
        <v>84.182944259171038</v>
      </c>
      <c r="L35" s="62">
        <f t="shared" si="17"/>
        <v>71.496303195932782</v>
      </c>
      <c r="M35" s="59">
        <f t="shared" si="17"/>
        <v>83.23191551774714</v>
      </c>
      <c r="N35" s="60">
        <f t="shared" si="17"/>
        <v>91.665323740420178</v>
      </c>
      <c r="O35" s="61">
        <f t="shared" si="17"/>
        <v>109.76594027441485</v>
      </c>
      <c r="P35" s="62">
        <f t="shared" si="17"/>
        <v>101.90803399349666</v>
      </c>
      <c r="Q35" s="59">
        <f t="shared" si="17"/>
        <v>89.886198628980523</v>
      </c>
      <c r="R35" s="60">
        <f t="shared" si="17"/>
        <v>89.360618553915927</v>
      </c>
      <c r="S35" s="61">
        <f t="shared" si="17"/>
        <v>107.77982779827798</v>
      </c>
      <c r="T35" s="62">
        <f t="shared" si="17"/>
        <v>85.108934028604637</v>
      </c>
      <c r="U35" s="59">
        <f t="shared" si="17"/>
        <v>116.88264938804895</v>
      </c>
      <c r="V35" s="60">
        <f t="shared" si="17"/>
        <v>134.08351505011115</v>
      </c>
      <c r="W35" s="61">
        <f t="shared" si="17"/>
        <v>82.169917792949704</v>
      </c>
      <c r="X35" s="62">
        <f t="shared" si="17"/>
        <v>93.339252223149288</v>
      </c>
      <c r="Y35" s="59">
        <f t="shared" si="17"/>
        <v>96.732358291280363</v>
      </c>
      <c r="Z35" s="60">
        <f t="shared" si="17"/>
        <v>73.726749934880857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83.131618759455378</v>
      </c>
      <c r="F36" s="64">
        <f t="shared" si="17"/>
        <v>52.549872626031089</v>
      </c>
      <c r="G36" s="65">
        <f t="shared" si="17"/>
        <v>104.31835205992508</v>
      </c>
      <c r="H36" s="66">
        <f t="shared" si="17"/>
        <v>106.4300636942675</v>
      </c>
      <c r="I36" s="63">
        <f t="shared" si="17"/>
        <v>99.391833188531706</v>
      </c>
      <c r="J36" s="64">
        <f t="shared" si="17"/>
        <v>30.782473354069229</v>
      </c>
      <c r="K36" s="65">
        <f t="shared" si="17"/>
        <v>77.390282131661451</v>
      </c>
      <c r="L36" s="66">
        <f t="shared" si="17"/>
        <v>89.873529505151694</v>
      </c>
      <c r="M36" s="63">
        <f t="shared" si="17"/>
        <v>93.557423632488749</v>
      </c>
      <c r="N36" s="64">
        <f t="shared" si="17"/>
        <v>94.452791188787131</v>
      </c>
      <c r="O36" s="65">
        <f t="shared" si="17"/>
        <v>114.31044431621467</v>
      </c>
      <c r="P36" s="66">
        <f t="shared" si="17"/>
        <v>103.80163782373972</v>
      </c>
      <c r="Q36" s="63">
        <f t="shared" si="17"/>
        <v>93.872946485228795</v>
      </c>
      <c r="R36" s="64">
        <f t="shared" si="17"/>
        <v>91.408587429808478</v>
      </c>
      <c r="S36" s="65">
        <f t="shared" si="17"/>
        <v>103.74104354216425</v>
      </c>
      <c r="T36" s="66">
        <f t="shared" si="17"/>
        <v>84.929264209619149</v>
      </c>
      <c r="U36" s="63">
        <f t="shared" si="17"/>
        <v>107.11817553559089</v>
      </c>
      <c r="V36" s="64">
        <f t="shared" si="17"/>
        <v>238.03121230732799</v>
      </c>
      <c r="W36" s="65">
        <f t="shared" si="17"/>
        <v>89.236525652565263</v>
      </c>
      <c r="X36" s="66">
        <f t="shared" si="17"/>
        <v>103.72799963657866</v>
      </c>
      <c r="Y36" s="63">
        <f t="shared" si="17"/>
        <v>98.572423429332375</v>
      </c>
      <c r="Z36" s="64">
        <f t="shared" si="17"/>
        <v>81.665790169302511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72.01497761497761</v>
      </c>
      <c r="F37" s="68">
        <f t="shared" si="17"/>
        <v>77.762882984582745</v>
      </c>
      <c r="G37" s="69">
        <f t="shared" si="17"/>
        <v>105.46884422110554</v>
      </c>
      <c r="H37" s="70">
        <f t="shared" si="17"/>
        <v>104.17511032256419</v>
      </c>
      <c r="I37" s="67">
        <f t="shared" si="17"/>
        <v>140.46644844517184</v>
      </c>
      <c r="J37" s="68">
        <f t="shared" si="17"/>
        <v>111.13944048000791</v>
      </c>
      <c r="K37" s="69">
        <f t="shared" si="17"/>
        <v>190.7618343195266</v>
      </c>
      <c r="L37" s="70">
        <f t="shared" si="17"/>
        <v>66.757937831087986</v>
      </c>
      <c r="M37" s="67">
        <f t="shared" si="17"/>
        <v>106.11170960187357</v>
      </c>
      <c r="N37" s="68">
        <f t="shared" si="17"/>
        <v>111.92162040150504</v>
      </c>
      <c r="O37" s="69">
        <f t="shared" si="17"/>
        <v>98.567335243553018</v>
      </c>
      <c r="P37" s="70">
        <f t="shared" si="17"/>
        <v>101.64105971757576</v>
      </c>
      <c r="Q37" s="67">
        <f t="shared" si="17"/>
        <v>100.03343118069145</v>
      </c>
      <c r="R37" s="68">
        <f t="shared" si="17"/>
        <v>105.81925519217583</v>
      </c>
      <c r="S37" s="69">
        <f t="shared" si="17"/>
        <v>116.90145672664953</v>
      </c>
      <c r="T37" s="70">
        <f t="shared" si="17"/>
        <v>134.84282486065106</v>
      </c>
      <c r="U37" s="67">
        <f t="shared" si="17"/>
        <v>124.29789143113503</v>
      </c>
      <c r="V37" s="68">
        <f t="shared" si="17"/>
        <v>114.7079596251958</v>
      </c>
      <c r="W37" s="69">
        <f t="shared" si="17"/>
        <v>92.913443390703662</v>
      </c>
      <c r="X37" s="70">
        <f t="shared" si="17"/>
        <v>99.469670145876648</v>
      </c>
      <c r="Y37" s="67">
        <f t="shared" si="17"/>
        <v>107.70029130425192</v>
      </c>
      <c r="Z37" s="68">
        <f t="shared" si="17"/>
        <v>99.814407325194949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+'(令和5年4月)'!E20</f>
        <v>958</v>
      </c>
      <c r="F39" s="143">
        <f>+'(令和5年4月)'!F20</f>
        <v>80733</v>
      </c>
      <c r="G39" s="142">
        <f>+'(令和5年4月)'!G20</f>
        <v>1305.626</v>
      </c>
      <c r="H39" s="143">
        <f>+'(令和5年4月)'!H20</f>
        <v>469288</v>
      </c>
      <c r="I39" s="142">
        <f>+'(令和5年4月)'!I20</f>
        <v>1855</v>
      </c>
      <c r="J39" s="143">
        <f>+'(令和5年4月)'!J20</f>
        <v>1420015</v>
      </c>
      <c r="K39" s="142">
        <f>+'(令和5年4月)'!K20</f>
        <v>2159</v>
      </c>
      <c r="L39" s="143">
        <f>+'(令和5年4月)'!L20</f>
        <v>4160342</v>
      </c>
      <c r="M39" s="142">
        <f>+'(令和5年4月)'!M20</f>
        <v>8086.8279999999995</v>
      </c>
      <c r="N39" s="143">
        <f>+'(令和5年4月)'!N20</f>
        <v>1989551</v>
      </c>
      <c r="O39" s="142">
        <f>+'(令和5年4月)'!O20</f>
        <v>3833</v>
      </c>
      <c r="P39" s="143">
        <f>+'(令和5年4月)'!P20</f>
        <v>1285413</v>
      </c>
      <c r="Q39" s="142">
        <f>+'(令和5年4月)'!Q20</f>
        <v>28174</v>
      </c>
      <c r="R39" s="143">
        <f>+'(令和5年4月)'!R20</f>
        <v>5249586</v>
      </c>
      <c r="S39" s="144">
        <f>+'(令和5年4月)'!S20</f>
        <v>52843</v>
      </c>
      <c r="T39" s="145">
        <f>+'(令和5年4月)'!T20</f>
        <v>9599469</v>
      </c>
      <c r="U39" s="142">
        <f>+'(令和5年4月)'!U20</f>
        <v>3797</v>
      </c>
      <c r="V39" s="143">
        <f>+'(令和5年4月)'!V20</f>
        <v>1050505</v>
      </c>
      <c r="W39" s="142">
        <f>+'(令和5年4月)'!W20</f>
        <v>5934.5940000000001</v>
      </c>
      <c r="X39" s="143">
        <f>+'(令和5年4月)'!X20</f>
        <v>1368097</v>
      </c>
      <c r="Y39" s="146">
        <f>+'(令和5年4月)'!Y20</f>
        <v>108946.048</v>
      </c>
      <c r="Z39" s="147">
        <f>+'(令和5年4月)'!Z20</f>
        <v>26672999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+'(令和5年4月)'!E21</f>
        <v>987</v>
      </c>
      <c r="F40" s="149">
        <f>+'(令和5年4月)'!F21</f>
        <v>97030</v>
      </c>
      <c r="G40" s="148">
        <f>+'(令和5年4月)'!G21</f>
        <v>1304.652</v>
      </c>
      <c r="H40" s="149">
        <f>+'(令和5年4月)'!H21</f>
        <v>478582</v>
      </c>
      <c r="I40" s="148">
        <f>+'(令和5年4月)'!I21</f>
        <v>2366</v>
      </c>
      <c r="J40" s="149">
        <f>+'(令和5年4月)'!J21</f>
        <v>1734897</v>
      </c>
      <c r="K40" s="148">
        <f>+'(令和5年4月)'!K21</f>
        <v>1541</v>
      </c>
      <c r="L40" s="149">
        <f>+'(令和5年4月)'!L21</f>
        <v>2944948</v>
      </c>
      <c r="M40" s="148">
        <f>+'(令和5年4月)'!M21</f>
        <v>7835.1</v>
      </c>
      <c r="N40" s="149">
        <f>+'(令和5年4月)'!N21</f>
        <v>1746702</v>
      </c>
      <c r="O40" s="148">
        <f>+'(令和5年4月)'!O21</f>
        <v>4018</v>
      </c>
      <c r="P40" s="149">
        <f>+'(令和5年4月)'!P21</f>
        <v>1304421</v>
      </c>
      <c r="Q40" s="148">
        <f>+'(令和5年4月)'!Q21</f>
        <v>26437</v>
      </c>
      <c r="R40" s="149">
        <f>+'(令和5年4月)'!R21</f>
        <v>4952306</v>
      </c>
      <c r="S40" s="144">
        <f>+'(令和5年4月)'!S21</f>
        <v>49496</v>
      </c>
      <c r="T40" s="145">
        <f>+'(令和5年4月)'!T21</f>
        <v>8796735</v>
      </c>
      <c r="U40" s="148">
        <f>+'(令和5年4月)'!U21</f>
        <v>3980</v>
      </c>
      <c r="V40" s="149">
        <f>+'(令和5年4月)'!V21</f>
        <v>436441</v>
      </c>
      <c r="W40" s="148">
        <f>+'(令和5年4月)'!W21</f>
        <v>5791.6260000000002</v>
      </c>
      <c r="X40" s="149">
        <f>+'(令和5年4月)'!X21</f>
        <v>1289363</v>
      </c>
      <c r="Y40" s="150">
        <f>+'(令和5年4月)'!Y21</f>
        <v>103756.378</v>
      </c>
      <c r="Z40" s="151">
        <f>+'(令和5年4月)'!Z21</f>
        <v>23781425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+'(令和5年4月)'!E22</f>
        <v>2009.4080000000001</v>
      </c>
      <c r="F41" s="149">
        <f>+'(令和5年4月)'!F22</f>
        <v>364212</v>
      </c>
      <c r="G41" s="148">
        <f>+'(令和5年4月)'!G22</f>
        <v>1753.876</v>
      </c>
      <c r="H41" s="149">
        <f>+'(令和5年4月)'!H22</f>
        <v>747762</v>
      </c>
      <c r="I41" s="148">
        <f>+'(令和5年4月)'!I22</f>
        <v>4395</v>
      </c>
      <c r="J41" s="149">
        <f>+'(令和5年4月)'!J22</f>
        <v>3499334.3</v>
      </c>
      <c r="K41" s="148">
        <f>+'(令和5年4月)'!K22</f>
        <v>7945.2999999999993</v>
      </c>
      <c r="L41" s="149">
        <f>+'(令和5年4月)'!L22</f>
        <v>5156556</v>
      </c>
      <c r="M41" s="148">
        <f>+'(令和5年4月)'!M22</f>
        <v>17513.612000000001</v>
      </c>
      <c r="N41" s="149">
        <f>+'(令和5年4月)'!N22</f>
        <v>3636880.25</v>
      </c>
      <c r="O41" s="148">
        <f>+'(令和5年4月)'!O22</f>
        <v>4698</v>
      </c>
      <c r="P41" s="149">
        <f>+'(令和5年4月)'!P22</f>
        <v>1356411</v>
      </c>
      <c r="Q41" s="148">
        <f>+'(令和5年4月)'!Q22</f>
        <v>61350.5</v>
      </c>
      <c r="R41" s="149">
        <f>+'(令和5年4月)'!R22</f>
        <v>11195133.1</v>
      </c>
      <c r="S41" s="144">
        <f>+'(令和5年4月)'!S22</f>
        <v>33714</v>
      </c>
      <c r="T41" s="145">
        <f>+'(令和5年4月)'!T22</f>
        <v>3689119</v>
      </c>
      <c r="U41" s="148">
        <f>+'(令和5年4月)'!U22</f>
        <v>5394.2</v>
      </c>
      <c r="V41" s="149">
        <f>+'(令和5年4月)'!V22</f>
        <v>2128360.5</v>
      </c>
      <c r="W41" s="148">
        <f>+'(令和5年4月)'!W22</f>
        <v>7986.9089999999987</v>
      </c>
      <c r="X41" s="149">
        <f>+'(令和5年4月)'!X22</f>
        <v>2078919.5</v>
      </c>
      <c r="Y41" s="150">
        <f>+'(令和5年4月)'!Y22</f>
        <v>146760.80499999999</v>
      </c>
      <c r="Z41" s="151">
        <f>+'(令和5年4月)'!Z22</f>
        <v>33852687.649999999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+'(令和5年4月)'!E23</f>
        <v>48.050603090654313</v>
      </c>
      <c r="F42" s="201">
        <f>+'(令和5年4月)'!F23</f>
        <v>0</v>
      </c>
      <c r="G42" s="192">
        <f>+'(令和5年4月)'!G23</f>
        <v>74.435222303778573</v>
      </c>
      <c r="H42" s="201">
        <f>+'(令和5年4月)'!H23</f>
        <v>0</v>
      </c>
      <c r="I42" s="192">
        <f>+'(令和5年4月)'!I23</f>
        <v>45.367583834909716</v>
      </c>
      <c r="J42" s="201">
        <f>+'(令和5年4月)'!J23</f>
        <v>0</v>
      </c>
      <c r="K42" s="192">
        <f>+'(令和5年4月)'!K23</f>
        <v>24.226392362793504</v>
      </c>
      <c r="L42" s="201">
        <f>+'(令和5年4月)'!L23</f>
        <v>0</v>
      </c>
      <c r="M42" s="192">
        <f>+'(令和5年4月)'!M23</f>
        <v>45.784905555337012</v>
      </c>
      <c r="N42" s="201">
        <f>+'(令和5年4月)'!N23</f>
        <v>0</v>
      </c>
      <c r="O42" s="192">
        <f>+'(令和5年4月)'!O23</f>
        <v>81.943429704623739</v>
      </c>
      <c r="P42" s="201">
        <f>+'(令和5年4月)'!P23</f>
        <v>0</v>
      </c>
      <c r="Q42" s="192">
        <f>+'(令和5年4月)'!Q23</f>
        <v>45.148356054530872</v>
      </c>
      <c r="R42" s="201">
        <f>+'(令和5年4月)'!R23</f>
        <v>0</v>
      </c>
      <c r="S42" s="192">
        <f>+'(令和5年4月)'!S23</f>
        <v>159.69757970132486</v>
      </c>
      <c r="T42" s="201">
        <f>+'(令和5年4月)'!T23</f>
        <v>0</v>
      </c>
      <c r="U42" s="192">
        <f>+'(令和5年4月)'!U23</f>
        <v>70.884299177862445</v>
      </c>
      <c r="V42" s="201">
        <f>+'(令和5年4月)'!V23</f>
        <v>0</v>
      </c>
      <c r="W42" s="192">
        <f>+'(令和5年4月)'!W23</f>
        <v>74.071954443381145</v>
      </c>
      <c r="X42" s="201">
        <f>+'(令和5年4月)'!X23</f>
        <v>0</v>
      </c>
      <c r="Y42" s="192">
        <f>+'(令和5年4月)'!Y23</f>
        <v>73.76998399830417</v>
      </c>
      <c r="Z42" s="201">
        <f>+'(令和5年4月)'!Z23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-99</v>
      </c>
      <c r="F43" s="93">
        <f t="shared" si="18"/>
        <v>-4463</v>
      </c>
      <c r="G43" s="90">
        <f t="shared" si="18"/>
        <v>-266.31799999999998</v>
      </c>
      <c r="H43" s="91">
        <f t="shared" si="18"/>
        <v>-64192</v>
      </c>
      <c r="I43" s="92">
        <f t="shared" si="18"/>
        <v>-529</v>
      </c>
      <c r="J43" s="93">
        <f t="shared" si="18"/>
        <v>-389558</v>
      </c>
      <c r="K43" s="90">
        <f t="shared" si="18"/>
        <v>-392</v>
      </c>
      <c r="L43" s="91">
        <f t="shared" si="18"/>
        <v>-856678</v>
      </c>
      <c r="M43" s="92">
        <f t="shared" si="18"/>
        <v>425.30000000000109</v>
      </c>
      <c r="N43" s="93">
        <f t="shared" si="18"/>
        <v>-192093</v>
      </c>
      <c r="O43" s="90">
        <f t="shared" si="18"/>
        <v>247</v>
      </c>
      <c r="P43" s="91">
        <f t="shared" si="18"/>
        <v>38086</v>
      </c>
      <c r="Q43" s="92">
        <f t="shared" si="18"/>
        <v>-1556</v>
      </c>
      <c r="R43" s="93">
        <f t="shared" si="18"/>
        <v>-354120</v>
      </c>
      <c r="S43" s="90">
        <f t="shared" si="18"/>
        <v>-7278</v>
      </c>
      <c r="T43" s="91">
        <f t="shared" si="18"/>
        <v>-1297221</v>
      </c>
      <c r="U43" s="92">
        <f t="shared" si="18"/>
        <v>-550</v>
      </c>
      <c r="V43" s="93">
        <f t="shared" si="18"/>
        <v>-170594</v>
      </c>
      <c r="W43" s="90">
        <f t="shared" si="18"/>
        <v>-37.259000000000015</v>
      </c>
      <c r="X43" s="91">
        <f t="shared" si="18"/>
        <v>-59210</v>
      </c>
      <c r="Y43" s="90">
        <f t="shared" si="18"/>
        <v>-10035.277000000002</v>
      </c>
      <c r="Z43" s="91">
        <f t="shared" si="18"/>
        <v>-3350043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112</v>
      </c>
      <c r="F44" s="97">
        <f t="shared" si="18"/>
        <v>1779</v>
      </c>
      <c r="G44" s="94">
        <f t="shared" si="18"/>
        <v>-190.53200000000015</v>
      </c>
      <c r="H44" s="95">
        <f t="shared" si="18"/>
        <v>-60844</v>
      </c>
      <c r="I44" s="96">
        <f t="shared" si="18"/>
        <v>-78</v>
      </c>
      <c r="J44" s="97">
        <f t="shared" si="18"/>
        <v>8304</v>
      </c>
      <c r="K44" s="94">
        <f t="shared" si="18"/>
        <v>434</v>
      </c>
      <c r="L44" s="95">
        <f t="shared" si="18"/>
        <v>678120</v>
      </c>
      <c r="M44" s="96">
        <f t="shared" si="18"/>
        <v>66.759999999999309</v>
      </c>
      <c r="N44" s="97">
        <f t="shared" si="18"/>
        <v>-38596</v>
      </c>
      <c r="O44" s="94">
        <f t="shared" si="18"/>
        <v>-56</v>
      </c>
      <c r="P44" s="95">
        <f t="shared" si="18"/>
        <v>4964</v>
      </c>
      <c r="Q44" s="96">
        <f t="shared" si="18"/>
        <v>191</v>
      </c>
      <c r="R44" s="97">
        <f t="shared" si="18"/>
        <v>-40780</v>
      </c>
      <c r="S44" s="94">
        <f t="shared" si="18"/>
        <v>-4323</v>
      </c>
      <c r="T44" s="95">
        <f t="shared" si="18"/>
        <v>-264522</v>
      </c>
      <c r="U44" s="96">
        <f t="shared" si="18"/>
        <v>-880</v>
      </c>
      <c r="V44" s="97">
        <f t="shared" si="18"/>
        <v>850251</v>
      </c>
      <c r="W44" s="94">
        <f t="shared" si="18"/>
        <v>156.88079999999991</v>
      </c>
      <c r="X44" s="95">
        <f t="shared" si="18"/>
        <v>126324</v>
      </c>
      <c r="Y44" s="94">
        <f t="shared" si="18"/>
        <v>-4566.8911999999982</v>
      </c>
      <c r="Z44" s="95">
        <f t="shared" si="18"/>
        <v>1265000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-240</v>
      </c>
      <c r="F45" s="97">
        <f t="shared" si="18"/>
        <v>-22539</v>
      </c>
      <c r="G45" s="94">
        <f t="shared" si="18"/>
        <v>-74.811999999999898</v>
      </c>
      <c r="H45" s="95">
        <f t="shared" si="18"/>
        <v>-12642</v>
      </c>
      <c r="I45" s="96">
        <f t="shared" si="18"/>
        <v>-962</v>
      </c>
      <c r="J45" s="97">
        <f t="shared" si="18"/>
        <v>-712744</v>
      </c>
      <c r="K45" s="94">
        <f t="shared" si="18"/>
        <v>-208</v>
      </c>
      <c r="L45" s="95">
        <f t="shared" si="18"/>
        <v>-319404</v>
      </c>
      <c r="M45" s="96">
        <f t="shared" si="18"/>
        <v>610.26800000000367</v>
      </c>
      <c r="N45" s="97">
        <f t="shared" si="18"/>
        <v>89352</v>
      </c>
      <c r="O45" s="94">
        <f t="shared" si="18"/>
        <v>118</v>
      </c>
      <c r="P45" s="95">
        <f t="shared" si="18"/>
        <v>14114</v>
      </c>
      <c r="Q45" s="96">
        <f t="shared" si="18"/>
        <v>-10</v>
      </c>
      <c r="R45" s="97">
        <f t="shared" si="18"/>
        <v>-16060</v>
      </c>
      <c r="S45" s="94">
        <f t="shared" si="18"/>
        <v>392</v>
      </c>
      <c r="T45" s="95">
        <f t="shared" si="18"/>
        <v>-229965</v>
      </c>
      <c r="U45" s="96">
        <f t="shared" si="18"/>
        <v>147</v>
      </c>
      <c r="V45" s="97">
        <f t="shared" si="18"/>
        <v>-406781</v>
      </c>
      <c r="W45" s="94">
        <f t="shared" si="18"/>
        <v>-51.171799999999166</v>
      </c>
      <c r="X45" s="95">
        <f t="shared" si="18"/>
        <v>-106800</v>
      </c>
      <c r="Y45" s="94">
        <f t="shared" si="18"/>
        <v>-278.7158000000054</v>
      </c>
      <c r="Z45" s="95">
        <f t="shared" si="18"/>
        <v>-1723469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3.7645686456779117</v>
      </c>
      <c r="F46" s="201"/>
      <c r="G46" s="192">
        <f>G23-G42</f>
        <v>-11.706832061012896</v>
      </c>
      <c r="H46" s="201"/>
      <c r="I46" s="192">
        <f>I23-I42</f>
        <v>0.80001963979646717</v>
      </c>
      <c r="J46" s="201"/>
      <c r="K46" s="192">
        <f>K23-K42</f>
        <v>-0.36555296116366875</v>
      </c>
      <c r="L46" s="201"/>
      <c r="M46" s="192">
        <f>M23-M42</f>
        <v>0.27329629567988434</v>
      </c>
      <c r="N46" s="201"/>
      <c r="O46" s="192">
        <f t="shared" si="18"/>
        <v>2.5846342011992647</v>
      </c>
      <c r="P46" s="201"/>
      <c r="Q46" s="192">
        <f t="shared" si="18"/>
        <v>-1.7498997700438252</v>
      </c>
      <c r="R46" s="201"/>
      <c r="S46" s="192">
        <f t="shared" si="18"/>
        <v>-25.905188076435451</v>
      </c>
      <c r="T46" s="201"/>
      <c r="U46" s="192">
        <f t="shared" si="18"/>
        <v>-12.84344104738711</v>
      </c>
      <c r="V46" s="201"/>
      <c r="W46" s="192">
        <f t="shared" si="18"/>
        <v>0.32423354702964957</v>
      </c>
      <c r="X46" s="201"/>
      <c r="Y46" s="192">
        <f t="shared" si="18"/>
        <v>-6.214976965502899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89.665970772442591</v>
      </c>
      <c r="F47" s="72">
        <f t="shared" si="19"/>
        <v>94.471901205207288</v>
      </c>
      <c r="G47" s="71">
        <f t="shared" si="19"/>
        <v>79.602275077242652</v>
      </c>
      <c r="H47" s="73">
        <f t="shared" si="19"/>
        <v>86.321406044902062</v>
      </c>
      <c r="I47" s="74">
        <f t="shared" si="19"/>
        <v>71.482479784366575</v>
      </c>
      <c r="J47" s="72">
        <f t="shared" si="19"/>
        <v>72.566627817311797</v>
      </c>
      <c r="K47" s="71">
        <f t="shared" si="19"/>
        <v>81.843446039833253</v>
      </c>
      <c r="L47" s="73">
        <f t="shared" si="19"/>
        <v>79.408471707374062</v>
      </c>
      <c r="M47" s="74">
        <f t="shared" si="19"/>
        <v>105.25916960271692</v>
      </c>
      <c r="N47" s="72">
        <f t="shared" si="19"/>
        <v>90.344906966446203</v>
      </c>
      <c r="O47" s="71">
        <f t="shared" si="19"/>
        <v>106.44403861205322</v>
      </c>
      <c r="P47" s="73">
        <f t="shared" si="19"/>
        <v>102.96293875976048</v>
      </c>
      <c r="Q47" s="74">
        <f t="shared" si="19"/>
        <v>94.477177539575493</v>
      </c>
      <c r="R47" s="72">
        <f t="shared" si="19"/>
        <v>93.254325198215625</v>
      </c>
      <c r="S47" s="71">
        <f t="shared" si="19"/>
        <v>86.227125636318902</v>
      </c>
      <c r="T47" s="73">
        <f t="shared" si="19"/>
        <v>86.486533786400059</v>
      </c>
      <c r="U47" s="74">
        <f t="shared" si="19"/>
        <v>85.514880168554114</v>
      </c>
      <c r="V47" s="72">
        <f t="shared" si="19"/>
        <v>83.760762680805897</v>
      </c>
      <c r="W47" s="71">
        <f t="shared" si="19"/>
        <v>99.372172721503787</v>
      </c>
      <c r="X47" s="73">
        <f t="shared" si="19"/>
        <v>95.672090502354735</v>
      </c>
      <c r="Y47" s="71">
        <f t="shared" si="19"/>
        <v>90.78876454518111</v>
      </c>
      <c r="Z47" s="73">
        <f t="shared" si="19"/>
        <v>87.440321202726395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111.34751773049645</v>
      </c>
      <c r="F48" s="66">
        <f t="shared" si="19"/>
        <v>101.8334535710605</v>
      </c>
      <c r="G48" s="63">
        <f t="shared" si="19"/>
        <v>85.395952330583157</v>
      </c>
      <c r="H48" s="64">
        <f t="shared" si="19"/>
        <v>87.286609191319357</v>
      </c>
      <c r="I48" s="65">
        <f t="shared" si="19"/>
        <v>96.703296703296701</v>
      </c>
      <c r="J48" s="66">
        <f t="shared" si="19"/>
        <v>100.47864512994143</v>
      </c>
      <c r="K48" s="63">
        <f t="shared" si="19"/>
        <v>128.16353017521089</v>
      </c>
      <c r="L48" s="64">
        <f t="shared" si="19"/>
        <v>123.0265525910814</v>
      </c>
      <c r="M48" s="65">
        <f t="shared" si="19"/>
        <v>100.85206315171472</v>
      </c>
      <c r="N48" s="66">
        <f t="shared" si="19"/>
        <v>97.790350042537312</v>
      </c>
      <c r="O48" s="63">
        <f t="shared" si="19"/>
        <v>98.606271777003485</v>
      </c>
      <c r="P48" s="64">
        <f t="shared" si="19"/>
        <v>100.38055198436702</v>
      </c>
      <c r="Q48" s="65">
        <f t="shared" si="19"/>
        <v>100.7224722926202</v>
      </c>
      <c r="R48" s="66">
        <f t="shared" si="19"/>
        <v>99.17654522963646</v>
      </c>
      <c r="S48" s="63">
        <f t="shared" si="19"/>
        <v>91.265960885728134</v>
      </c>
      <c r="T48" s="64">
        <f t="shared" si="19"/>
        <v>96.992952498853271</v>
      </c>
      <c r="U48" s="65">
        <f t="shared" si="19"/>
        <v>77.889447236180914</v>
      </c>
      <c r="V48" s="66">
        <f t="shared" si="19"/>
        <v>294.81464848627883</v>
      </c>
      <c r="W48" s="63">
        <f t="shared" si="19"/>
        <v>102.70875225713816</v>
      </c>
      <c r="X48" s="64">
        <f t="shared" si="19"/>
        <v>109.79739607852869</v>
      </c>
      <c r="Y48" s="63">
        <f t="shared" si="19"/>
        <v>95.598447740725874</v>
      </c>
      <c r="Z48" s="64">
        <f t="shared" si="19"/>
        <v>105.31927754539521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88.0561837118196</v>
      </c>
      <c r="F49" s="70">
        <f t="shared" si="19"/>
        <v>93.811571282659543</v>
      </c>
      <c r="G49" s="67">
        <f t="shared" si="19"/>
        <v>95.734476097512029</v>
      </c>
      <c r="H49" s="68">
        <f t="shared" si="19"/>
        <v>98.309355115665142</v>
      </c>
      <c r="I49" s="69">
        <f t="shared" si="19"/>
        <v>78.111490329920358</v>
      </c>
      <c r="J49" s="70">
        <f t="shared" si="19"/>
        <v>79.632011722915408</v>
      </c>
      <c r="K49" s="67">
        <f t="shared" si="19"/>
        <v>97.382100109498694</v>
      </c>
      <c r="L49" s="68">
        <f t="shared" si="19"/>
        <v>93.805865775529256</v>
      </c>
      <c r="M49" s="69">
        <f t="shared" si="19"/>
        <v>103.48453534313768</v>
      </c>
      <c r="N49" s="70">
        <f t="shared" si="19"/>
        <v>102.45683096109639</v>
      </c>
      <c r="O49" s="67">
        <f t="shared" si="19"/>
        <v>102.51170710940826</v>
      </c>
      <c r="P49" s="68">
        <f t="shared" si="19"/>
        <v>101.04054007229372</v>
      </c>
      <c r="Q49" s="69">
        <f t="shared" si="19"/>
        <v>99.983700214342193</v>
      </c>
      <c r="R49" s="70">
        <f t="shared" si="19"/>
        <v>99.856544805170742</v>
      </c>
      <c r="S49" s="67">
        <f t="shared" si="19"/>
        <v>101.16272171798066</v>
      </c>
      <c r="T49" s="68">
        <f t="shared" si="19"/>
        <v>93.766397885240352</v>
      </c>
      <c r="U49" s="69">
        <f t="shared" si="19"/>
        <v>102.72514923436285</v>
      </c>
      <c r="V49" s="70">
        <f t="shared" si="19"/>
        <v>80.887589297019929</v>
      </c>
      <c r="W49" s="67">
        <f t="shared" si="19"/>
        <v>99.35930408121591</v>
      </c>
      <c r="X49" s="68">
        <f t="shared" si="19"/>
        <v>94.862715944508665</v>
      </c>
      <c r="Y49" s="67">
        <f t="shared" si="19"/>
        <v>99.810088395195166</v>
      </c>
      <c r="Z49" s="68">
        <f t="shared" si="19"/>
        <v>94.908915304395336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7189-A1E0-4B43-B322-4D27C33345CE}">
  <dimension ref="A1:AL52"/>
  <sheetViews>
    <sheetView zoomScaleNormal="100" zoomScaleSheetLayoutView="100" workbookViewId="0">
      <pane xSplit="4" ySplit="4" topLeftCell="E20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74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800</v>
      </c>
      <c r="F5" s="14">
        <v>54812</v>
      </c>
      <c r="G5" s="15">
        <v>30</v>
      </c>
      <c r="H5" s="16">
        <v>5440</v>
      </c>
      <c r="I5" s="13">
        <v>1381</v>
      </c>
      <c r="J5" s="14">
        <v>1205666</v>
      </c>
      <c r="K5" s="17">
        <v>2081</v>
      </c>
      <c r="L5" s="18">
        <v>4106742</v>
      </c>
      <c r="M5" s="13">
        <v>789</v>
      </c>
      <c r="N5" s="75">
        <v>256517</v>
      </c>
      <c r="O5" s="19">
        <v>754</v>
      </c>
      <c r="P5" s="18">
        <v>42807</v>
      </c>
      <c r="Q5" s="13">
        <v>14082</v>
      </c>
      <c r="R5" s="14">
        <v>2226257</v>
      </c>
      <c r="S5" s="19">
        <v>18954</v>
      </c>
      <c r="T5" s="18">
        <v>5313499</v>
      </c>
      <c r="U5" s="13">
        <v>2549</v>
      </c>
      <c r="V5" s="14">
        <v>932864</v>
      </c>
      <c r="W5" s="13">
        <v>101</v>
      </c>
      <c r="X5" s="18">
        <v>66783</v>
      </c>
      <c r="Y5" s="20">
        <f t="shared" ref="Y5:Z19" si="0">+W5+U5+S5+Q5+O5+M5+K5+I5+G5+E5</f>
        <v>41521</v>
      </c>
      <c r="Z5" s="21">
        <f t="shared" si="0"/>
        <v>14211387</v>
      </c>
    </row>
    <row r="6" spans="1:26" ht="18.95" customHeight="1" x14ac:dyDescent="0.15">
      <c r="A6" s="7"/>
      <c r="B6" s="22"/>
      <c r="C6" s="83"/>
      <c r="D6" s="81" t="s">
        <v>22</v>
      </c>
      <c r="E6" s="23">
        <v>747</v>
      </c>
      <c r="F6" s="24">
        <v>51227</v>
      </c>
      <c r="G6" s="25">
        <v>30</v>
      </c>
      <c r="H6" s="26">
        <v>5440</v>
      </c>
      <c r="I6" s="27">
        <v>1914</v>
      </c>
      <c r="J6" s="21">
        <v>1503018</v>
      </c>
      <c r="K6" s="25">
        <v>1463</v>
      </c>
      <c r="L6" s="26">
        <v>2888396</v>
      </c>
      <c r="M6" s="27">
        <v>720</v>
      </c>
      <c r="N6" s="76">
        <v>232328</v>
      </c>
      <c r="O6" s="25">
        <v>853</v>
      </c>
      <c r="P6" s="26">
        <v>39965</v>
      </c>
      <c r="Q6" s="27">
        <v>12711</v>
      </c>
      <c r="R6" s="21">
        <v>2042147</v>
      </c>
      <c r="S6" s="25">
        <v>16178</v>
      </c>
      <c r="T6" s="26">
        <v>4565388</v>
      </c>
      <c r="U6" s="27">
        <v>2334</v>
      </c>
      <c r="V6" s="21">
        <v>285404</v>
      </c>
      <c r="W6" s="27">
        <v>148</v>
      </c>
      <c r="X6" s="26">
        <v>67042</v>
      </c>
      <c r="Y6" s="20">
        <f t="shared" si="0"/>
        <v>37098</v>
      </c>
      <c r="Z6" s="21">
        <f t="shared" si="0"/>
        <v>11680355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1426.4</v>
      </c>
      <c r="F7" s="36">
        <v>240365</v>
      </c>
      <c r="G7" s="29">
        <v>151</v>
      </c>
      <c r="H7" s="30">
        <v>74158</v>
      </c>
      <c r="I7" s="31">
        <v>3424</v>
      </c>
      <c r="J7" s="32">
        <v>3218329</v>
      </c>
      <c r="K7" s="77">
        <v>7379.2999999999993</v>
      </c>
      <c r="L7" s="30">
        <v>5001572</v>
      </c>
      <c r="M7" s="23">
        <v>1410.7</v>
      </c>
      <c r="N7" s="24">
        <v>376950.25</v>
      </c>
      <c r="O7" s="33">
        <v>2939</v>
      </c>
      <c r="P7" s="34">
        <v>577906</v>
      </c>
      <c r="Q7" s="23">
        <v>32880.5</v>
      </c>
      <c r="R7" s="24">
        <v>5179277.5</v>
      </c>
      <c r="S7" s="33">
        <v>28617</v>
      </c>
      <c r="T7" s="34">
        <v>2948290</v>
      </c>
      <c r="U7" s="23">
        <v>3504.2</v>
      </c>
      <c r="V7" s="24">
        <v>1930423.5</v>
      </c>
      <c r="W7" s="23">
        <v>1403.6999999999998</v>
      </c>
      <c r="X7" s="34">
        <v>373933.5</v>
      </c>
      <c r="Y7" s="31">
        <f t="shared" si="0"/>
        <v>83135.799999999988</v>
      </c>
      <c r="Z7" s="24">
        <f t="shared" si="0"/>
        <v>19921204.75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163.626</v>
      </c>
      <c r="H8" s="16">
        <v>98800</v>
      </c>
      <c r="I8" s="13">
        <v>217</v>
      </c>
      <c r="J8" s="14">
        <v>78668</v>
      </c>
      <c r="K8" s="17">
        <v>0</v>
      </c>
      <c r="L8" s="18">
        <v>0</v>
      </c>
      <c r="M8" s="13">
        <v>5182.7</v>
      </c>
      <c r="N8" s="75">
        <v>947362</v>
      </c>
      <c r="O8" s="19">
        <v>0</v>
      </c>
      <c r="P8" s="18">
        <v>0</v>
      </c>
      <c r="Q8" s="13">
        <v>7287</v>
      </c>
      <c r="R8" s="14">
        <v>1272399</v>
      </c>
      <c r="S8" s="19">
        <v>33540</v>
      </c>
      <c r="T8" s="18">
        <v>4209132</v>
      </c>
      <c r="U8" s="13">
        <v>1225</v>
      </c>
      <c r="V8" s="14">
        <v>106662</v>
      </c>
      <c r="W8" s="13">
        <v>23</v>
      </c>
      <c r="X8" s="18">
        <v>1000</v>
      </c>
      <c r="Y8" s="13">
        <f t="shared" si="0"/>
        <v>47786.325999999994</v>
      </c>
      <c r="Z8" s="14">
        <f t="shared" si="0"/>
        <v>6737170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185.65199999999999</v>
      </c>
      <c r="H9" s="26">
        <v>104200</v>
      </c>
      <c r="I9" s="27">
        <v>227</v>
      </c>
      <c r="J9" s="21">
        <v>82472</v>
      </c>
      <c r="K9" s="25">
        <v>3</v>
      </c>
      <c r="L9" s="26">
        <v>842</v>
      </c>
      <c r="M9" s="27">
        <v>5162</v>
      </c>
      <c r="N9" s="76">
        <v>857499</v>
      </c>
      <c r="O9" s="25">
        <v>0</v>
      </c>
      <c r="P9" s="26">
        <v>0</v>
      </c>
      <c r="Q9" s="27">
        <v>7050</v>
      </c>
      <c r="R9" s="21">
        <v>1218357</v>
      </c>
      <c r="S9" s="25">
        <v>32973</v>
      </c>
      <c r="T9" s="26">
        <v>4154822</v>
      </c>
      <c r="U9" s="27">
        <v>1628</v>
      </c>
      <c r="V9" s="21">
        <v>141045</v>
      </c>
      <c r="W9" s="27">
        <v>23</v>
      </c>
      <c r="X9" s="26">
        <v>1000</v>
      </c>
      <c r="Y9" s="20">
        <f t="shared" si="0"/>
        <v>47416.652000000002</v>
      </c>
      <c r="Z9" s="21">
        <f t="shared" si="0"/>
        <v>6587301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118</v>
      </c>
      <c r="F10" s="36">
        <v>16859</v>
      </c>
      <c r="G10" s="29">
        <v>230.87600000000003</v>
      </c>
      <c r="H10" s="30">
        <v>113800</v>
      </c>
      <c r="I10" s="37">
        <v>375</v>
      </c>
      <c r="J10" s="38">
        <v>58429</v>
      </c>
      <c r="K10" s="77">
        <v>364</v>
      </c>
      <c r="L10" s="30">
        <v>8564</v>
      </c>
      <c r="M10" s="35">
        <v>9358.7000000000007</v>
      </c>
      <c r="N10" s="36">
        <v>1736305</v>
      </c>
      <c r="O10" s="29">
        <v>0</v>
      </c>
      <c r="P10" s="30">
        <v>0</v>
      </c>
      <c r="Q10" s="35">
        <v>13840</v>
      </c>
      <c r="R10" s="36">
        <v>1744183</v>
      </c>
      <c r="S10" s="29">
        <v>4971</v>
      </c>
      <c r="T10" s="30">
        <v>712178</v>
      </c>
      <c r="U10" s="35">
        <v>1367</v>
      </c>
      <c r="V10" s="36">
        <v>86189</v>
      </c>
      <c r="W10" s="35">
        <v>25</v>
      </c>
      <c r="X10" s="30">
        <v>300</v>
      </c>
      <c r="Y10" s="37">
        <f t="shared" si="0"/>
        <v>30649.576000000001</v>
      </c>
      <c r="Z10" s="36">
        <f t="shared" si="0"/>
        <v>4476807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28</v>
      </c>
      <c r="J11" s="14">
        <v>3951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2278</v>
      </c>
      <c r="R11" s="14">
        <v>606018</v>
      </c>
      <c r="S11" s="19">
        <v>0</v>
      </c>
      <c r="T11" s="18">
        <v>0</v>
      </c>
      <c r="U11" s="13">
        <v>7</v>
      </c>
      <c r="V11" s="14">
        <v>1179</v>
      </c>
      <c r="W11" s="13">
        <v>0</v>
      </c>
      <c r="X11" s="18">
        <v>0</v>
      </c>
      <c r="Y11" s="13">
        <f>+W11+U11+S11+Q11+O11+M11+K11+I11+G11+E11</f>
        <v>2403</v>
      </c>
      <c r="Z11" s="14">
        <f t="shared" si="0"/>
        <v>701148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12</v>
      </c>
      <c r="J12" s="21">
        <v>2051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2277</v>
      </c>
      <c r="R12" s="21">
        <v>565276</v>
      </c>
      <c r="S12" s="25">
        <v>0</v>
      </c>
      <c r="T12" s="26">
        <v>0</v>
      </c>
      <c r="U12" s="27">
        <v>7</v>
      </c>
      <c r="V12" s="21">
        <v>1292</v>
      </c>
      <c r="W12" s="27">
        <v>0</v>
      </c>
      <c r="X12" s="26">
        <v>0</v>
      </c>
      <c r="Y12" s="20">
        <f t="shared" ref="Y12:Y19" si="1">+W12+U12+S12+Q12+O12+M12+K12+I12+G12+E12</f>
        <v>2386</v>
      </c>
      <c r="Z12" s="21">
        <f t="shared" si="0"/>
        <v>658619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167</v>
      </c>
      <c r="J13" s="38">
        <v>36395.300000000003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6857</v>
      </c>
      <c r="R13" s="36">
        <v>1967389.6</v>
      </c>
      <c r="S13" s="29">
        <v>2</v>
      </c>
      <c r="T13" s="30">
        <v>2250</v>
      </c>
      <c r="U13" s="35">
        <v>453</v>
      </c>
      <c r="V13" s="36">
        <v>96348</v>
      </c>
      <c r="W13" s="35">
        <v>10</v>
      </c>
      <c r="X13" s="30">
        <v>30145</v>
      </c>
      <c r="Y13" s="37">
        <f t="shared" si="1"/>
        <v>7703.1</v>
      </c>
      <c r="Z13" s="36">
        <f t="shared" si="0"/>
        <v>2346527.9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1330</v>
      </c>
      <c r="N14" s="75">
        <v>208660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1330</v>
      </c>
      <c r="Z14" s="14">
        <f t="shared" si="0"/>
        <v>208660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1111</v>
      </c>
      <c r="N15" s="76">
        <v>122829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1111</v>
      </c>
      <c r="Z15" s="24">
        <f t="shared" si="0"/>
        <v>122829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5111</v>
      </c>
      <c r="N16" s="36">
        <v>940294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5111</v>
      </c>
      <c r="Z16" s="36">
        <f t="shared" si="0"/>
        <v>940294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10</v>
      </c>
      <c r="F17" s="14">
        <v>2774</v>
      </c>
      <c r="G17" s="19">
        <v>1037</v>
      </c>
      <c r="H17" s="18">
        <v>290048</v>
      </c>
      <c r="I17" s="13">
        <v>229</v>
      </c>
      <c r="J17" s="14">
        <v>131730</v>
      </c>
      <c r="K17" s="19">
        <v>78</v>
      </c>
      <c r="L17" s="18">
        <v>53600</v>
      </c>
      <c r="M17" s="13">
        <v>770.12799999999993</v>
      </c>
      <c r="N17" s="75">
        <v>562012</v>
      </c>
      <c r="O17" s="19">
        <v>3079</v>
      </c>
      <c r="P17" s="18">
        <v>1242606</v>
      </c>
      <c r="Q17" s="13">
        <v>4527</v>
      </c>
      <c r="R17" s="14">
        <v>1144912</v>
      </c>
      <c r="S17" s="19">
        <v>349</v>
      </c>
      <c r="T17" s="18">
        <v>76838</v>
      </c>
      <c r="U17" s="13">
        <v>16</v>
      </c>
      <c r="V17" s="14">
        <v>9800</v>
      </c>
      <c r="W17" s="13">
        <v>5810.5940000000001</v>
      </c>
      <c r="X17" s="18">
        <v>1300314</v>
      </c>
      <c r="Y17" s="41">
        <f t="shared" si="1"/>
        <v>15905.722000000002</v>
      </c>
      <c r="Z17" s="42">
        <f t="shared" si="0"/>
        <v>4814634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75</v>
      </c>
      <c r="F18" s="21">
        <v>18739</v>
      </c>
      <c r="G18" s="25">
        <v>1014</v>
      </c>
      <c r="H18" s="26">
        <v>293942</v>
      </c>
      <c r="I18" s="27">
        <v>213</v>
      </c>
      <c r="J18" s="21">
        <v>147356</v>
      </c>
      <c r="K18" s="25">
        <v>75</v>
      </c>
      <c r="L18" s="26">
        <v>55710</v>
      </c>
      <c r="M18" s="27">
        <v>827.1</v>
      </c>
      <c r="N18" s="21">
        <v>519046</v>
      </c>
      <c r="O18" s="25">
        <v>3165</v>
      </c>
      <c r="P18" s="26">
        <v>1264456</v>
      </c>
      <c r="Q18" s="27">
        <v>4399</v>
      </c>
      <c r="R18" s="21">
        <v>1126526</v>
      </c>
      <c r="S18" s="25">
        <v>345</v>
      </c>
      <c r="T18" s="26">
        <v>76525</v>
      </c>
      <c r="U18" s="27">
        <v>11</v>
      </c>
      <c r="V18" s="21">
        <v>8700</v>
      </c>
      <c r="W18" s="27">
        <v>5620.6260000000002</v>
      </c>
      <c r="X18" s="26">
        <v>1221321</v>
      </c>
      <c r="Y18" s="23">
        <f t="shared" si="1"/>
        <v>15744.726000000001</v>
      </c>
      <c r="Z18" s="24">
        <f t="shared" si="0"/>
        <v>4732321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465.00799999999998</v>
      </c>
      <c r="F19" s="24">
        <v>106988</v>
      </c>
      <c r="G19" s="33">
        <v>1177</v>
      </c>
      <c r="H19" s="34">
        <v>364804</v>
      </c>
      <c r="I19" s="23">
        <v>429</v>
      </c>
      <c r="J19" s="24">
        <v>186181</v>
      </c>
      <c r="K19" s="78">
        <v>202</v>
      </c>
      <c r="L19" s="34">
        <v>146420</v>
      </c>
      <c r="M19" s="23">
        <v>1614.1120000000001</v>
      </c>
      <c r="N19" s="24">
        <v>564331</v>
      </c>
      <c r="O19" s="33">
        <v>1759</v>
      </c>
      <c r="P19" s="34">
        <v>778505</v>
      </c>
      <c r="Q19" s="23">
        <v>7773</v>
      </c>
      <c r="R19" s="24">
        <v>2304283</v>
      </c>
      <c r="S19" s="33">
        <v>124</v>
      </c>
      <c r="T19" s="34">
        <v>26401</v>
      </c>
      <c r="U19" s="23">
        <v>70</v>
      </c>
      <c r="V19" s="24">
        <v>15400</v>
      </c>
      <c r="W19" s="23">
        <v>6548.2089999999989</v>
      </c>
      <c r="X19" s="34">
        <v>1674541</v>
      </c>
      <c r="Y19" s="35">
        <f t="shared" si="1"/>
        <v>20161.329000000002</v>
      </c>
      <c r="Z19" s="36">
        <f t="shared" si="0"/>
        <v>6167854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958</v>
      </c>
      <c r="F20" s="14">
        <f t="shared" ref="F20:X22" si="2">F5+F8+F11+F14+F17</f>
        <v>80733</v>
      </c>
      <c r="G20" s="19">
        <f>G5+G8+G11+G14+G17</f>
        <v>1305.626</v>
      </c>
      <c r="H20" s="18">
        <f t="shared" si="2"/>
        <v>469288</v>
      </c>
      <c r="I20" s="13">
        <f t="shared" si="2"/>
        <v>1855</v>
      </c>
      <c r="J20" s="14">
        <f t="shared" si="2"/>
        <v>1420015</v>
      </c>
      <c r="K20" s="19">
        <f t="shared" si="2"/>
        <v>2159</v>
      </c>
      <c r="L20" s="18">
        <f t="shared" si="2"/>
        <v>4160342</v>
      </c>
      <c r="M20" s="13">
        <f t="shared" si="2"/>
        <v>8086.8279999999995</v>
      </c>
      <c r="N20" s="14">
        <f t="shared" si="2"/>
        <v>1989551</v>
      </c>
      <c r="O20" s="19">
        <f t="shared" si="2"/>
        <v>3833</v>
      </c>
      <c r="P20" s="18">
        <f t="shared" si="2"/>
        <v>1285413</v>
      </c>
      <c r="Q20" s="13">
        <f t="shared" si="2"/>
        <v>28174</v>
      </c>
      <c r="R20" s="14">
        <f t="shared" si="2"/>
        <v>5249586</v>
      </c>
      <c r="S20" s="19">
        <f t="shared" si="2"/>
        <v>52843</v>
      </c>
      <c r="T20" s="18">
        <f t="shared" si="2"/>
        <v>9599469</v>
      </c>
      <c r="U20" s="13">
        <f t="shared" si="2"/>
        <v>3797</v>
      </c>
      <c r="V20" s="14">
        <f t="shared" si="2"/>
        <v>1050505</v>
      </c>
      <c r="W20" s="13">
        <f t="shared" si="2"/>
        <v>5934.5940000000001</v>
      </c>
      <c r="X20" s="18">
        <f t="shared" si="2"/>
        <v>1368097</v>
      </c>
      <c r="Y20" s="31">
        <f t="shared" ref="Y20:Z22" si="3">+Y17+Y14+Y11+Y8+Y5</f>
        <v>108946.048</v>
      </c>
      <c r="Z20" s="32">
        <f t="shared" si="3"/>
        <v>26672999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987</v>
      </c>
      <c r="F21" s="21">
        <f t="shared" si="4"/>
        <v>97030</v>
      </c>
      <c r="G21" s="25">
        <f t="shared" si="4"/>
        <v>1304.652</v>
      </c>
      <c r="H21" s="26">
        <f t="shared" si="4"/>
        <v>478582</v>
      </c>
      <c r="I21" s="27">
        <f t="shared" si="4"/>
        <v>2366</v>
      </c>
      <c r="J21" s="21">
        <f t="shared" si="4"/>
        <v>1734897</v>
      </c>
      <c r="K21" s="25">
        <f t="shared" si="4"/>
        <v>1541</v>
      </c>
      <c r="L21" s="26">
        <f t="shared" si="4"/>
        <v>2944948</v>
      </c>
      <c r="M21" s="27">
        <f t="shared" si="4"/>
        <v>7835.1</v>
      </c>
      <c r="N21" s="21">
        <f t="shared" si="4"/>
        <v>1746702</v>
      </c>
      <c r="O21" s="25">
        <f t="shared" si="4"/>
        <v>4018</v>
      </c>
      <c r="P21" s="26">
        <f t="shared" si="4"/>
        <v>1304421</v>
      </c>
      <c r="Q21" s="27">
        <f t="shared" si="4"/>
        <v>26437</v>
      </c>
      <c r="R21" s="21">
        <f t="shared" si="4"/>
        <v>4952306</v>
      </c>
      <c r="S21" s="25">
        <f t="shared" si="4"/>
        <v>49496</v>
      </c>
      <c r="T21" s="26">
        <f t="shared" si="4"/>
        <v>8796735</v>
      </c>
      <c r="U21" s="27">
        <f t="shared" si="2"/>
        <v>3980</v>
      </c>
      <c r="V21" s="21">
        <f t="shared" si="2"/>
        <v>436441</v>
      </c>
      <c r="W21" s="27">
        <f t="shared" si="2"/>
        <v>5791.6260000000002</v>
      </c>
      <c r="X21" s="26">
        <f t="shared" si="2"/>
        <v>1289363</v>
      </c>
      <c r="Y21" s="23">
        <f t="shared" si="3"/>
        <v>103756.378</v>
      </c>
      <c r="Z21" s="24">
        <f t="shared" si="3"/>
        <v>23781425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2009.4080000000001</v>
      </c>
      <c r="F22" s="24">
        <f t="shared" si="2"/>
        <v>364212</v>
      </c>
      <c r="G22" s="33">
        <f t="shared" si="2"/>
        <v>1753.876</v>
      </c>
      <c r="H22" s="34">
        <f t="shared" si="2"/>
        <v>747762</v>
      </c>
      <c r="I22" s="23">
        <f t="shared" si="2"/>
        <v>4395</v>
      </c>
      <c r="J22" s="24">
        <f t="shared" si="2"/>
        <v>3499334.3</v>
      </c>
      <c r="K22" s="33">
        <f t="shared" si="2"/>
        <v>7945.2999999999993</v>
      </c>
      <c r="L22" s="34">
        <f t="shared" si="2"/>
        <v>5156556</v>
      </c>
      <c r="M22" s="23">
        <f t="shared" si="2"/>
        <v>17513.612000000001</v>
      </c>
      <c r="N22" s="24">
        <f t="shared" si="2"/>
        <v>3636880.25</v>
      </c>
      <c r="O22" s="33">
        <f t="shared" si="2"/>
        <v>4698</v>
      </c>
      <c r="P22" s="34">
        <f t="shared" si="2"/>
        <v>1356411</v>
      </c>
      <c r="Q22" s="23">
        <f t="shared" si="2"/>
        <v>61350.5</v>
      </c>
      <c r="R22" s="24">
        <f t="shared" si="2"/>
        <v>11195133.1</v>
      </c>
      <c r="S22" s="33">
        <f t="shared" si="2"/>
        <v>33714</v>
      </c>
      <c r="T22" s="34">
        <f t="shared" si="2"/>
        <v>3689119</v>
      </c>
      <c r="U22" s="23">
        <f t="shared" si="2"/>
        <v>5394.2</v>
      </c>
      <c r="V22" s="24">
        <f t="shared" si="2"/>
        <v>2128360.5</v>
      </c>
      <c r="W22" s="23">
        <f t="shared" si="2"/>
        <v>7986.9089999999987</v>
      </c>
      <c r="X22" s="34">
        <f t="shared" si="2"/>
        <v>2078919.5</v>
      </c>
      <c r="Y22" s="23">
        <f t="shared" si="3"/>
        <v>146760.80499999999</v>
      </c>
      <c r="Z22" s="24">
        <f t="shared" si="3"/>
        <v>33852687.649999999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48.050603090654313</v>
      </c>
      <c r="F23" s="178"/>
      <c r="G23" s="177">
        <f>(G20+G21)/(G22+G41)*100</f>
        <v>74.435222303778573</v>
      </c>
      <c r="H23" s="178"/>
      <c r="I23" s="177">
        <f>(I20+I21)/(I22+I41)*100</f>
        <v>45.367583834909716</v>
      </c>
      <c r="J23" s="178"/>
      <c r="K23" s="177">
        <f>(K20+K21)/(K22+K41)*100</f>
        <v>24.226392362793504</v>
      </c>
      <c r="L23" s="178"/>
      <c r="M23" s="177">
        <f>(M20+M21)/(M22+M41)*100</f>
        <v>45.784905555337012</v>
      </c>
      <c r="N23" s="178"/>
      <c r="O23" s="177">
        <f>(O20+O21)/(O22+O41)*100</f>
        <v>81.943429704623739</v>
      </c>
      <c r="P23" s="178"/>
      <c r="Q23" s="177">
        <f>(Q20+Q21)/(Q22+Q41)*100</f>
        <v>45.148356054530872</v>
      </c>
      <c r="R23" s="178"/>
      <c r="S23" s="177">
        <f>(S20+S21)/(S22+S41)*100</f>
        <v>159.69757970132486</v>
      </c>
      <c r="T23" s="178"/>
      <c r="U23" s="177">
        <f>(U20+U21)/(U22+U41)*100</f>
        <v>70.884299177862445</v>
      </c>
      <c r="V23" s="178"/>
      <c r="W23" s="177">
        <f>(W20+W21)/(W22+W41)*100</f>
        <v>74.071954443381145</v>
      </c>
      <c r="X23" s="178"/>
      <c r="Y23" s="177">
        <f>(Y20+Y21)/(Y22+Y41)*100</f>
        <v>73.76998399830417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181253.38408128163</v>
      </c>
      <c r="F24" s="180"/>
      <c r="G24" s="181">
        <f>H22/G22*1000</f>
        <v>426348.2709153897</v>
      </c>
      <c r="H24" s="182"/>
      <c r="I24" s="183">
        <f>J22/I22*1000</f>
        <v>796208.03185437992</v>
      </c>
      <c r="J24" s="184"/>
      <c r="K24" s="181">
        <f>L22/K22*1000</f>
        <v>649007.08595018438</v>
      </c>
      <c r="L24" s="182"/>
      <c r="M24" s="183">
        <f>N22/M22*1000</f>
        <v>207660.20453119549</v>
      </c>
      <c r="N24" s="184"/>
      <c r="O24" s="181">
        <f>P22/O22*1000</f>
        <v>288720.94508301403</v>
      </c>
      <c r="P24" s="182"/>
      <c r="Q24" s="183">
        <f>R22/Q22*1000</f>
        <v>182478.26994075027</v>
      </c>
      <c r="R24" s="184"/>
      <c r="S24" s="181">
        <f>T22/S22*1000</f>
        <v>109423.94850803821</v>
      </c>
      <c r="T24" s="182"/>
      <c r="U24" s="183">
        <f>V22/U22*1000</f>
        <v>394564.62496755773</v>
      </c>
      <c r="V24" s="184"/>
      <c r="W24" s="181">
        <f>X22/W22*1000</f>
        <v>260290.8709739901</v>
      </c>
      <c r="X24" s="182"/>
      <c r="Y24" s="183">
        <f>Z22/Y22*1000</f>
        <v>230665.7261112734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1.3691721028649306</v>
      </c>
      <c r="F25" s="49"/>
      <c r="G25" s="50">
        <f>G22/Y22*100</f>
        <v>1.1950574950852852</v>
      </c>
      <c r="H25" s="51"/>
      <c r="I25" s="48">
        <f>I22/Y22*100</f>
        <v>2.9946687741321671</v>
      </c>
      <c r="J25" s="49"/>
      <c r="K25" s="50">
        <f>K22/Y22*100</f>
        <v>5.4137751561120151</v>
      </c>
      <c r="L25" s="51"/>
      <c r="M25" s="48">
        <f>M22/Y22*100</f>
        <v>11.933439585589628</v>
      </c>
      <c r="N25" s="49"/>
      <c r="O25" s="50">
        <f>O22/Y22*100</f>
        <v>3.201127167434112</v>
      </c>
      <c r="P25" s="51"/>
      <c r="Q25" s="48">
        <f>Q22/Y22*100</f>
        <v>41.803054977791923</v>
      </c>
      <c r="R25" s="49"/>
      <c r="S25" s="50">
        <f>S22/Y22*100</f>
        <v>22.972073504230234</v>
      </c>
      <c r="T25" s="51"/>
      <c r="U25" s="48">
        <f>U22/Y22*100</f>
        <v>3.6755045054433984</v>
      </c>
      <c r="V25" s="49"/>
      <c r="W25" s="50">
        <f>W22/Y22*100</f>
        <v>5.4421267313163071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1814</v>
      </c>
      <c r="F27" s="99">
        <v>233548</v>
      </c>
      <c r="G27" s="103">
        <v>1284</v>
      </c>
      <c r="H27" s="101">
        <v>398229</v>
      </c>
      <c r="I27" s="102">
        <v>3119</v>
      </c>
      <c r="J27" s="99">
        <v>5936980</v>
      </c>
      <c r="K27" s="103">
        <v>2155</v>
      </c>
      <c r="L27" s="101">
        <v>4586997</v>
      </c>
      <c r="M27" s="102">
        <v>10676</v>
      </c>
      <c r="N27" s="99">
        <v>1899821</v>
      </c>
      <c r="O27" s="103">
        <v>5506</v>
      </c>
      <c r="P27" s="101">
        <v>1818615</v>
      </c>
      <c r="Q27" s="102">
        <v>29338</v>
      </c>
      <c r="R27" s="99">
        <v>5910182</v>
      </c>
      <c r="S27" s="103">
        <v>54312</v>
      </c>
      <c r="T27" s="101">
        <v>11855445</v>
      </c>
      <c r="U27" s="102">
        <v>4152</v>
      </c>
      <c r="V27" s="99">
        <v>1260320</v>
      </c>
      <c r="W27" s="102">
        <v>7971</v>
      </c>
      <c r="X27" s="101">
        <v>1599012</v>
      </c>
      <c r="Y27" s="124">
        <v>120327</v>
      </c>
      <c r="Z27" s="125">
        <v>35499149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1206</v>
      </c>
      <c r="F28" s="107">
        <v>104749</v>
      </c>
      <c r="G28" s="110">
        <v>1241</v>
      </c>
      <c r="H28" s="109">
        <v>382710</v>
      </c>
      <c r="I28" s="106">
        <v>3142</v>
      </c>
      <c r="J28" s="107">
        <v>5671842</v>
      </c>
      <c r="K28" s="110">
        <v>1326</v>
      </c>
      <c r="L28" s="109">
        <v>2930202</v>
      </c>
      <c r="M28" s="106">
        <v>8964</v>
      </c>
      <c r="N28" s="107">
        <v>1765247</v>
      </c>
      <c r="O28" s="110">
        <v>5338</v>
      </c>
      <c r="P28" s="109">
        <v>1757485</v>
      </c>
      <c r="Q28" s="106">
        <v>28716</v>
      </c>
      <c r="R28" s="107">
        <v>6178385</v>
      </c>
      <c r="S28" s="110">
        <v>52518</v>
      </c>
      <c r="T28" s="109">
        <v>11650366</v>
      </c>
      <c r="U28" s="106">
        <v>3544</v>
      </c>
      <c r="V28" s="107">
        <v>824895</v>
      </c>
      <c r="W28" s="106">
        <v>7622</v>
      </c>
      <c r="X28" s="109">
        <v>1552537</v>
      </c>
      <c r="Y28" s="113">
        <v>113617</v>
      </c>
      <c r="Z28" s="114">
        <v>32818418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3761</v>
      </c>
      <c r="F29" s="114">
        <v>752407</v>
      </c>
      <c r="G29" s="117">
        <v>1222</v>
      </c>
      <c r="H29" s="116">
        <v>528743</v>
      </c>
      <c r="I29" s="113">
        <v>1929</v>
      </c>
      <c r="J29" s="114">
        <v>2078527</v>
      </c>
      <c r="K29" s="117">
        <v>4509</v>
      </c>
      <c r="L29" s="116">
        <v>6651106</v>
      </c>
      <c r="M29" s="113">
        <v>15316</v>
      </c>
      <c r="N29" s="114">
        <v>3175052</v>
      </c>
      <c r="O29" s="117">
        <v>4614</v>
      </c>
      <c r="P29" s="116">
        <v>1310036</v>
      </c>
      <c r="Q29" s="113">
        <v>60273</v>
      </c>
      <c r="R29" s="114">
        <v>10232726</v>
      </c>
      <c r="S29" s="117">
        <v>30442</v>
      </c>
      <c r="T29" s="116">
        <v>2856694</v>
      </c>
      <c r="U29" s="113">
        <v>4759</v>
      </c>
      <c r="V29" s="114">
        <v>1399336</v>
      </c>
      <c r="W29" s="113">
        <v>8212</v>
      </c>
      <c r="X29" s="116">
        <v>1941106</v>
      </c>
      <c r="Y29" s="113">
        <v>135037</v>
      </c>
      <c r="Z29" s="114">
        <v>30925733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43.7</v>
      </c>
      <c r="F30" s="206"/>
      <c r="G30" s="204">
        <v>105.2</v>
      </c>
      <c r="H30" s="206"/>
      <c r="I30" s="204">
        <v>165.7</v>
      </c>
      <c r="J30" s="206"/>
      <c r="K30" s="204">
        <v>42.5</v>
      </c>
      <c r="L30" s="206"/>
      <c r="M30" s="204">
        <v>67.8</v>
      </c>
      <c r="N30" s="206"/>
      <c r="O30" s="204">
        <v>119.8</v>
      </c>
      <c r="P30" s="206"/>
      <c r="Q30" s="204">
        <v>49</v>
      </c>
      <c r="R30" s="206"/>
      <c r="S30" s="204">
        <v>180.8</v>
      </c>
      <c r="T30" s="206"/>
      <c r="U30" s="204">
        <v>84.9</v>
      </c>
      <c r="V30" s="206"/>
      <c r="W30" s="204">
        <v>97.2</v>
      </c>
      <c r="X30" s="206"/>
      <c r="Y30" s="204">
        <v>89.3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-856</v>
      </c>
      <c r="F31" s="91">
        <f t="shared" ref="F31:Z33" si="5">F20-F27</f>
        <v>-152815</v>
      </c>
      <c r="G31" s="92">
        <f t="shared" si="5"/>
        <v>21.625999999999976</v>
      </c>
      <c r="H31" s="93">
        <f t="shared" si="5"/>
        <v>71059</v>
      </c>
      <c r="I31" s="90">
        <f t="shared" si="5"/>
        <v>-1264</v>
      </c>
      <c r="J31" s="91">
        <f t="shared" si="5"/>
        <v>-4516965</v>
      </c>
      <c r="K31" s="92">
        <f t="shared" si="5"/>
        <v>4</v>
      </c>
      <c r="L31" s="93">
        <f t="shared" si="5"/>
        <v>-426655</v>
      </c>
      <c r="M31" s="90">
        <f t="shared" si="5"/>
        <v>-2589.1720000000005</v>
      </c>
      <c r="N31" s="91">
        <f t="shared" si="5"/>
        <v>89730</v>
      </c>
      <c r="O31" s="92">
        <f t="shared" si="5"/>
        <v>-1673</v>
      </c>
      <c r="P31" s="93">
        <f t="shared" si="5"/>
        <v>-533202</v>
      </c>
      <c r="Q31" s="90">
        <f t="shared" si="5"/>
        <v>-1164</v>
      </c>
      <c r="R31" s="91">
        <f t="shared" si="5"/>
        <v>-660596</v>
      </c>
      <c r="S31" s="92">
        <f t="shared" si="5"/>
        <v>-1469</v>
      </c>
      <c r="T31" s="93">
        <f t="shared" si="5"/>
        <v>-2255976</v>
      </c>
      <c r="U31" s="90">
        <f t="shared" si="5"/>
        <v>-355</v>
      </c>
      <c r="V31" s="91">
        <f t="shared" si="5"/>
        <v>-209815</v>
      </c>
      <c r="W31" s="92">
        <f t="shared" si="5"/>
        <v>-2036.4059999999999</v>
      </c>
      <c r="X31" s="93">
        <f t="shared" si="5"/>
        <v>-230915</v>
      </c>
      <c r="Y31" s="90">
        <f t="shared" si="5"/>
        <v>-11380.952000000005</v>
      </c>
      <c r="Z31" s="91">
        <f t="shared" si="5"/>
        <v>-8826150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-219</v>
      </c>
      <c r="F32" s="95">
        <f t="shared" si="6"/>
        <v>-7719</v>
      </c>
      <c r="G32" s="96">
        <f t="shared" si="6"/>
        <v>63.652000000000044</v>
      </c>
      <c r="H32" s="97">
        <f t="shared" si="6"/>
        <v>95872</v>
      </c>
      <c r="I32" s="94">
        <f t="shared" si="6"/>
        <v>-776</v>
      </c>
      <c r="J32" s="95">
        <f t="shared" si="6"/>
        <v>-3936945</v>
      </c>
      <c r="K32" s="96">
        <f t="shared" si="6"/>
        <v>215</v>
      </c>
      <c r="L32" s="97">
        <f t="shared" si="6"/>
        <v>14746</v>
      </c>
      <c r="M32" s="94">
        <f t="shared" si="6"/>
        <v>-1128.8999999999996</v>
      </c>
      <c r="N32" s="95">
        <f t="shared" si="6"/>
        <v>-18545</v>
      </c>
      <c r="O32" s="96">
        <f t="shared" si="6"/>
        <v>-1320</v>
      </c>
      <c r="P32" s="97">
        <f t="shared" si="6"/>
        <v>-453064</v>
      </c>
      <c r="Q32" s="94">
        <f t="shared" si="6"/>
        <v>-2279</v>
      </c>
      <c r="R32" s="95">
        <f t="shared" si="6"/>
        <v>-1226079</v>
      </c>
      <c r="S32" s="96">
        <f t="shared" si="6"/>
        <v>-3022</v>
      </c>
      <c r="T32" s="97">
        <f t="shared" si="6"/>
        <v>-2853631</v>
      </c>
      <c r="U32" s="94">
        <f t="shared" si="5"/>
        <v>436</v>
      </c>
      <c r="V32" s="95">
        <f t="shared" si="5"/>
        <v>-388454</v>
      </c>
      <c r="W32" s="96">
        <f t="shared" si="5"/>
        <v>-1830.3739999999998</v>
      </c>
      <c r="X32" s="97">
        <f t="shared" si="5"/>
        <v>-263174</v>
      </c>
      <c r="Y32" s="94">
        <f t="shared" si="5"/>
        <v>-9860.622000000003</v>
      </c>
      <c r="Z32" s="95">
        <f t="shared" si="5"/>
        <v>-9036993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-1751.5919999999999</v>
      </c>
      <c r="F33" s="95">
        <f t="shared" si="5"/>
        <v>-388195</v>
      </c>
      <c r="G33" s="96">
        <f t="shared" si="5"/>
        <v>531.87599999999998</v>
      </c>
      <c r="H33" s="97">
        <f t="shared" si="5"/>
        <v>219019</v>
      </c>
      <c r="I33" s="94">
        <f t="shared" si="5"/>
        <v>2466</v>
      </c>
      <c r="J33" s="95">
        <f t="shared" si="5"/>
        <v>1420807.2999999998</v>
      </c>
      <c r="K33" s="96">
        <f t="shared" si="5"/>
        <v>3436.2999999999993</v>
      </c>
      <c r="L33" s="97">
        <f t="shared" si="5"/>
        <v>-1494550</v>
      </c>
      <c r="M33" s="94">
        <f t="shared" si="5"/>
        <v>2197.612000000001</v>
      </c>
      <c r="N33" s="95">
        <f t="shared" si="5"/>
        <v>461828.25</v>
      </c>
      <c r="O33" s="96">
        <f t="shared" si="5"/>
        <v>84</v>
      </c>
      <c r="P33" s="97">
        <f t="shared" si="5"/>
        <v>46375</v>
      </c>
      <c r="Q33" s="94">
        <f t="shared" si="5"/>
        <v>1077.5</v>
      </c>
      <c r="R33" s="95">
        <f t="shared" si="5"/>
        <v>962407.09999999963</v>
      </c>
      <c r="S33" s="96">
        <f t="shared" si="5"/>
        <v>3272</v>
      </c>
      <c r="T33" s="97">
        <f t="shared" si="5"/>
        <v>832425</v>
      </c>
      <c r="U33" s="94">
        <f t="shared" si="5"/>
        <v>635.19999999999982</v>
      </c>
      <c r="V33" s="95">
        <f t="shared" si="5"/>
        <v>729024.5</v>
      </c>
      <c r="W33" s="96">
        <f t="shared" si="5"/>
        <v>-225.09100000000126</v>
      </c>
      <c r="X33" s="97">
        <f t="shared" si="5"/>
        <v>137813.5</v>
      </c>
      <c r="Y33" s="94">
        <f t="shared" si="5"/>
        <v>11723.804999999993</v>
      </c>
      <c r="Z33" s="95">
        <f t="shared" si="5"/>
        <v>2926954.6499999985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4.3506030906543103</v>
      </c>
      <c r="F34" s="188"/>
      <c r="G34" s="187">
        <f t="shared" ref="G34" si="7">+G23-G30</f>
        <v>-30.764777696221429</v>
      </c>
      <c r="H34" s="188"/>
      <c r="I34" s="187">
        <f t="shared" ref="I34" si="8">+I23-I30</f>
        <v>-120.33241616509028</v>
      </c>
      <c r="J34" s="188"/>
      <c r="K34" s="187">
        <f t="shared" ref="K34" si="9">+K23-K30</f>
        <v>-18.273607637206496</v>
      </c>
      <c r="L34" s="188"/>
      <c r="M34" s="187">
        <f t="shared" ref="M34" si="10">+M23-M30</f>
        <v>-22.015094444662985</v>
      </c>
      <c r="N34" s="188"/>
      <c r="O34" s="187">
        <f t="shared" ref="O34" si="11">+O23-O30</f>
        <v>-37.856570295376258</v>
      </c>
      <c r="P34" s="188"/>
      <c r="Q34" s="187">
        <f t="shared" ref="Q34" si="12">+Q23-Q30</f>
        <v>-3.851643945469128</v>
      </c>
      <c r="R34" s="188"/>
      <c r="S34" s="187">
        <f t="shared" ref="S34" si="13">+S23-S30</f>
        <v>-21.102420298675156</v>
      </c>
      <c r="T34" s="188"/>
      <c r="U34" s="187">
        <f t="shared" ref="U34" si="14">+U23-U30</f>
        <v>-14.015700822137561</v>
      </c>
      <c r="V34" s="188"/>
      <c r="W34" s="187">
        <f t="shared" ref="W34" si="15">+W23-W30</f>
        <v>-23.128045556618858</v>
      </c>
      <c r="X34" s="188"/>
      <c r="Y34" s="187">
        <f t="shared" ref="Y34" si="16">+Y23-Y30</f>
        <v>-15.530016001695827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52.811466372657115</v>
      </c>
      <c r="F35" s="60">
        <f t="shared" si="17"/>
        <v>34.568054532687071</v>
      </c>
      <c r="G35" s="61">
        <f t="shared" si="17"/>
        <v>101.68426791277258</v>
      </c>
      <c r="H35" s="62">
        <f t="shared" si="17"/>
        <v>117.84375321736991</v>
      </c>
      <c r="I35" s="59">
        <f t="shared" si="17"/>
        <v>59.474190445655658</v>
      </c>
      <c r="J35" s="60">
        <f t="shared" si="17"/>
        <v>23.918136830509788</v>
      </c>
      <c r="K35" s="61">
        <f t="shared" si="17"/>
        <v>100.18561484918793</v>
      </c>
      <c r="L35" s="62">
        <f t="shared" si="17"/>
        <v>90.69859866923828</v>
      </c>
      <c r="M35" s="59">
        <f t="shared" si="17"/>
        <v>75.74773323342076</v>
      </c>
      <c r="N35" s="60">
        <f t="shared" si="17"/>
        <v>104.72307654247426</v>
      </c>
      <c r="O35" s="61">
        <f t="shared" si="17"/>
        <v>69.614965492190336</v>
      </c>
      <c r="P35" s="62">
        <f t="shared" si="17"/>
        <v>70.680875281464196</v>
      </c>
      <c r="Q35" s="59">
        <f t="shared" si="17"/>
        <v>96.032449383052693</v>
      </c>
      <c r="R35" s="60">
        <f t="shared" si="17"/>
        <v>88.822746913716017</v>
      </c>
      <c r="S35" s="61">
        <f t="shared" si="17"/>
        <v>97.295257033436442</v>
      </c>
      <c r="T35" s="62">
        <f t="shared" si="17"/>
        <v>80.970971566229693</v>
      </c>
      <c r="U35" s="59">
        <f t="shared" si="17"/>
        <v>91.449903660886321</v>
      </c>
      <c r="V35" s="60">
        <f t="shared" si="17"/>
        <v>83.352243874571542</v>
      </c>
      <c r="W35" s="61">
        <f t="shared" si="17"/>
        <v>74.452314640572069</v>
      </c>
      <c r="X35" s="62">
        <f t="shared" si="17"/>
        <v>85.558895117735204</v>
      </c>
      <c r="Y35" s="59">
        <f t="shared" si="17"/>
        <v>90.541647344320054</v>
      </c>
      <c r="Z35" s="60">
        <f t="shared" si="17"/>
        <v>75.137009622399674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81.840796019900495</v>
      </c>
      <c r="F36" s="64">
        <f t="shared" si="17"/>
        <v>92.630955904113648</v>
      </c>
      <c r="G36" s="65">
        <f t="shared" si="17"/>
        <v>105.12908944399678</v>
      </c>
      <c r="H36" s="66">
        <f t="shared" si="17"/>
        <v>125.0508217710538</v>
      </c>
      <c r="I36" s="63">
        <f t="shared" si="17"/>
        <v>75.302355187778474</v>
      </c>
      <c r="J36" s="64">
        <f t="shared" si="17"/>
        <v>30.587893668406135</v>
      </c>
      <c r="K36" s="65">
        <f t="shared" si="17"/>
        <v>116.21417797888387</v>
      </c>
      <c r="L36" s="66">
        <f t="shared" si="17"/>
        <v>100.50324175602911</v>
      </c>
      <c r="M36" s="63">
        <f t="shared" si="17"/>
        <v>87.406291834002687</v>
      </c>
      <c r="N36" s="64">
        <f t="shared" si="17"/>
        <v>98.949438803748151</v>
      </c>
      <c r="O36" s="65">
        <f t="shared" si="17"/>
        <v>75.271637317347313</v>
      </c>
      <c r="P36" s="66">
        <f t="shared" si="17"/>
        <v>74.220889509725538</v>
      </c>
      <c r="Q36" s="63">
        <f t="shared" si="17"/>
        <v>92.063657891071188</v>
      </c>
      <c r="R36" s="64">
        <f t="shared" si="17"/>
        <v>80.15534803998132</v>
      </c>
      <c r="S36" s="65">
        <f t="shared" si="17"/>
        <v>94.245782398415784</v>
      </c>
      <c r="T36" s="66">
        <f t="shared" si="17"/>
        <v>75.506082813192307</v>
      </c>
      <c r="U36" s="63">
        <f t="shared" si="17"/>
        <v>112.30248306997743</v>
      </c>
      <c r="V36" s="64">
        <f t="shared" si="17"/>
        <v>52.908673225077131</v>
      </c>
      <c r="W36" s="65">
        <f t="shared" si="17"/>
        <v>75.985646811860406</v>
      </c>
      <c r="X36" s="66">
        <f t="shared" si="17"/>
        <v>83.048777581468272</v>
      </c>
      <c r="Y36" s="63">
        <f t="shared" si="17"/>
        <v>91.32117376801007</v>
      </c>
      <c r="Z36" s="64">
        <f t="shared" si="17"/>
        <v>72.463654402841726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53.427492688114867</v>
      </c>
      <c r="F37" s="68">
        <f t="shared" si="17"/>
        <v>48.406248214064995</v>
      </c>
      <c r="G37" s="69">
        <f t="shared" si="17"/>
        <v>143.52504091653026</v>
      </c>
      <c r="H37" s="70">
        <f t="shared" si="17"/>
        <v>141.42258148098415</v>
      </c>
      <c r="I37" s="67">
        <f t="shared" si="17"/>
        <v>227.83825816485225</v>
      </c>
      <c r="J37" s="68">
        <f t="shared" si="17"/>
        <v>168.35645146779424</v>
      </c>
      <c r="K37" s="69">
        <f t="shared" si="17"/>
        <v>176.20980261698821</v>
      </c>
      <c r="L37" s="70">
        <f t="shared" si="17"/>
        <v>77.529301141795059</v>
      </c>
      <c r="M37" s="67">
        <f t="shared" si="17"/>
        <v>114.34847218594935</v>
      </c>
      <c r="N37" s="68">
        <f t="shared" si="17"/>
        <v>114.54553342748402</v>
      </c>
      <c r="O37" s="69">
        <f t="shared" si="17"/>
        <v>101.82054616384914</v>
      </c>
      <c r="P37" s="70">
        <f t="shared" si="17"/>
        <v>103.53997905401073</v>
      </c>
      <c r="Q37" s="67">
        <f t="shared" si="17"/>
        <v>101.78769930151145</v>
      </c>
      <c r="R37" s="68">
        <f t="shared" si="17"/>
        <v>109.40518782580517</v>
      </c>
      <c r="S37" s="69">
        <f t="shared" si="17"/>
        <v>110.74830825832731</v>
      </c>
      <c r="T37" s="70">
        <f t="shared" si="17"/>
        <v>129.13945280803614</v>
      </c>
      <c r="U37" s="67">
        <f t="shared" si="17"/>
        <v>113.34734187854592</v>
      </c>
      <c r="V37" s="68">
        <f t="shared" si="17"/>
        <v>152.09788785538282</v>
      </c>
      <c r="W37" s="69">
        <f t="shared" si="17"/>
        <v>97.258999025815868</v>
      </c>
      <c r="X37" s="70">
        <f t="shared" si="17"/>
        <v>107.09974107544873</v>
      </c>
      <c r="Y37" s="67">
        <f t="shared" si="17"/>
        <v>108.68192051067484</v>
      </c>
      <c r="Z37" s="68">
        <f t="shared" si="17"/>
        <v>109.46446329986745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+'(令和5年3月)'!E20</f>
        <v>1094.1279999999999</v>
      </c>
      <c r="F39" s="119">
        <f>+'(令和5年3月)'!F20</f>
        <v>123819</v>
      </c>
      <c r="G39" s="118">
        <f>+'(令和5年3月)'!G20</f>
        <v>1461</v>
      </c>
      <c r="H39" s="119">
        <f>+'(令和5年3月)'!H20</f>
        <v>524244</v>
      </c>
      <c r="I39" s="118">
        <f>+'(令和5年3月)'!I20</f>
        <v>2891</v>
      </c>
      <c r="J39" s="119">
        <f>+'(令和5年3月)'!J20</f>
        <v>3905990.6</v>
      </c>
      <c r="K39" s="118">
        <f>+'(令和5年3月)'!K20</f>
        <v>1885</v>
      </c>
      <c r="L39" s="119">
        <f>+'(令和5年3月)'!L20</f>
        <v>3631930</v>
      </c>
      <c r="M39" s="118">
        <f>+'(令和5年3月)'!M20</f>
        <v>6914</v>
      </c>
      <c r="N39" s="119">
        <f>+'(令和5年3月)'!N20</f>
        <v>1510701</v>
      </c>
      <c r="O39" s="118">
        <f>+'(令和5年3月)'!O20</f>
        <v>4180</v>
      </c>
      <c r="P39" s="119">
        <f>+'(令和5年3月)'!P20</f>
        <v>1389165</v>
      </c>
      <c r="Q39" s="118">
        <f>+'(令和5年3月)'!Q20</f>
        <v>28213</v>
      </c>
      <c r="R39" s="119">
        <f>+'(令和5年3月)'!R20</f>
        <v>5436063.2000000002</v>
      </c>
      <c r="S39" s="120">
        <f>+'(令和5年3月)'!S20</f>
        <v>50388</v>
      </c>
      <c r="T39" s="121">
        <f>+'(令和5年3月)'!T20</f>
        <v>8915031</v>
      </c>
      <c r="U39" s="118">
        <f>+'(令和5年3月)'!U20</f>
        <v>4917</v>
      </c>
      <c r="V39" s="119">
        <f>+'(令和5年3月)'!V20</f>
        <v>1777710</v>
      </c>
      <c r="W39" s="118">
        <f>+'(令和5年3月)'!W20</f>
        <v>7555</v>
      </c>
      <c r="X39" s="119">
        <f>+'(令和5年3月)'!X20</f>
        <v>1726304</v>
      </c>
      <c r="Y39" s="104">
        <f>+'(令和5年3月)'!Y20</f>
        <v>109498.128</v>
      </c>
      <c r="Z39" s="105">
        <f>+'(令和5年3月)'!Z20</f>
        <v>28940957.800000001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+'(令和5年3月)'!E21</f>
        <v>985.12</v>
      </c>
      <c r="F40" s="123">
        <f>+'(令和5年3月)'!F21</f>
        <v>97247</v>
      </c>
      <c r="G40" s="122">
        <f>+'(令和5年3月)'!G21</f>
        <v>1350</v>
      </c>
      <c r="H40" s="123">
        <f>+'(令和5年3月)'!H21</f>
        <v>491891</v>
      </c>
      <c r="I40" s="122">
        <f>+'(令和5年3月)'!I21</f>
        <v>3394</v>
      </c>
      <c r="J40" s="123">
        <f>+'(令和5年3月)'!J21</f>
        <v>4774400.3</v>
      </c>
      <c r="K40" s="122">
        <f>+'(令和5年3月)'!K21</f>
        <v>1938</v>
      </c>
      <c r="L40" s="123">
        <f>+'(令和5年3月)'!L21</f>
        <v>3708180</v>
      </c>
      <c r="M40" s="122">
        <f>+'(令和5年3月)'!M21</f>
        <v>7256</v>
      </c>
      <c r="N40" s="123">
        <f>+'(令和5年3月)'!N21</f>
        <v>1641495</v>
      </c>
      <c r="O40" s="122">
        <f>+'(令和5年3月)'!O21</f>
        <v>4326</v>
      </c>
      <c r="P40" s="123">
        <f>+'(令和5年3月)'!P21</f>
        <v>1432536</v>
      </c>
      <c r="Q40" s="122">
        <f>+'(令和5年3月)'!Q21</f>
        <v>28953</v>
      </c>
      <c r="R40" s="123">
        <f>+'(令和5年3月)'!R21</f>
        <v>5416865.4000000004</v>
      </c>
      <c r="S40" s="120">
        <f>+'(令和5年3月)'!S21</f>
        <v>48309</v>
      </c>
      <c r="T40" s="121">
        <f>+'(令和5年3月)'!T21</f>
        <v>8571599</v>
      </c>
      <c r="U40" s="122">
        <f>+'(令和5年3月)'!U21</f>
        <v>4991</v>
      </c>
      <c r="V40" s="123">
        <f>+'(令和5年3月)'!V21</f>
        <v>2162023</v>
      </c>
      <c r="W40" s="122">
        <f>+'(令和5年3月)'!W21</f>
        <v>7262</v>
      </c>
      <c r="X40" s="123">
        <f>+'(令和5年3月)'!X21</f>
        <v>1707792</v>
      </c>
      <c r="Y40" s="111">
        <f>+'(令和5年3月)'!Y21</f>
        <v>108764.12</v>
      </c>
      <c r="Z40" s="112">
        <f>+'(令和5年3月)'!Z21</f>
        <v>30004028.699999999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+'(令和5年3月)'!E22</f>
        <v>2038.4080000000001</v>
      </c>
      <c r="F41" s="123">
        <f>+'(令和5年3月)'!F22</f>
        <v>380509</v>
      </c>
      <c r="G41" s="122">
        <f>+'(令和5年3月)'!G22</f>
        <v>1752.902</v>
      </c>
      <c r="H41" s="123">
        <f>+'(令和5年3月)'!H22</f>
        <v>757056</v>
      </c>
      <c r="I41" s="122">
        <f>+'(令和5年3月)'!I22</f>
        <v>4909</v>
      </c>
      <c r="J41" s="123">
        <f>+'(令和5年3月)'!J22</f>
        <v>3814216.3</v>
      </c>
      <c r="K41" s="122">
        <f>+'(令和5年3月)'!K22</f>
        <v>7327.2999999999993</v>
      </c>
      <c r="L41" s="123">
        <f>+'(令和5年3月)'!L22</f>
        <v>3941162</v>
      </c>
      <c r="M41" s="122">
        <f>+'(令和5年3月)'!M22</f>
        <v>17261.884000000002</v>
      </c>
      <c r="N41" s="123">
        <f>+'(令和5年3月)'!N22</f>
        <v>3394031.25</v>
      </c>
      <c r="O41" s="122">
        <f>+'(令和5年3月)'!O22</f>
        <v>4883</v>
      </c>
      <c r="P41" s="123">
        <f>+'(令和5年3月)'!P22</f>
        <v>1375419</v>
      </c>
      <c r="Q41" s="122">
        <f>+'(令和5年3月)'!Q22</f>
        <v>59608.5</v>
      </c>
      <c r="R41" s="123">
        <f>+'(令和5年3月)'!R22</f>
        <v>10897853.1</v>
      </c>
      <c r="S41" s="120">
        <f>+'(令和5年3月)'!S22</f>
        <v>30369</v>
      </c>
      <c r="T41" s="121">
        <f>+'(令和5年3月)'!T22</f>
        <v>2886385</v>
      </c>
      <c r="U41" s="122">
        <f>+'(令和5年3月)'!U22</f>
        <v>5577.2</v>
      </c>
      <c r="V41" s="123">
        <f>+'(令和5年3月)'!V22</f>
        <v>1514296.5</v>
      </c>
      <c r="W41" s="122">
        <f>+'(令和5年3月)'!W22</f>
        <v>7843.9409999999998</v>
      </c>
      <c r="X41" s="123">
        <f>+'(令和5年3月)'!X22</f>
        <v>2000185.5</v>
      </c>
      <c r="Y41" s="111">
        <f>+'(令和5年3月)'!Y22</f>
        <v>141571.13500000001</v>
      </c>
      <c r="Z41" s="112">
        <f>+'(令和5年3月)'!Z22</f>
        <v>30961113.649999999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+(E39+E40)/(E41+'(令和5年3月)'!E41)*100</f>
        <v>52.402938851879931</v>
      </c>
      <c r="F42" s="203"/>
      <c r="G42" s="202">
        <f>+(G39+G40)/(G41+'(令和5年3月)'!G41)*100</f>
        <v>82.803013075276212</v>
      </c>
      <c r="H42" s="203"/>
      <c r="I42" s="202">
        <f>+(I39+I40)/(I41+'(令和5年3月)'!I41)*100</f>
        <v>60.895262087007076</v>
      </c>
      <c r="J42" s="203"/>
      <c r="K42" s="202">
        <f>+(K39+K40)/(K41+'(令和5年3月)'!K41)*100</f>
        <v>25.993363975087714</v>
      </c>
      <c r="L42" s="203"/>
      <c r="M42" s="202">
        <f>+(M39+M40)/(M41+'(令和5年3月)'!M41)*100</f>
        <v>40.641582884392506</v>
      </c>
      <c r="N42" s="203"/>
      <c r="O42" s="202">
        <f>+(O39+O40)/(O41+'(令和5年3月)'!O41)*100</f>
        <v>85.815173527037942</v>
      </c>
      <c r="P42" s="203"/>
      <c r="Q42" s="202">
        <f>+(Q39+Q40)/(Q41+'(令和5年3月)'!Q41)*100</f>
        <v>47.655409855198108</v>
      </c>
      <c r="R42" s="203"/>
      <c r="S42" s="202">
        <f>+(S39+S40)/(S41+'(令和5年3月)'!S41)*100</f>
        <v>168.25551066332531</v>
      </c>
      <c r="T42" s="203"/>
      <c r="U42" s="202">
        <f>+(U39+U40)/(U41+'(令和5年3月)'!U41)*100</f>
        <v>88.240532934345055</v>
      </c>
      <c r="V42" s="203"/>
      <c r="W42" s="202">
        <f>+(W39+W40)/(W41+'(令和5年3月)'!W41)*100</f>
        <v>96.246271975322699</v>
      </c>
      <c r="X42" s="203"/>
      <c r="Y42" s="202">
        <f>+(Y39+Y40)/(Y41+'(令和5年3月)'!Y41)*100</f>
        <v>77.286070334585318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-136.12799999999993</v>
      </c>
      <c r="F43" s="93">
        <f t="shared" si="18"/>
        <v>-43086</v>
      </c>
      <c r="G43" s="90">
        <f t="shared" si="18"/>
        <v>-155.37400000000002</v>
      </c>
      <c r="H43" s="91">
        <f t="shared" si="18"/>
        <v>-54956</v>
      </c>
      <c r="I43" s="92">
        <f t="shared" si="18"/>
        <v>-1036</v>
      </c>
      <c r="J43" s="93">
        <f t="shared" si="18"/>
        <v>-2485975.6</v>
      </c>
      <c r="K43" s="90">
        <f t="shared" si="18"/>
        <v>274</v>
      </c>
      <c r="L43" s="91">
        <f t="shared" si="18"/>
        <v>528412</v>
      </c>
      <c r="M43" s="92">
        <f t="shared" si="18"/>
        <v>1172.8279999999995</v>
      </c>
      <c r="N43" s="93">
        <f t="shared" si="18"/>
        <v>478850</v>
      </c>
      <c r="O43" s="90">
        <f t="shared" si="18"/>
        <v>-347</v>
      </c>
      <c r="P43" s="91">
        <f t="shared" si="18"/>
        <v>-103752</v>
      </c>
      <c r="Q43" s="92">
        <f t="shared" si="18"/>
        <v>-39</v>
      </c>
      <c r="R43" s="93">
        <f t="shared" si="18"/>
        <v>-186477.20000000019</v>
      </c>
      <c r="S43" s="90">
        <f t="shared" si="18"/>
        <v>2455</v>
      </c>
      <c r="T43" s="91">
        <f t="shared" si="18"/>
        <v>684438</v>
      </c>
      <c r="U43" s="92">
        <f t="shared" si="18"/>
        <v>-1120</v>
      </c>
      <c r="V43" s="93">
        <f t="shared" si="18"/>
        <v>-727205</v>
      </c>
      <c r="W43" s="90">
        <f t="shared" si="18"/>
        <v>-1620.4059999999999</v>
      </c>
      <c r="X43" s="91">
        <f t="shared" si="18"/>
        <v>-358207</v>
      </c>
      <c r="Y43" s="90">
        <f t="shared" si="18"/>
        <v>-552.08000000000175</v>
      </c>
      <c r="Z43" s="91">
        <f t="shared" si="18"/>
        <v>-2267958.8000000007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1.8799999999999955</v>
      </c>
      <c r="F44" s="97">
        <f t="shared" si="18"/>
        <v>-217</v>
      </c>
      <c r="G44" s="94">
        <f t="shared" si="18"/>
        <v>-45.347999999999956</v>
      </c>
      <c r="H44" s="95">
        <f t="shared" si="18"/>
        <v>-13309</v>
      </c>
      <c r="I44" s="96">
        <f t="shared" si="18"/>
        <v>-1028</v>
      </c>
      <c r="J44" s="97">
        <f t="shared" si="18"/>
        <v>-3039503.3</v>
      </c>
      <c r="K44" s="94">
        <f t="shared" si="18"/>
        <v>-397</v>
      </c>
      <c r="L44" s="95">
        <f t="shared" si="18"/>
        <v>-763232</v>
      </c>
      <c r="M44" s="96">
        <f t="shared" si="18"/>
        <v>579.10000000000036</v>
      </c>
      <c r="N44" s="97">
        <f t="shared" si="18"/>
        <v>105207</v>
      </c>
      <c r="O44" s="94">
        <f t="shared" si="18"/>
        <v>-308</v>
      </c>
      <c r="P44" s="95">
        <f t="shared" si="18"/>
        <v>-128115</v>
      </c>
      <c r="Q44" s="96">
        <f t="shared" si="18"/>
        <v>-2516</v>
      </c>
      <c r="R44" s="97">
        <f t="shared" si="18"/>
        <v>-464559.40000000037</v>
      </c>
      <c r="S44" s="94">
        <f t="shared" si="18"/>
        <v>1187</v>
      </c>
      <c r="T44" s="95">
        <f t="shared" si="18"/>
        <v>225136</v>
      </c>
      <c r="U44" s="96">
        <f t="shared" si="18"/>
        <v>-1011</v>
      </c>
      <c r="V44" s="97">
        <f t="shared" si="18"/>
        <v>-1725582</v>
      </c>
      <c r="W44" s="94">
        <f t="shared" si="18"/>
        <v>-1470.3739999999998</v>
      </c>
      <c r="X44" s="95">
        <f t="shared" si="18"/>
        <v>-418429</v>
      </c>
      <c r="Y44" s="94">
        <f t="shared" si="18"/>
        <v>-5007.7419999999984</v>
      </c>
      <c r="Z44" s="95">
        <f t="shared" si="18"/>
        <v>-6222603.6999999993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-29</v>
      </c>
      <c r="F45" s="97">
        <f t="shared" si="18"/>
        <v>-16297</v>
      </c>
      <c r="G45" s="94">
        <f t="shared" si="18"/>
        <v>0.9739999999999327</v>
      </c>
      <c r="H45" s="95">
        <f t="shared" si="18"/>
        <v>-9294</v>
      </c>
      <c r="I45" s="96">
        <f t="shared" si="18"/>
        <v>-514</v>
      </c>
      <c r="J45" s="97">
        <f t="shared" si="18"/>
        <v>-314882</v>
      </c>
      <c r="K45" s="94">
        <f t="shared" si="18"/>
        <v>618</v>
      </c>
      <c r="L45" s="95">
        <f t="shared" si="18"/>
        <v>1215394</v>
      </c>
      <c r="M45" s="96">
        <f t="shared" si="18"/>
        <v>251.72799999999916</v>
      </c>
      <c r="N45" s="97">
        <f t="shared" si="18"/>
        <v>242849</v>
      </c>
      <c r="O45" s="94">
        <f t="shared" si="18"/>
        <v>-185</v>
      </c>
      <c r="P45" s="95">
        <f t="shared" si="18"/>
        <v>-19008</v>
      </c>
      <c r="Q45" s="96">
        <f t="shared" si="18"/>
        <v>1742</v>
      </c>
      <c r="R45" s="97">
        <f t="shared" si="18"/>
        <v>297280</v>
      </c>
      <c r="S45" s="94">
        <f t="shared" si="18"/>
        <v>3345</v>
      </c>
      <c r="T45" s="95">
        <f t="shared" si="18"/>
        <v>802734</v>
      </c>
      <c r="U45" s="96">
        <f t="shared" si="18"/>
        <v>-183</v>
      </c>
      <c r="V45" s="97">
        <f t="shared" si="18"/>
        <v>614064</v>
      </c>
      <c r="W45" s="94">
        <f t="shared" si="18"/>
        <v>142.96799999999894</v>
      </c>
      <c r="X45" s="95">
        <f t="shared" si="18"/>
        <v>78734</v>
      </c>
      <c r="Y45" s="94">
        <f t="shared" si="18"/>
        <v>5189.6699999999837</v>
      </c>
      <c r="Z45" s="95">
        <f t="shared" si="18"/>
        <v>2891574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-4.3523357612256177</v>
      </c>
      <c r="F46" s="201"/>
      <c r="G46" s="192">
        <f>G23-G42</f>
        <v>-8.3677907714976385</v>
      </c>
      <c r="H46" s="201"/>
      <c r="I46" s="192">
        <f>I23-I42</f>
        <v>-15.52767825209736</v>
      </c>
      <c r="J46" s="201"/>
      <c r="K46" s="192">
        <f>K23-K42</f>
        <v>-1.7669716122942098</v>
      </c>
      <c r="L46" s="201"/>
      <c r="M46" s="192">
        <f>M23-M42</f>
        <v>5.1433226709445066</v>
      </c>
      <c r="N46" s="201"/>
      <c r="O46" s="192">
        <f t="shared" si="18"/>
        <v>-3.8717438224142029</v>
      </c>
      <c r="P46" s="201"/>
      <c r="Q46" s="192">
        <f t="shared" si="18"/>
        <v>-2.5070538006672365</v>
      </c>
      <c r="R46" s="201"/>
      <c r="S46" s="192">
        <f t="shared" si="18"/>
        <v>-8.5579309620004551</v>
      </c>
      <c r="T46" s="201"/>
      <c r="U46" s="192">
        <f t="shared" si="18"/>
        <v>-17.356233756482609</v>
      </c>
      <c r="V46" s="201"/>
      <c r="W46" s="192">
        <f t="shared" si="18"/>
        <v>-22.174317531941554</v>
      </c>
      <c r="X46" s="201"/>
      <c r="Y46" s="192">
        <f t="shared" si="18"/>
        <v>-3.5160863362811483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87.558311276194374</v>
      </c>
      <c r="F47" s="72">
        <f t="shared" si="19"/>
        <v>65.202432583044597</v>
      </c>
      <c r="G47" s="71">
        <f t="shared" si="19"/>
        <v>89.365229295003417</v>
      </c>
      <c r="H47" s="73">
        <f t="shared" si="19"/>
        <v>89.517095093124581</v>
      </c>
      <c r="I47" s="74">
        <f t="shared" si="19"/>
        <v>64.164648910411628</v>
      </c>
      <c r="J47" s="72">
        <f t="shared" si="19"/>
        <v>36.354798191270611</v>
      </c>
      <c r="K47" s="71">
        <f t="shared" si="19"/>
        <v>114.53580901856763</v>
      </c>
      <c r="L47" s="73">
        <f t="shared" si="19"/>
        <v>114.54906895232011</v>
      </c>
      <c r="M47" s="74">
        <f t="shared" si="19"/>
        <v>116.96308938385882</v>
      </c>
      <c r="N47" s="72">
        <f t="shared" si="19"/>
        <v>131.69720546951382</v>
      </c>
      <c r="O47" s="71">
        <f t="shared" si="19"/>
        <v>91.698564593301441</v>
      </c>
      <c r="P47" s="73">
        <f t="shared" si="19"/>
        <v>92.531340769455028</v>
      </c>
      <c r="Q47" s="74">
        <f t="shared" si="19"/>
        <v>99.861765852621133</v>
      </c>
      <c r="R47" s="72">
        <f t="shared" si="19"/>
        <v>96.569627814481635</v>
      </c>
      <c r="S47" s="71">
        <f t="shared" si="19"/>
        <v>104.87219179169645</v>
      </c>
      <c r="T47" s="73">
        <f t="shared" si="19"/>
        <v>107.67734851398723</v>
      </c>
      <c r="U47" s="74">
        <f t="shared" si="19"/>
        <v>77.221883262151721</v>
      </c>
      <c r="V47" s="72">
        <f t="shared" si="19"/>
        <v>59.093159176693611</v>
      </c>
      <c r="W47" s="71">
        <f t="shared" si="19"/>
        <v>78.551872931833216</v>
      </c>
      <c r="X47" s="73">
        <f t="shared" si="19"/>
        <v>79.250062561402856</v>
      </c>
      <c r="Y47" s="71">
        <f t="shared" si="19"/>
        <v>99.495808731999517</v>
      </c>
      <c r="Z47" s="73">
        <f t="shared" si="19"/>
        <v>92.163497781680192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100.1908396946565</v>
      </c>
      <c r="F48" s="66">
        <f t="shared" si="19"/>
        <v>99.776856869620659</v>
      </c>
      <c r="G48" s="63">
        <f t="shared" si="19"/>
        <v>96.640888888888881</v>
      </c>
      <c r="H48" s="64">
        <f t="shared" si="19"/>
        <v>97.294319269919555</v>
      </c>
      <c r="I48" s="65">
        <f t="shared" si="19"/>
        <v>69.711255156157932</v>
      </c>
      <c r="J48" s="66">
        <f t="shared" si="19"/>
        <v>36.337485149705614</v>
      </c>
      <c r="K48" s="63">
        <f t="shared" si="19"/>
        <v>79.51496388028896</v>
      </c>
      <c r="L48" s="64">
        <f t="shared" si="19"/>
        <v>79.417611874288724</v>
      </c>
      <c r="M48" s="65">
        <f t="shared" si="19"/>
        <v>107.98098125689086</v>
      </c>
      <c r="N48" s="66">
        <f t="shared" si="19"/>
        <v>106.40921842588615</v>
      </c>
      <c r="O48" s="63">
        <f t="shared" si="19"/>
        <v>92.880258899676377</v>
      </c>
      <c r="P48" s="64">
        <f t="shared" si="19"/>
        <v>91.056769253966394</v>
      </c>
      <c r="Q48" s="65">
        <f t="shared" si="19"/>
        <v>91.310054225814255</v>
      </c>
      <c r="R48" s="66">
        <f t="shared" si="19"/>
        <v>91.423833422185453</v>
      </c>
      <c r="S48" s="63">
        <f t="shared" si="19"/>
        <v>102.45709909126663</v>
      </c>
      <c r="T48" s="64">
        <f t="shared" si="19"/>
        <v>102.62653444240684</v>
      </c>
      <c r="U48" s="65">
        <f t="shared" si="19"/>
        <v>79.743538369064311</v>
      </c>
      <c r="V48" s="66">
        <f t="shared" si="19"/>
        <v>20.186695516190163</v>
      </c>
      <c r="W48" s="63">
        <f t="shared" si="19"/>
        <v>79.752492426328843</v>
      </c>
      <c r="X48" s="64">
        <f t="shared" si="19"/>
        <v>75.498831239401525</v>
      </c>
      <c r="Y48" s="63">
        <f t="shared" si="19"/>
        <v>95.39577757812043</v>
      </c>
      <c r="Z48" s="64">
        <f t="shared" si="19"/>
        <v>79.260772737495756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98.577321125113329</v>
      </c>
      <c r="F49" s="70">
        <f t="shared" si="19"/>
        <v>95.7170526846934</v>
      </c>
      <c r="G49" s="67">
        <f t="shared" si="19"/>
        <v>100.05556500021106</v>
      </c>
      <c r="H49" s="68">
        <f t="shared" si="19"/>
        <v>98.772349733705298</v>
      </c>
      <c r="I49" s="69">
        <f t="shared" si="19"/>
        <v>89.529435730291311</v>
      </c>
      <c r="J49" s="70">
        <f t="shared" si="19"/>
        <v>91.744516429233443</v>
      </c>
      <c r="K49" s="67">
        <f t="shared" si="19"/>
        <v>108.43421178333084</v>
      </c>
      <c r="L49" s="68">
        <f t="shared" si="19"/>
        <v>130.83846845169015</v>
      </c>
      <c r="M49" s="69">
        <f t="shared" si="19"/>
        <v>101.45828809879616</v>
      </c>
      <c r="N49" s="70">
        <f t="shared" si="19"/>
        <v>107.15517866843447</v>
      </c>
      <c r="O49" s="67">
        <f t="shared" si="19"/>
        <v>96.211345484333393</v>
      </c>
      <c r="P49" s="68">
        <f t="shared" si="19"/>
        <v>98.618021126653048</v>
      </c>
      <c r="Q49" s="69">
        <f t="shared" si="19"/>
        <v>102.92240200642526</v>
      </c>
      <c r="R49" s="70">
        <f t="shared" si="19"/>
        <v>102.72787674115374</v>
      </c>
      <c r="S49" s="67">
        <f t="shared" si="19"/>
        <v>111.01452138694063</v>
      </c>
      <c r="T49" s="68">
        <f t="shared" si="19"/>
        <v>127.8110508473402</v>
      </c>
      <c r="U49" s="69">
        <f t="shared" si="19"/>
        <v>96.7187836190203</v>
      </c>
      <c r="V49" s="70">
        <f t="shared" si="19"/>
        <v>140.55110739541431</v>
      </c>
      <c r="W49" s="67">
        <f t="shared" si="19"/>
        <v>101.82265521884979</v>
      </c>
      <c r="X49" s="68">
        <f t="shared" si="19"/>
        <v>103.93633490493757</v>
      </c>
      <c r="Y49" s="67">
        <f t="shared" si="19"/>
        <v>103.66576844919693</v>
      </c>
      <c r="Z49" s="68">
        <f t="shared" si="19"/>
        <v>109.33937335939466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82F50-23F9-420F-AD2D-80AD06B9775F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73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804</v>
      </c>
      <c r="F5" s="14">
        <v>64601</v>
      </c>
      <c r="G5" s="15">
        <v>30</v>
      </c>
      <c r="H5" s="16">
        <v>5440</v>
      </c>
      <c r="I5" s="13">
        <v>2325</v>
      </c>
      <c r="J5" s="14">
        <v>3672093</v>
      </c>
      <c r="K5" s="17">
        <v>1825</v>
      </c>
      <c r="L5" s="18">
        <v>3582325</v>
      </c>
      <c r="M5" s="13">
        <v>688</v>
      </c>
      <c r="N5" s="75">
        <v>256794</v>
      </c>
      <c r="O5" s="19">
        <v>811</v>
      </c>
      <c r="P5" s="18">
        <v>39674</v>
      </c>
      <c r="Q5" s="13">
        <v>12993</v>
      </c>
      <c r="R5" s="14">
        <v>2121494</v>
      </c>
      <c r="S5" s="19">
        <v>16245</v>
      </c>
      <c r="T5" s="18">
        <v>4601025</v>
      </c>
      <c r="U5" s="13">
        <v>3476</v>
      </c>
      <c r="V5" s="14">
        <v>1633976</v>
      </c>
      <c r="W5" s="13">
        <v>271</v>
      </c>
      <c r="X5" s="18">
        <v>121598</v>
      </c>
      <c r="Y5" s="20">
        <f t="shared" ref="Y5:Z19" si="0">+W5+U5+S5+Q5+O5+M5+K5+I5+G5+E5</f>
        <v>39468</v>
      </c>
      <c r="Z5" s="21">
        <f t="shared" si="0"/>
        <v>16099020</v>
      </c>
    </row>
    <row r="6" spans="1:26" ht="18.95" customHeight="1" x14ac:dyDescent="0.15">
      <c r="A6" s="7"/>
      <c r="B6" s="22"/>
      <c r="C6" s="83"/>
      <c r="D6" s="81" t="s">
        <v>22</v>
      </c>
      <c r="E6" s="23">
        <v>755</v>
      </c>
      <c r="F6" s="24">
        <v>52487</v>
      </c>
      <c r="G6" s="25">
        <v>30</v>
      </c>
      <c r="H6" s="26">
        <v>5440</v>
      </c>
      <c r="I6" s="27">
        <v>2889</v>
      </c>
      <c r="J6" s="21">
        <v>4577322</v>
      </c>
      <c r="K6" s="25">
        <v>1855</v>
      </c>
      <c r="L6" s="26">
        <v>3648760</v>
      </c>
      <c r="M6" s="27">
        <v>512</v>
      </c>
      <c r="N6" s="76">
        <v>210561</v>
      </c>
      <c r="O6" s="25">
        <v>848</v>
      </c>
      <c r="P6" s="26">
        <v>47182</v>
      </c>
      <c r="Q6" s="27">
        <v>14125</v>
      </c>
      <c r="R6" s="21">
        <v>2197736</v>
      </c>
      <c r="S6" s="25">
        <v>15605</v>
      </c>
      <c r="T6" s="26">
        <v>4388468</v>
      </c>
      <c r="U6" s="27">
        <v>4244</v>
      </c>
      <c r="V6" s="21">
        <v>2096344</v>
      </c>
      <c r="W6" s="27">
        <v>371</v>
      </c>
      <c r="X6" s="26">
        <v>139993</v>
      </c>
      <c r="Y6" s="20">
        <f t="shared" si="0"/>
        <v>41234</v>
      </c>
      <c r="Z6" s="21">
        <f t="shared" si="0"/>
        <v>17364293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1373.4</v>
      </c>
      <c r="F7" s="36">
        <v>236780</v>
      </c>
      <c r="G7" s="29">
        <v>151</v>
      </c>
      <c r="H7" s="30">
        <v>74158</v>
      </c>
      <c r="I7" s="31">
        <v>3960</v>
      </c>
      <c r="J7" s="32">
        <v>3515681</v>
      </c>
      <c r="K7" s="77">
        <v>6761.2999999999993</v>
      </c>
      <c r="L7" s="30">
        <v>3783226</v>
      </c>
      <c r="M7" s="23">
        <v>1341.7</v>
      </c>
      <c r="N7" s="24">
        <v>352761.25</v>
      </c>
      <c r="O7" s="33">
        <v>3038</v>
      </c>
      <c r="P7" s="34">
        <v>575064</v>
      </c>
      <c r="Q7" s="23">
        <v>31509.5</v>
      </c>
      <c r="R7" s="24">
        <v>4995167.5</v>
      </c>
      <c r="S7" s="33">
        <v>25843</v>
      </c>
      <c r="T7" s="34">
        <v>2200179</v>
      </c>
      <c r="U7" s="23">
        <v>3289.2</v>
      </c>
      <c r="V7" s="24">
        <v>1282963.5</v>
      </c>
      <c r="W7" s="23">
        <v>1450.6999999999998</v>
      </c>
      <c r="X7" s="34">
        <v>374192.5</v>
      </c>
      <c r="Y7" s="31">
        <f t="shared" si="0"/>
        <v>78717.8</v>
      </c>
      <c r="Z7" s="24">
        <f t="shared" si="0"/>
        <v>17390172.75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279</v>
      </c>
      <c r="H8" s="16">
        <v>131454</v>
      </c>
      <c r="I8" s="13">
        <v>271</v>
      </c>
      <c r="J8" s="14">
        <v>27291</v>
      </c>
      <c r="K8" s="17">
        <v>0</v>
      </c>
      <c r="L8" s="18">
        <v>0</v>
      </c>
      <c r="M8" s="13">
        <v>5623</v>
      </c>
      <c r="N8" s="75">
        <v>996951</v>
      </c>
      <c r="O8" s="19">
        <v>0</v>
      </c>
      <c r="P8" s="18">
        <v>0</v>
      </c>
      <c r="Q8" s="13">
        <v>7660</v>
      </c>
      <c r="R8" s="14">
        <v>1262744</v>
      </c>
      <c r="S8" s="19">
        <v>33831</v>
      </c>
      <c r="T8" s="18">
        <v>4245748</v>
      </c>
      <c r="U8" s="13">
        <v>1429</v>
      </c>
      <c r="V8" s="14">
        <v>123814</v>
      </c>
      <c r="W8" s="13">
        <v>51</v>
      </c>
      <c r="X8" s="18">
        <v>7642</v>
      </c>
      <c r="Y8" s="13">
        <f t="shared" si="0"/>
        <v>49310</v>
      </c>
      <c r="Z8" s="14">
        <f t="shared" si="0"/>
        <v>6822938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160</v>
      </c>
      <c r="F9" s="24">
        <v>26108</v>
      </c>
      <c r="G9" s="25">
        <v>202</v>
      </c>
      <c r="H9" s="26">
        <v>111254</v>
      </c>
      <c r="I9" s="27">
        <v>221</v>
      </c>
      <c r="J9" s="21">
        <v>17808</v>
      </c>
      <c r="K9" s="25">
        <v>6</v>
      </c>
      <c r="L9" s="26">
        <v>285</v>
      </c>
      <c r="M9" s="27">
        <v>5080</v>
      </c>
      <c r="N9" s="76">
        <v>910203</v>
      </c>
      <c r="O9" s="25">
        <v>0</v>
      </c>
      <c r="P9" s="26">
        <v>0</v>
      </c>
      <c r="Q9" s="27">
        <v>7429</v>
      </c>
      <c r="R9" s="21">
        <v>1317983</v>
      </c>
      <c r="S9" s="25">
        <v>32370</v>
      </c>
      <c r="T9" s="26">
        <v>4107928</v>
      </c>
      <c r="U9" s="27">
        <v>732</v>
      </c>
      <c r="V9" s="21">
        <v>63008</v>
      </c>
      <c r="W9" s="27">
        <v>51</v>
      </c>
      <c r="X9" s="26">
        <v>7642</v>
      </c>
      <c r="Y9" s="20">
        <f t="shared" si="0"/>
        <v>46251</v>
      </c>
      <c r="Z9" s="21">
        <f t="shared" si="0"/>
        <v>6562219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20776</v>
      </c>
      <c r="G10" s="29">
        <v>252.90200000000004</v>
      </c>
      <c r="H10" s="30">
        <v>119200</v>
      </c>
      <c r="I10" s="37">
        <v>385</v>
      </c>
      <c r="J10" s="38">
        <v>62233</v>
      </c>
      <c r="K10" s="77">
        <v>367</v>
      </c>
      <c r="L10" s="30">
        <v>9406</v>
      </c>
      <c r="M10" s="35">
        <v>9338</v>
      </c>
      <c r="N10" s="36">
        <v>1646442</v>
      </c>
      <c r="O10" s="29">
        <v>0</v>
      </c>
      <c r="P10" s="30">
        <v>0</v>
      </c>
      <c r="Q10" s="35">
        <v>13603</v>
      </c>
      <c r="R10" s="36">
        <v>1690141</v>
      </c>
      <c r="S10" s="29">
        <v>4404</v>
      </c>
      <c r="T10" s="30">
        <v>657868</v>
      </c>
      <c r="U10" s="35">
        <v>1770</v>
      </c>
      <c r="V10" s="36">
        <v>120572</v>
      </c>
      <c r="W10" s="35">
        <v>25</v>
      </c>
      <c r="X10" s="30">
        <v>300</v>
      </c>
      <c r="Y10" s="37">
        <f t="shared" si="0"/>
        <v>30279.902000000002</v>
      </c>
      <c r="Z10" s="36">
        <f t="shared" si="0"/>
        <v>4326938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39</v>
      </c>
      <c r="J11" s="14">
        <v>5102.6000000000004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2267</v>
      </c>
      <c r="R11" s="14">
        <v>618203.19999999995</v>
      </c>
      <c r="S11" s="19">
        <v>0</v>
      </c>
      <c r="T11" s="18">
        <v>0</v>
      </c>
      <c r="U11" s="13">
        <v>12</v>
      </c>
      <c r="V11" s="14">
        <v>19920</v>
      </c>
      <c r="W11" s="13">
        <v>0</v>
      </c>
      <c r="X11" s="18">
        <v>0</v>
      </c>
      <c r="Y11" s="13">
        <f>+W11+U11+S11+Q11+O11+M11+K11+I11+G11+E11</f>
        <v>2408</v>
      </c>
      <c r="Z11" s="14">
        <f t="shared" si="0"/>
        <v>733225.79999999993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65</v>
      </c>
      <c r="J12" s="21">
        <v>5818.3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2788</v>
      </c>
      <c r="R12" s="21">
        <v>713946.4</v>
      </c>
      <c r="S12" s="25">
        <v>0</v>
      </c>
      <c r="T12" s="26">
        <v>0</v>
      </c>
      <c r="U12" s="27">
        <v>11</v>
      </c>
      <c r="V12" s="21">
        <v>1791</v>
      </c>
      <c r="W12" s="27">
        <v>29</v>
      </c>
      <c r="X12" s="26">
        <v>21850</v>
      </c>
      <c r="Y12" s="20">
        <f t="shared" ref="Y12:Y19" si="1">+W12+U12+S12+Q12+O12+M12+K12+I12+G12+E12</f>
        <v>2983</v>
      </c>
      <c r="Z12" s="21">
        <f t="shared" si="0"/>
        <v>833405.70000000007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151</v>
      </c>
      <c r="J13" s="38">
        <v>34495.300000000003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6851</v>
      </c>
      <c r="R13" s="36">
        <v>1926647.6</v>
      </c>
      <c r="S13" s="29">
        <v>2</v>
      </c>
      <c r="T13" s="30">
        <v>2250</v>
      </c>
      <c r="U13" s="35">
        <v>453</v>
      </c>
      <c r="V13" s="36">
        <v>96461</v>
      </c>
      <c r="W13" s="35">
        <v>10</v>
      </c>
      <c r="X13" s="30">
        <v>30145</v>
      </c>
      <c r="Y13" s="37">
        <f t="shared" si="1"/>
        <v>7681.1</v>
      </c>
      <c r="Z13" s="36">
        <f t="shared" si="0"/>
        <v>2303998.9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104</v>
      </c>
      <c r="N14" s="75">
        <v>17069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104</v>
      </c>
      <c r="Z14" s="14">
        <f t="shared" si="0"/>
        <v>17069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1053</v>
      </c>
      <c r="N15" s="76">
        <v>241241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1053</v>
      </c>
      <c r="Z15" s="24">
        <f t="shared" si="0"/>
        <v>241241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4892</v>
      </c>
      <c r="N16" s="36">
        <v>854463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4892</v>
      </c>
      <c r="Z16" s="36">
        <f t="shared" si="0"/>
        <v>854463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124.128</v>
      </c>
      <c r="F17" s="14">
        <v>31924</v>
      </c>
      <c r="G17" s="19">
        <v>1077</v>
      </c>
      <c r="H17" s="18">
        <v>312350</v>
      </c>
      <c r="I17" s="13">
        <v>256</v>
      </c>
      <c r="J17" s="14">
        <v>201504</v>
      </c>
      <c r="K17" s="19">
        <v>60</v>
      </c>
      <c r="L17" s="18">
        <v>49605</v>
      </c>
      <c r="M17" s="13">
        <v>484</v>
      </c>
      <c r="N17" s="75">
        <v>224887</v>
      </c>
      <c r="O17" s="19">
        <v>3369</v>
      </c>
      <c r="P17" s="18">
        <v>1349491</v>
      </c>
      <c r="Q17" s="13">
        <v>5293</v>
      </c>
      <c r="R17" s="14">
        <v>1433622</v>
      </c>
      <c r="S17" s="19">
        <v>312</v>
      </c>
      <c r="T17" s="18">
        <v>68258</v>
      </c>
      <c r="U17" s="13">
        <v>0</v>
      </c>
      <c r="V17" s="14">
        <v>0</v>
      </c>
      <c r="W17" s="13">
        <v>7233</v>
      </c>
      <c r="X17" s="18">
        <v>1597064</v>
      </c>
      <c r="Y17" s="41">
        <f t="shared" si="1"/>
        <v>18208.128000000001</v>
      </c>
      <c r="Z17" s="42">
        <f t="shared" si="0"/>
        <v>5268705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70.12</v>
      </c>
      <c r="F18" s="21">
        <v>18652</v>
      </c>
      <c r="G18" s="25">
        <v>1043</v>
      </c>
      <c r="H18" s="26">
        <v>300197</v>
      </c>
      <c r="I18" s="27">
        <v>219</v>
      </c>
      <c r="J18" s="21">
        <v>173452</v>
      </c>
      <c r="K18" s="25">
        <v>77</v>
      </c>
      <c r="L18" s="26">
        <v>59135</v>
      </c>
      <c r="M18" s="27">
        <v>596</v>
      </c>
      <c r="N18" s="21">
        <v>264490</v>
      </c>
      <c r="O18" s="25">
        <v>3478</v>
      </c>
      <c r="P18" s="26">
        <v>1385354</v>
      </c>
      <c r="Q18" s="27">
        <v>4611</v>
      </c>
      <c r="R18" s="21">
        <v>1187200</v>
      </c>
      <c r="S18" s="25">
        <v>334</v>
      </c>
      <c r="T18" s="26">
        <v>75203</v>
      </c>
      <c r="U18" s="27">
        <v>4</v>
      </c>
      <c r="V18" s="21">
        <v>880</v>
      </c>
      <c r="W18" s="27">
        <v>6811</v>
      </c>
      <c r="X18" s="26">
        <v>1538307</v>
      </c>
      <c r="Y18" s="23">
        <f t="shared" si="1"/>
        <v>17243.12</v>
      </c>
      <c r="Z18" s="24">
        <f t="shared" si="0"/>
        <v>5002870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530.00800000000004</v>
      </c>
      <c r="F19" s="24">
        <v>122953</v>
      </c>
      <c r="G19" s="33">
        <v>1154</v>
      </c>
      <c r="H19" s="34">
        <v>368698</v>
      </c>
      <c r="I19" s="23">
        <v>413</v>
      </c>
      <c r="J19" s="24">
        <v>201807</v>
      </c>
      <c r="K19" s="78">
        <v>199</v>
      </c>
      <c r="L19" s="34">
        <v>148530</v>
      </c>
      <c r="M19" s="23">
        <v>1671.0840000000001</v>
      </c>
      <c r="N19" s="24">
        <v>521365</v>
      </c>
      <c r="O19" s="33">
        <v>1845</v>
      </c>
      <c r="P19" s="34">
        <v>800355</v>
      </c>
      <c r="Q19" s="23">
        <v>7645</v>
      </c>
      <c r="R19" s="24">
        <v>2285897</v>
      </c>
      <c r="S19" s="33">
        <v>120</v>
      </c>
      <c r="T19" s="34">
        <v>26088</v>
      </c>
      <c r="U19" s="23">
        <v>65</v>
      </c>
      <c r="V19" s="24">
        <v>14300</v>
      </c>
      <c r="W19" s="23">
        <v>6358.241</v>
      </c>
      <c r="X19" s="34">
        <v>1595548</v>
      </c>
      <c r="Y19" s="35">
        <f t="shared" si="1"/>
        <v>20000.333000000002</v>
      </c>
      <c r="Z19" s="36">
        <f t="shared" si="0"/>
        <v>6085541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v>1094.1279999999999</v>
      </c>
      <c r="F20" s="14">
        <v>123819</v>
      </c>
      <c r="G20" s="19">
        <v>1461</v>
      </c>
      <c r="H20" s="18">
        <v>524244</v>
      </c>
      <c r="I20" s="13">
        <v>2891</v>
      </c>
      <c r="J20" s="14">
        <v>3905990.6</v>
      </c>
      <c r="K20" s="19">
        <v>1885</v>
      </c>
      <c r="L20" s="18">
        <v>3631930</v>
      </c>
      <c r="M20" s="13">
        <v>6914</v>
      </c>
      <c r="N20" s="14">
        <v>1510701</v>
      </c>
      <c r="O20" s="19">
        <v>4180</v>
      </c>
      <c r="P20" s="18">
        <v>1389165</v>
      </c>
      <c r="Q20" s="13">
        <v>28213</v>
      </c>
      <c r="R20" s="14">
        <v>5436063.2000000002</v>
      </c>
      <c r="S20" s="19">
        <v>50388</v>
      </c>
      <c r="T20" s="18">
        <v>8915031</v>
      </c>
      <c r="U20" s="13">
        <v>4917</v>
      </c>
      <c r="V20" s="14">
        <v>1777710</v>
      </c>
      <c r="W20" s="13">
        <v>7555</v>
      </c>
      <c r="X20" s="18">
        <v>1726304</v>
      </c>
      <c r="Y20" s="31">
        <f t="shared" ref="Y20:Z22" si="2">+Y17+Y14+Y11+Y8+Y5</f>
        <v>109498.128</v>
      </c>
      <c r="Z20" s="32">
        <f t="shared" si="2"/>
        <v>28940957.800000001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v>985.12</v>
      </c>
      <c r="F21" s="21">
        <v>97247</v>
      </c>
      <c r="G21" s="25">
        <v>1350</v>
      </c>
      <c r="H21" s="26">
        <v>491891</v>
      </c>
      <c r="I21" s="27">
        <v>3394</v>
      </c>
      <c r="J21" s="21">
        <v>4774400.3</v>
      </c>
      <c r="K21" s="25">
        <v>1938</v>
      </c>
      <c r="L21" s="26">
        <v>3708180</v>
      </c>
      <c r="M21" s="27">
        <v>7256</v>
      </c>
      <c r="N21" s="21">
        <v>1641495</v>
      </c>
      <c r="O21" s="25">
        <v>4326</v>
      </c>
      <c r="P21" s="26">
        <v>1432536</v>
      </c>
      <c r="Q21" s="27">
        <v>28953</v>
      </c>
      <c r="R21" s="21">
        <v>5416865.4000000004</v>
      </c>
      <c r="S21" s="25">
        <v>48309</v>
      </c>
      <c r="T21" s="26">
        <v>8571599</v>
      </c>
      <c r="U21" s="27">
        <v>4991</v>
      </c>
      <c r="V21" s="21">
        <v>2162023</v>
      </c>
      <c r="W21" s="27">
        <v>7262</v>
      </c>
      <c r="X21" s="26">
        <v>1707792</v>
      </c>
      <c r="Y21" s="23">
        <f t="shared" si="2"/>
        <v>108764.12</v>
      </c>
      <c r="Z21" s="24">
        <f t="shared" si="2"/>
        <v>30004028.699999999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v>2038.4080000000001</v>
      </c>
      <c r="F22" s="24">
        <v>380509</v>
      </c>
      <c r="G22" s="33">
        <v>1752.902</v>
      </c>
      <c r="H22" s="34">
        <v>757056</v>
      </c>
      <c r="I22" s="23">
        <v>4909</v>
      </c>
      <c r="J22" s="24">
        <v>3814216.3</v>
      </c>
      <c r="K22" s="33">
        <v>7327.2999999999993</v>
      </c>
      <c r="L22" s="34">
        <v>3941162</v>
      </c>
      <c r="M22" s="23">
        <v>17261.884000000002</v>
      </c>
      <c r="N22" s="24">
        <v>3394031.25</v>
      </c>
      <c r="O22" s="33">
        <v>4883</v>
      </c>
      <c r="P22" s="34">
        <v>1375419</v>
      </c>
      <c r="Q22" s="23">
        <v>59608.5</v>
      </c>
      <c r="R22" s="24">
        <v>10897853.1</v>
      </c>
      <c r="S22" s="33">
        <v>30369</v>
      </c>
      <c r="T22" s="34">
        <v>2886385</v>
      </c>
      <c r="U22" s="23">
        <v>5577.2</v>
      </c>
      <c r="V22" s="24">
        <v>1514296.5</v>
      </c>
      <c r="W22" s="23">
        <v>7843.9409999999998</v>
      </c>
      <c r="X22" s="34">
        <v>2000185.5</v>
      </c>
      <c r="Y22" s="23">
        <f t="shared" si="2"/>
        <v>141571.13500000001</v>
      </c>
      <c r="Z22" s="24">
        <f t="shared" si="2"/>
        <v>30961113.649999999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52.402938851879931</v>
      </c>
      <c r="F23" s="178"/>
      <c r="G23" s="177">
        <f>(G20+G21)/(G22+G41)*100</f>
        <v>82.803013075276212</v>
      </c>
      <c r="H23" s="178"/>
      <c r="I23" s="177">
        <f>(I20+I21)/(I22+I41)*100</f>
        <v>60.895262087007076</v>
      </c>
      <c r="J23" s="178"/>
      <c r="K23" s="177">
        <f>(K20+K21)/(K22+K41)*100</f>
        <v>25.993363975087714</v>
      </c>
      <c r="L23" s="178"/>
      <c r="M23" s="177">
        <f>(M20+M21)/(M22+M41)*100</f>
        <v>40.641582884392506</v>
      </c>
      <c r="N23" s="178"/>
      <c r="O23" s="177">
        <f>(O20+O21)/(O22+O41)*100</f>
        <v>85.815173527037942</v>
      </c>
      <c r="P23" s="178"/>
      <c r="Q23" s="177">
        <f>(Q20+Q21)/(Q22+Q41)*100</f>
        <v>47.655409855198108</v>
      </c>
      <c r="R23" s="178"/>
      <c r="S23" s="177">
        <f>(S20+S21)/(S22+S41)*100</f>
        <v>168.25551066332531</v>
      </c>
      <c r="T23" s="178"/>
      <c r="U23" s="177">
        <f>(U20+U21)/(U22+U41)*100</f>
        <v>88.240532934345055</v>
      </c>
      <c r="V23" s="178"/>
      <c r="W23" s="177">
        <f>(W20+W21)/(W22+W41)*100</f>
        <v>96.246271975322699</v>
      </c>
      <c r="X23" s="178"/>
      <c r="Y23" s="177">
        <f>(Y20+Y21)/(Y22+Y41)*100</f>
        <v>77.286070334585318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186669.69517388075</v>
      </c>
      <c r="F24" s="180"/>
      <c r="G24" s="181">
        <f>H22/G22*1000</f>
        <v>431887.23613755929</v>
      </c>
      <c r="H24" s="182"/>
      <c r="I24" s="183">
        <f>J22/I22*1000</f>
        <v>776984.37563658576</v>
      </c>
      <c r="J24" s="184"/>
      <c r="K24" s="181">
        <f>L22/K22*1000</f>
        <v>537873.70518472022</v>
      </c>
      <c r="L24" s="182"/>
      <c r="M24" s="183">
        <f>N22/M22*1000</f>
        <v>196619.9778656837</v>
      </c>
      <c r="N24" s="184"/>
      <c r="O24" s="181">
        <f>P22/O22*1000</f>
        <v>281674.99488019658</v>
      </c>
      <c r="P24" s="182"/>
      <c r="Q24" s="183">
        <f>R22/Q22*1000</f>
        <v>182823.81036261606</v>
      </c>
      <c r="R24" s="184"/>
      <c r="S24" s="181">
        <f>T22/S22*1000</f>
        <v>95043.794659027306</v>
      </c>
      <c r="T24" s="182"/>
      <c r="U24" s="183">
        <f>V22/U22*1000</f>
        <v>271515.54543498531</v>
      </c>
      <c r="V24" s="184"/>
      <c r="W24" s="181">
        <f>X22/W22*1000</f>
        <v>254997.51974167069</v>
      </c>
      <c r="X24" s="182"/>
      <c r="Y24" s="183">
        <f>Z22/Y22*1000</f>
        <v>218696.51359367851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1.4398471835378024</v>
      </c>
      <c r="F25" s="49"/>
      <c r="G25" s="50">
        <f>G22/Y22*100</f>
        <v>1.2381775423358723</v>
      </c>
      <c r="H25" s="51"/>
      <c r="I25" s="48">
        <f>I22/Y22*100</f>
        <v>3.4675147585699584</v>
      </c>
      <c r="J25" s="49"/>
      <c r="K25" s="50">
        <f>K22/Y22*100</f>
        <v>5.1757019536503668</v>
      </c>
      <c r="L25" s="51"/>
      <c r="M25" s="48">
        <f>M22/Y22*100</f>
        <v>12.193081591102594</v>
      </c>
      <c r="N25" s="49"/>
      <c r="O25" s="50">
        <f>O22/Y22*100</f>
        <v>3.4491494328981678</v>
      </c>
      <c r="P25" s="51"/>
      <c r="Q25" s="48">
        <f>Q22/Y22*100</f>
        <v>42.104981357958316</v>
      </c>
      <c r="R25" s="49"/>
      <c r="S25" s="50">
        <f>S22/Y22*100</f>
        <v>21.451406743330832</v>
      </c>
      <c r="T25" s="51"/>
      <c r="U25" s="48">
        <f>U22/Y22*100</f>
        <v>3.9395036283349705</v>
      </c>
      <c r="V25" s="49"/>
      <c r="W25" s="50">
        <f>W22/Y22*100</f>
        <v>5.5406358082811158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1734</v>
      </c>
      <c r="F27" s="99">
        <v>239031</v>
      </c>
      <c r="G27" s="103">
        <v>1037</v>
      </c>
      <c r="H27" s="101">
        <v>352921</v>
      </c>
      <c r="I27" s="102">
        <v>2934</v>
      </c>
      <c r="J27" s="99">
        <v>5848721</v>
      </c>
      <c r="K27" s="103">
        <v>1692</v>
      </c>
      <c r="L27" s="101">
        <v>3436378</v>
      </c>
      <c r="M27" s="102">
        <v>8675</v>
      </c>
      <c r="N27" s="99">
        <v>2095663</v>
      </c>
      <c r="O27" s="103">
        <v>4994</v>
      </c>
      <c r="P27" s="101">
        <v>1614810</v>
      </c>
      <c r="Q27" s="102">
        <v>29495</v>
      </c>
      <c r="R27" s="99">
        <v>5886224</v>
      </c>
      <c r="S27" s="103">
        <v>48976</v>
      </c>
      <c r="T27" s="101">
        <v>10337793</v>
      </c>
      <c r="U27" s="102">
        <v>4984</v>
      </c>
      <c r="V27" s="99">
        <v>1531048</v>
      </c>
      <c r="W27" s="102">
        <v>8839</v>
      </c>
      <c r="X27" s="101">
        <v>1892756</v>
      </c>
      <c r="Y27" s="124">
        <v>113360</v>
      </c>
      <c r="Z27" s="125">
        <v>33235345</v>
      </c>
    </row>
    <row r="28" spans="1:28" ht="18.95" customHeight="1" x14ac:dyDescent="0.15">
      <c r="A28" s="22"/>
      <c r="B28" s="195"/>
      <c r="C28" s="7"/>
      <c r="D28" s="55" t="s">
        <v>22</v>
      </c>
      <c r="E28" s="126">
        <v>995</v>
      </c>
      <c r="F28" s="107">
        <v>91440</v>
      </c>
      <c r="G28" s="108">
        <v>923</v>
      </c>
      <c r="H28" s="109">
        <v>316405</v>
      </c>
      <c r="I28" s="106">
        <v>3224</v>
      </c>
      <c r="J28" s="107">
        <v>5874108</v>
      </c>
      <c r="K28" s="108">
        <v>811</v>
      </c>
      <c r="L28" s="109">
        <v>1971094</v>
      </c>
      <c r="M28" s="106">
        <v>9857</v>
      </c>
      <c r="N28" s="107">
        <v>1929725</v>
      </c>
      <c r="O28" s="110">
        <v>5091</v>
      </c>
      <c r="P28" s="109">
        <v>1630821</v>
      </c>
      <c r="Q28" s="106">
        <v>30743</v>
      </c>
      <c r="R28" s="107">
        <v>6127578</v>
      </c>
      <c r="S28" s="110">
        <v>48697</v>
      </c>
      <c r="T28" s="109">
        <v>10254929</v>
      </c>
      <c r="U28" s="106">
        <v>4316</v>
      </c>
      <c r="V28" s="107">
        <v>1674858</v>
      </c>
      <c r="W28" s="106">
        <v>9372</v>
      </c>
      <c r="X28" s="109">
        <v>1925560</v>
      </c>
      <c r="Y28" s="113">
        <v>114029</v>
      </c>
      <c r="Z28" s="114">
        <v>31796518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3153</v>
      </c>
      <c r="F29" s="114">
        <v>623608</v>
      </c>
      <c r="G29" s="117">
        <v>1179</v>
      </c>
      <c r="H29" s="116">
        <v>513224</v>
      </c>
      <c r="I29" s="113">
        <v>1849</v>
      </c>
      <c r="J29" s="114">
        <v>1783704</v>
      </c>
      <c r="K29" s="117">
        <v>3680</v>
      </c>
      <c r="L29" s="116">
        <v>4994311</v>
      </c>
      <c r="M29" s="113">
        <v>13642</v>
      </c>
      <c r="N29" s="114">
        <v>3043285</v>
      </c>
      <c r="O29" s="117">
        <v>4439</v>
      </c>
      <c r="P29" s="116">
        <v>1248308</v>
      </c>
      <c r="Q29" s="113">
        <v>58185</v>
      </c>
      <c r="R29" s="114">
        <v>10166948</v>
      </c>
      <c r="S29" s="117">
        <v>28648</v>
      </c>
      <c r="T29" s="116">
        <v>2651615</v>
      </c>
      <c r="U29" s="113">
        <v>4305</v>
      </c>
      <c r="V29" s="114">
        <v>977801</v>
      </c>
      <c r="W29" s="113">
        <v>7828</v>
      </c>
      <c r="X29" s="116">
        <v>1869869</v>
      </c>
      <c r="Y29" s="113">
        <v>126908</v>
      </c>
      <c r="Z29" s="114">
        <v>27872673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42.8</v>
      </c>
      <c r="F30" s="206"/>
      <c r="G30" s="204">
        <v>89.5</v>
      </c>
      <c r="H30" s="206"/>
      <c r="I30" s="204">
        <v>150.5</v>
      </c>
      <c r="J30" s="206"/>
      <c r="K30" s="204">
        <v>53.8</v>
      </c>
      <c r="L30" s="206"/>
      <c r="M30" s="204">
        <v>70.2</v>
      </c>
      <c r="N30" s="206"/>
      <c r="O30" s="204">
        <v>124.3</v>
      </c>
      <c r="P30" s="206"/>
      <c r="Q30" s="204">
        <v>52.4</v>
      </c>
      <c r="R30" s="206"/>
      <c r="S30" s="204">
        <v>178.1</v>
      </c>
      <c r="T30" s="206"/>
      <c r="U30" s="204">
        <v>88</v>
      </c>
      <c r="V30" s="206"/>
      <c r="W30" s="204">
        <v>108.5</v>
      </c>
      <c r="X30" s="206"/>
      <c r="Y30" s="204">
        <v>87.9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-639.87200000000007</v>
      </c>
      <c r="F31" s="91">
        <f t="shared" ref="F31:Z33" si="3">F20-F27</f>
        <v>-115212</v>
      </c>
      <c r="G31" s="92">
        <f t="shared" si="3"/>
        <v>424</v>
      </c>
      <c r="H31" s="93">
        <f t="shared" si="3"/>
        <v>171323</v>
      </c>
      <c r="I31" s="90">
        <f t="shared" si="3"/>
        <v>-43</v>
      </c>
      <c r="J31" s="91">
        <f t="shared" si="3"/>
        <v>-1942730.4</v>
      </c>
      <c r="K31" s="92">
        <f t="shared" si="3"/>
        <v>193</v>
      </c>
      <c r="L31" s="93">
        <f t="shared" si="3"/>
        <v>195552</v>
      </c>
      <c r="M31" s="90">
        <f t="shared" si="3"/>
        <v>-1761</v>
      </c>
      <c r="N31" s="91">
        <f t="shared" si="3"/>
        <v>-584962</v>
      </c>
      <c r="O31" s="92">
        <f t="shared" si="3"/>
        <v>-814</v>
      </c>
      <c r="P31" s="93">
        <f t="shared" si="3"/>
        <v>-225645</v>
      </c>
      <c r="Q31" s="90">
        <f t="shared" si="3"/>
        <v>-1282</v>
      </c>
      <c r="R31" s="91">
        <f t="shared" si="3"/>
        <v>-450160.79999999981</v>
      </c>
      <c r="S31" s="92">
        <f t="shared" si="3"/>
        <v>1412</v>
      </c>
      <c r="T31" s="93">
        <f t="shared" si="3"/>
        <v>-1422762</v>
      </c>
      <c r="U31" s="90">
        <f t="shared" si="3"/>
        <v>-67</v>
      </c>
      <c r="V31" s="91">
        <f t="shared" si="3"/>
        <v>246662</v>
      </c>
      <c r="W31" s="92">
        <f t="shared" si="3"/>
        <v>-1284</v>
      </c>
      <c r="X31" s="93">
        <f t="shared" si="3"/>
        <v>-166452</v>
      </c>
      <c r="Y31" s="90">
        <f t="shared" si="3"/>
        <v>-3861.872000000003</v>
      </c>
      <c r="Z31" s="91">
        <f t="shared" si="3"/>
        <v>-4294387.1999999993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4">E21-E28</f>
        <v>-9.8799999999999955</v>
      </c>
      <c r="F32" s="95">
        <f t="shared" si="4"/>
        <v>5807</v>
      </c>
      <c r="G32" s="96">
        <f t="shared" si="4"/>
        <v>427</v>
      </c>
      <c r="H32" s="97">
        <f t="shared" si="4"/>
        <v>175486</v>
      </c>
      <c r="I32" s="94">
        <f t="shared" si="4"/>
        <v>170</v>
      </c>
      <c r="J32" s="95">
        <f t="shared" si="4"/>
        <v>-1099707.7000000002</v>
      </c>
      <c r="K32" s="96">
        <f t="shared" si="4"/>
        <v>1127</v>
      </c>
      <c r="L32" s="97">
        <f t="shared" si="4"/>
        <v>1737086</v>
      </c>
      <c r="M32" s="94">
        <f t="shared" si="4"/>
        <v>-2601</v>
      </c>
      <c r="N32" s="95">
        <f t="shared" si="4"/>
        <v>-288230</v>
      </c>
      <c r="O32" s="96">
        <f t="shared" si="4"/>
        <v>-765</v>
      </c>
      <c r="P32" s="97">
        <f t="shared" si="4"/>
        <v>-198285</v>
      </c>
      <c r="Q32" s="94">
        <f t="shared" si="4"/>
        <v>-1790</v>
      </c>
      <c r="R32" s="95">
        <f t="shared" si="4"/>
        <v>-710712.59999999963</v>
      </c>
      <c r="S32" s="96">
        <f t="shared" si="4"/>
        <v>-388</v>
      </c>
      <c r="T32" s="97">
        <f t="shared" si="4"/>
        <v>-1683330</v>
      </c>
      <c r="U32" s="94">
        <f t="shared" si="3"/>
        <v>675</v>
      </c>
      <c r="V32" s="95">
        <f t="shared" si="3"/>
        <v>487165</v>
      </c>
      <c r="W32" s="96">
        <f t="shared" si="3"/>
        <v>-2110</v>
      </c>
      <c r="X32" s="97">
        <f t="shared" si="3"/>
        <v>-217768</v>
      </c>
      <c r="Y32" s="94">
        <f t="shared" si="3"/>
        <v>-5264.8800000000047</v>
      </c>
      <c r="Z32" s="95">
        <f t="shared" si="3"/>
        <v>-1792489.3000000007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4"/>
        <v>-1114.5919999999999</v>
      </c>
      <c r="F33" s="95">
        <f t="shared" si="3"/>
        <v>-243099</v>
      </c>
      <c r="G33" s="96">
        <f t="shared" si="3"/>
        <v>573.90200000000004</v>
      </c>
      <c r="H33" s="97">
        <f t="shared" si="3"/>
        <v>243832</v>
      </c>
      <c r="I33" s="94">
        <f t="shared" si="3"/>
        <v>3060</v>
      </c>
      <c r="J33" s="95">
        <f t="shared" si="3"/>
        <v>2030512.2999999998</v>
      </c>
      <c r="K33" s="96">
        <f t="shared" si="3"/>
        <v>3647.2999999999993</v>
      </c>
      <c r="L33" s="97">
        <f t="shared" si="3"/>
        <v>-1053149</v>
      </c>
      <c r="M33" s="94">
        <f t="shared" si="3"/>
        <v>3619.8840000000018</v>
      </c>
      <c r="N33" s="95">
        <f t="shared" si="3"/>
        <v>350746.25</v>
      </c>
      <c r="O33" s="96">
        <f t="shared" si="3"/>
        <v>444</v>
      </c>
      <c r="P33" s="97">
        <f t="shared" si="3"/>
        <v>127111</v>
      </c>
      <c r="Q33" s="94">
        <f t="shared" si="3"/>
        <v>1423.5</v>
      </c>
      <c r="R33" s="95">
        <f t="shared" si="3"/>
        <v>730905.09999999963</v>
      </c>
      <c r="S33" s="96">
        <f t="shared" si="3"/>
        <v>1721</v>
      </c>
      <c r="T33" s="97">
        <f t="shared" si="3"/>
        <v>234770</v>
      </c>
      <c r="U33" s="94">
        <f t="shared" si="3"/>
        <v>1272.1999999999998</v>
      </c>
      <c r="V33" s="95">
        <f t="shared" si="3"/>
        <v>536495.5</v>
      </c>
      <c r="W33" s="96">
        <f t="shared" si="3"/>
        <v>15.940999999999804</v>
      </c>
      <c r="X33" s="97">
        <f t="shared" si="3"/>
        <v>130316.5</v>
      </c>
      <c r="Y33" s="94">
        <f t="shared" si="3"/>
        <v>14663.135000000009</v>
      </c>
      <c r="Z33" s="95">
        <f t="shared" si="3"/>
        <v>3088440.6499999985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9.6029388518799337</v>
      </c>
      <c r="F34" s="188"/>
      <c r="G34" s="187">
        <f t="shared" ref="G34" si="5">+G23-G30</f>
        <v>-6.6969869247237881</v>
      </c>
      <c r="H34" s="188"/>
      <c r="I34" s="187">
        <f t="shared" ref="I34" si="6">+I23-I30</f>
        <v>-89.604737912992931</v>
      </c>
      <c r="J34" s="188"/>
      <c r="K34" s="187">
        <f t="shared" ref="K34" si="7">+K23-K30</f>
        <v>-27.806636024912283</v>
      </c>
      <c r="L34" s="188"/>
      <c r="M34" s="187">
        <f t="shared" ref="M34" si="8">+M23-M30</f>
        <v>-29.558417115607497</v>
      </c>
      <c r="N34" s="188"/>
      <c r="O34" s="187">
        <f t="shared" ref="O34" si="9">+O23-O30</f>
        <v>-38.484826472962055</v>
      </c>
      <c r="P34" s="188"/>
      <c r="Q34" s="187">
        <f t="shared" ref="Q34" si="10">+Q23-Q30</f>
        <v>-4.7445901448018901</v>
      </c>
      <c r="R34" s="188"/>
      <c r="S34" s="187">
        <f t="shared" ref="S34" si="11">+S23-S30</f>
        <v>-9.844489336674684</v>
      </c>
      <c r="T34" s="188"/>
      <c r="U34" s="187">
        <f t="shared" ref="U34" si="12">+U23-U30</f>
        <v>0.24053293434505463</v>
      </c>
      <c r="V34" s="188"/>
      <c r="W34" s="187">
        <f t="shared" ref="W34" si="13">+W23-W30</f>
        <v>-12.253728024677301</v>
      </c>
      <c r="X34" s="188"/>
      <c r="Y34" s="187">
        <f t="shared" ref="Y34" si="14">+Y23-Y30</f>
        <v>-10.613929665414688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5">E20/E27*100</f>
        <v>63.098500576701269</v>
      </c>
      <c r="F35" s="60">
        <f t="shared" si="15"/>
        <v>51.800394091142991</v>
      </c>
      <c r="G35" s="61">
        <f t="shared" si="15"/>
        <v>140.88717454194793</v>
      </c>
      <c r="H35" s="62">
        <f t="shared" si="15"/>
        <v>148.54429178201354</v>
      </c>
      <c r="I35" s="59">
        <f t="shared" si="15"/>
        <v>98.5344239945467</v>
      </c>
      <c r="J35" s="60">
        <f t="shared" si="15"/>
        <v>66.783671165029077</v>
      </c>
      <c r="K35" s="61">
        <f t="shared" si="15"/>
        <v>111.40661938534279</v>
      </c>
      <c r="L35" s="62">
        <f t="shared" si="15"/>
        <v>105.69064288038162</v>
      </c>
      <c r="M35" s="59">
        <f t="shared" si="15"/>
        <v>79.700288184438037</v>
      </c>
      <c r="N35" s="60">
        <f t="shared" si="15"/>
        <v>72.087019716433417</v>
      </c>
      <c r="O35" s="61">
        <f t="shared" si="15"/>
        <v>83.70044052863436</v>
      </c>
      <c r="P35" s="62">
        <f t="shared" si="15"/>
        <v>86.026529436899708</v>
      </c>
      <c r="Q35" s="59">
        <f t="shared" si="15"/>
        <v>95.653500593320899</v>
      </c>
      <c r="R35" s="60">
        <f t="shared" si="15"/>
        <v>92.352299198943172</v>
      </c>
      <c r="S35" s="61">
        <f t="shared" si="15"/>
        <v>102.88304475661549</v>
      </c>
      <c r="T35" s="62">
        <f t="shared" si="15"/>
        <v>86.237275209515218</v>
      </c>
      <c r="U35" s="59">
        <f t="shared" si="15"/>
        <v>98.655698234349927</v>
      </c>
      <c r="V35" s="60">
        <f t="shared" si="15"/>
        <v>116.11066406801093</v>
      </c>
      <c r="W35" s="61">
        <f t="shared" si="15"/>
        <v>85.473469849530488</v>
      </c>
      <c r="X35" s="62">
        <f t="shared" si="15"/>
        <v>91.205839527123416</v>
      </c>
      <c r="Y35" s="59">
        <f t="shared" si="15"/>
        <v>96.593267466478466</v>
      </c>
      <c r="Z35" s="60">
        <f t="shared" si="15"/>
        <v>87.078854755381656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5"/>
        <v>99.007035175879395</v>
      </c>
      <c r="F36" s="64">
        <f t="shared" si="15"/>
        <v>106.35061242344707</v>
      </c>
      <c r="G36" s="65">
        <f t="shared" si="15"/>
        <v>146.26218851570965</v>
      </c>
      <c r="H36" s="66">
        <f t="shared" si="15"/>
        <v>155.46246108626602</v>
      </c>
      <c r="I36" s="63">
        <f t="shared" si="15"/>
        <v>105.27295285359801</v>
      </c>
      <c r="J36" s="64">
        <f t="shared" si="15"/>
        <v>81.27872861717897</v>
      </c>
      <c r="K36" s="65">
        <f t="shared" si="15"/>
        <v>238.96424167694207</v>
      </c>
      <c r="L36" s="66">
        <f t="shared" si="15"/>
        <v>188.12801418907469</v>
      </c>
      <c r="M36" s="63">
        <f t="shared" si="15"/>
        <v>73.61266105305873</v>
      </c>
      <c r="N36" s="64">
        <f t="shared" si="15"/>
        <v>85.063674875953836</v>
      </c>
      <c r="O36" s="65">
        <f t="shared" si="15"/>
        <v>84.973482616381844</v>
      </c>
      <c r="P36" s="66">
        <f t="shared" si="15"/>
        <v>87.841400129137412</v>
      </c>
      <c r="Q36" s="63">
        <f t="shared" si="15"/>
        <v>94.177536349738162</v>
      </c>
      <c r="R36" s="64">
        <f t="shared" si="15"/>
        <v>88.40141080211464</v>
      </c>
      <c r="S36" s="65">
        <f t="shared" si="15"/>
        <v>99.203236338994188</v>
      </c>
      <c r="T36" s="66">
        <f t="shared" si="15"/>
        <v>83.585161828034103</v>
      </c>
      <c r="U36" s="63">
        <f t="shared" si="15"/>
        <v>115.63948100092678</v>
      </c>
      <c r="V36" s="64">
        <f t="shared" si="15"/>
        <v>129.08694349013467</v>
      </c>
      <c r="W36" s="65">
        <f t="shared" si="15"/>
        <v>77.486128894579593</v>
      </c>
      <c r="X36" s="66">
        <f t="shared" si="15"/>
        <v>88.690666611271524</v>
      </c>
      <c r="Y36" s="63">
        <f t="shared" si="15"/>
        <v>95.382858746459235</v>
      </c>
      <c r="Z36" s="64">
        <f t="shared" si="15"/>
        <v>94.36262392001538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5"/>
        <v>64.649793847129729</v>
      </c>
      <c r="F37" s="68">
        <f t="shared" si="15"/>
        <v>61.017337814781079</v>
      </c>
      <c r="G37" s="69">
        <f t="shared" si="15"/>
        <v>148.67701441899916</v>
      </c>
      <c r="H37" s="70">
        <f t="shared" si="15"/>
        <v>147.50985924274781</v>
      </c>
      <c r="I37" s="67">
        <f t="shared" si="15"/>
        <v>265.49486208761493</v>
      </c>
      <c r="J37" s="68">
        <f t="shared" si="15"/>
        <v>213.83684176298311</v>
      </c>
      <c r="K37" s="69">
        <f t="shared" si="15"/>
        <v>199.11141304347822</v>
      </c>
      <c r="L37" s="70">
        <f t="shared" si="15"/>
        <v>78.913027242396396</v>
      </c>
      <c r="M37" s="67">
        <f t="shared" si="15"/>
        <v>126.53484826271809</v>
      </c>
      <c r="N37" s="68">
        <f t="shared" si="15"/>
        <v>111.52525149632714</v>
      </c>
      <c r="O37" s="69">
        <f t="shared" si="15"/>
        <v>110.00225275963054</v>
      </c>
      <c r="P37" s="70">
        <f t="shared" si="15"/>
        <v>110.18266325297922</v>
      </c>
      <c r="Q37" s="67">
        <f t="shared" si="15"/>
        <v>102.44650683165763</v>
      </c>
      <c r="R37" s="68">
        <f t="shared" si="15"/>
        <v>107.18903155597923</v>
      </c>
      <c r="S37" s="69">
        <f t="shared" si="15"/>
        <v>106.00740016755097</v>
      </c>
      <c r="T37" s="70">
        <f t="shared" si="15"/>
        <v>108.85384944646941</v>
      </c>
      <c r="U37" s="67">
        <f t="shared" si="15"/>
        <v>129.55168408826944</v>
      </c>
      <c r="V37" s="68">
        <f t="shared" si="15"/>
        <v>154.86755485011776</v>
      </c>
      <c r="W37" s="69">
        <f t="shared" si="15"/>
        <v>100.20364077669903</v>
      </c>
      <c r="X37" s="70">
        <f t="shared" si="15"/>
        <v>106.96928501408387</v>
      </c>
      <c r="Y37" s="67">
        <f t="shared" si="15"/>
        <v>111.5541455227409</v>
      </c>
      <c r="Z37" s="68">
        <f t="shared" si="15"/>
        <v>111.08053271388789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+'(令和5年2月)'!E20</f>
        <v>1004</v>
      </c>
      <c r="F39" s="119">
        <f>+'(令和5年2月)'!F20</f>
        <v>97350</v>
      </c>
      <c r="G39" s="118">
        <f>+'(令和5年2月)'!G20</f>
        <v>1229.6759999999999</v>
      </c>
      <c r="H39" s="119">
        <f>+'(令和5年2月)'!H20</f>
        <v>473682</v>
      </c>
      <c r="I39" s="118">
        <f>+'(令和5年2月)'!I20</f>
        <v>3163</v>
      </c>
      <c r="J39" s="119">
        <f>+'(令和5年2月)'!J20</f>
        <v>4259004.5999999996</v>
      </c>
      <c r="K39" s="118">
        <f>+'(令和5年2月)'!K20</f>
        <v>1634</v>
      </c>
      <c r="L39" s="119">
        <f>+'(令和5年2月)'!L20</f>
        <v>3136190</v>
      </c>
      <c r="M39" s="118">
        <f>+'(令和5年2月)'!M20</f>
        <v>7900.7120000000004</v>
      </c>
      <c r="N39" s="119">
        <f>+'(令和5年2月)'!N20</f>
        <v>1773659.5</v>
      </c>
      <c r="O39" s="118">
        <f>+'(令和5年2月)'!O20</f>
        <v>3262</v>
      </c>
      <c r="P39" s="119">
        <f>+'(令和5年2月)'!P20</f>
        <v>1163322</v>
      </c>
      <c r="Q39" s="118">
        <f>+'(令和5年2月)'!Q20</f>
        <v>23967</v>
      </c>
      <c r="R39" s="119">
        <f>+'(令和5年2月)'!R20</f>
        <v>4679499.2</v>
      </c>
      <c r="S39" s="120">
        <f>+'(令和5年2月)'!S20</f>
        <v>40723</v>
      </c>
      <c r="T39" s="121">
        <f>+'(令和5年2月)'!T20</f>
        <v>6892648</v>
      </c>
      <c r="U39" s="118">
        <f>+'(令和5年2月)'!U20</f>
        <v>3985</v>
      </c>
      <c r="V39" s="119">
        <f>+'(令和5年2月)'!V20</f>
        <v>1282688</v>
      </c>
      <c r="W39" s="118">
        <f>+'(令和5年2月)'!W20</f>
        <v>5936.2839999999997</v>
      </c>
      <c r="X39" s="119">
        <f>+'(令和5年2月)'!X20</f>
        <v>1309349</v>
      </c>
      <c r="Y39" s="104">
        <f>+'(令和5年2月)'!Y20</f>
        <v>92804.671999999991</v>
      </c>
      <c r="Z39" s="105">
        <f>+'(令和5年2月)'!Z20</f>
        <v>25067392.300000001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+'(令和5年2月)'!E21</f>
        <v>1023.5</v>
      </c>
      <c r="F40" s="123">
        <f>+'(令和5年2月)'!F21</f>
        <v>103431</v>
      </c>
      <c r="G40" s="122">
        <f>+'(令和5年2月)'!G21</f>
        <v>1166.886</v>
      </c>
      <c r="H40" s="123">
        <f>+'(令和5年2月)'!H21</f>
        <v>440847</v>
      </c>
      <c r="I40" s="122">
        <f>+'(令和5年2月)'!I21</f>
        <v>2654</v>
      </c>
      <c r="J40" s="123">
        <f>+'(令和5年2月)'!J21</f>
        <v>4347016</v>
      </c>
      <c r="K40" s="122">
        <f>+'(令和5年2月)'!K21</f>
        <v>1216</v>
      </c>
      <c r="L40" s="123">
        <f>+'(令和5年2月)'!L21</f>
        <v>2282697</v>
      </c>
      <c r="M40" s="122">
        <f>+'(令和5年2月)'!M21</f>
        <v>7042.1360000000004</v>
      </c>
      <c r="N40" s="123">
        <f>+'(令和5年2月)'!N21</f>
        <v>1655009.5</v>
      </c>
      <c r="O40" s="122">
        <f>+'(令和5年2月)'!O21</f>
        <v>3571</v>
      </c>
      <c r="P40" s="123">
        <f>+'(令和5年2月)'!P21</f>
        <v>1201547</v>
      </c>
      <c r="Q40" s="122">
        <f>+'(令和5年2月)'!Q21</f>
        <v>25545</v>
      </c>
      <c r="R40" s="123">
        <f>+'(令和5年2月)'!R21</f>
        <v>4883459.2</v>
      </c>
      <c r="S40" s="120">
        <f>+'(令和5年2月)'!S21</f>
        <v>41108</v>
      </c>
      <c r="T40" s="121">
        <f>+'(令和5年2月)'!T21</f>
        <v>6702204</v>
      </c>
      <c r="U40" s="122">
        <f>+'(令和5年2月)'!U21</f>
        <v>3937</v>
      </c>
      <c r="V40" s="123">
        <f>+'(令和5年2月)'!V21</f>
        <v>1181751</v>
      </c>
      <c r="W40" s="122">
        <f>+'(令和5年2月)'!W21</f>
        <v>5609.134</v>
      </c>
      <c r="X40" s="123">
        <f>+'(令和5年2月)'!X21</f>
        <v>1259994</v>
      </c>
      <c r="Y40" s="111">
        <f>+'(令和5年2月)'!Y21</f>
        <v>92872.656000000003</v>
      </c>
      <c r="Z40" s="112">
        <f>+'(令和5年2月)'!Z21</f>
        <v>24057955.699999999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+'(令和5年2月)'!E22</f>
        <v>1929.4</v>
      </c>
      <c r="F41" s="123">
        <f>+'(令和5年2月)'!F22</f>
        <v>353937</v>
      </c>
      <c r="G41" s="122">
        <f>+'(令和5年2月)'!G22</f>
        <v>1641.902</v>
      </c>
      <c r="H41" s="123">
        <f>+'(令和5年2月)'!H22</f>
        <v>724703</v>
      </c>
      <c r="I41" s="122">
        <f>+'(令和5年2月)'!I22</f>
        <v>5412</v>
      </c>
      <c r="J41" s="123">
        <f>+'(令和5年2月)'!J22</f>
        <v>4682626</v>
      </c>
      <c r="K41" s="122">
        <f>+'(令和5年2月)'!K22</f>
        <v>7380.3</v>
      </c>
      <c r="L41" s="123">
        <f>+'(令和5年2月)'!L22</f>
        <v>4017412</v>
      </c>
      <c r="M41" s="122">
        <f>+'(令和5年2月)'!M22</f>
        <v>17603.884000000002</v>
      </c>
      <c r="N41" s="123">
        <f>+'(令和5年2月)'!N22</f>
        <v>3524825.25</v>
      </c>
      <c r="O41" s="122">
        <f>+'(令和5年2月)'!O22</f>
        <v>5029</v>
      </c>
      <c r="P41" s="123">
        <f>+'(令和5年2月)'!P22</f>
        <v>1418790</v>
      </c>
      <c r="Q41" s="122">
        <f>+'(令和5年2月)'!Q22</f>
        <v>60348.5</v>
      </c>
      <c r="R41" s="123">
        <f>+'(令和5年2月)'!R22</f>
        <v>10878655.300000001</v>
      </c>
      <c r="S41" s="120">
        <f>+'(令和5年2月)'!S22</f>
        <v>28290</v>
      </c>
      <c r="T41" s="121">
        <f>+'(令和5年2月)'!T22</f>
        <v>2542953</v>
      </c>
      <c r="U41" s="122">
        <f>+'(令和5年2月)'!U22</f>
        <v>5651.2</v>
      </c>
      <c r="V41" s="123">
        <f>+'(令和5年2月)'!V22</f>
        <v>1898609.5</v>
      </c>
      <c r="W41" s="122">
        <f>+'(令和5年2月)'!W22</f>
        <v>7550.9409999999998</v>
      </c>
      <c r="X41" s="123">
        <f>+'(令和5年2月)'!X22</f>
        <v>1981673.5</v>
      </c>
      <c r="Y41" s="111">
        <f>+'(令和5年2月)'!Y22</f>
        <v>140837.12699999998</v>
      </c>
      <c r="Z41" s="112">
        <f>+'(令和5年2月)'!Z22</f>
        <v>32024184.550000001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+'(令和5年2月)'!E23</f>
        <v>52.278059974731192</v>
      </c>
      <c r="F42" s="203">
        <f>+'(令和5年2月)'!F23</f>
        <v>0</v>
      </c>
      <c r="G42" s="202">
        <f>+'(令和5年2月)'!G23</f>
        <v>74.403960988682442</v>
      </c>
      <c r="H42" s="203">
        <f>+'(令和5年2月)'!H23</f>
        <v>0</v>
      </c>
      <c r="I42" s="202">
        <f>+'(令和5年2月)'!I23</f>
        <v>56.393601551139113</v>
      </c>
      <c r="J42" s="203">
        <f>+'(令和5年2月)'!J23</f>
        <v>0</v>
      </c>
      <c r="K42" s="202">
        <f>+'(令和5年2月)'!K23</f>
        <v>19.87087417901915</v>
      </c>
      <c r="L42" s="203">
        <f>+'(令和5年2月)'!L23</f>
        <v>0</v>
      </c>
      <c r="M42" s="202">
        <f>+'(令和5年2月)'!M23</f>
        <v>43.502764198936617</v>
      </c>
      <c r="N42" s="203">
        <f>+'(令和5年2月)'!N23</f>
        <v>0</v>
      </c>
      <c r="O42" s="202">
        <f>+'(令和5年2月)'!O23</f>
        <v>65.911063952927563</v>
      </c>
      <c r="P42" s="203">
        <f>+'(令和5年2月)'!P23</f>
        <v>0</v>
      </c>
      <c r="Q42" s="202">
        <f>+'(令和5年2月)'!Q23</f>
        <v>40.492332856266614</v>
      </c>
      <c r="R42" s="203">
        <f>+'(令和5年2月)'!R23</f>
        <v>0</v>
      </c>
      <c r="S42" s="202">
        <f>+'(令和5年2月)'!S23</f>
        <v>143.65136487316775</v>
      </c>
      <c r="T42" s="203">
        <f>+'(令和5年2月)'!T23</f>
        <v>0</v>
      </c>
      <c r="U42" s="202">
        <f>+'(令和5年2月)'!U23</f>
        <v>70.390247369917546</v>
      </c>
      <c r="V42" s="203">
        <f>+'(令和5年2月)'!V23</f>
        <v>0</v>
      </c>
      <c r="W42" s="202">
        <f>+'(令和5年2月)'!W23</f>
        <v>78.142994404230137</v>
      </c>
      <c r="X42" s="203">
        <f>+'(令和5年2月)'!X23</f>
        <v>0</v>
      </c>
      <c r="Y42" s="202">
        <f>+'(令和5年2月)'!Y23</f>
        <v>65.903262967620762</v>
      </c>
      <c r="Z42" s="203">
        <f>+'(令和5年2月)'!Z23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6">E20-E39</f>
        <v>90.127999999999929</v>
      </c>
      <c r="F43" s="93">
        <f t="shared" si="16"/>
        <v>26469</v>
      </c>
      <c r="G43" s="90">
        <f t="shared" si="16"/>
        <v>231.32400000000007</v>
      </c>
      <c r="H43" s="91">
        <f t="shared" si="16"/>
        <v>50562</v>
      </c>
      <c r="I43" s="92">
        <f t="shared" si="16"/>
        <v>-272</v>
      </c>
      <c r="J43" s="93">
        <f t="shared" si="16"/>
        <v>-353013.99999999953</v>
      </c>
      <c r="K43" s="90">
        <f t="shared" si="16"/>
        <v>251</v>
      </c>
      <c r="L43" s="91">
        <f t="shared" si="16"/>
        <v>495740</v>
      </c>
      <c r="M43" s="92">
        <f t="shared" si="16"/>
        <v>-986.71200000000044</v>
      </c>
      <c r="N43" s="93">
        <f t="shared" si="16"/>
        <v>-262958.5</v>
      </c>
      <c r="O43" s="90">
        <f t="shared" si="16"/>
        <v>918</v>
      </c>
      <c r="P43" s="91">
        <f t="shared" si="16"/>
        <v>225843</v>
      </c>
      <c r="Q43" s="92">
        <f t="shared" si="16"/>
        <v>4246</v>
      </c>
      <c r="R43" s="93">
        <f t="shared" si="16"/>
        <v>756564</v>
      </c>
      <c r="S43" s="90">
        <f t="shared" si="16"/>
        <v>9665</v>
      </c>
      <c r="T43" s="91">
        <f t="shared" si="16"/>
        <v>2022383</v>
      </c>
      <c r="U43" s="92">
        <f t="shared" si="16"/>
        <v>932</v>
      </c>
      <c r="V43" s="93">
        <f t="shared" si="16"/>
        <v>495022</v>
      </c>
      <c r="W43" s="90">
        <f t="shared" si="16"/>
        <v>1618.7160000000003</v>
      </c>
      <c r="X43" s="91">
        <f t="shared" si="16"/>
        <v>416955</v>
      </c>
      <c r="Y43" s="90">
        <f t="shared" si="16"/>
        <v>16693.456000000006</v>
      </c>
      <c r="Z43" s="91">
        <f t="shared" si="16"/>
        <v>3873565.5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6"/>
        <v>-38.379999999999995</v>
      </c>
      <c r="F44" s="97">
        <f t="shared" si="16"/>
        <v>-6184</v>
      </c>
      <c r="G44" s="94">
        <f t="shared" si="16"/>
        <v>183.11400000000003</v>
      </c>
      <c r="H44" s="95">
        <f t="shared" si="16"/>
        <v>51044</v>
      </c>
      <c r="I44" s="96">
        <f t="shared" si="16"/>
        <v>740</v>
      </c>
      <c r="J44" s="97">
        <f t="shared" si="16"/>
        <v>427384.29999999981</v>
      </c>
      <c r="K44" s="94">
        <f t="shared" si="16"/>
        <v>722</v>
      </c>
      <c r="L44" s="95">
        <f t="shared" si="16"/>
        <v>1425483</v>
      </c>
      <c r="M44" s="96">
        <f t="shared" si="16"/>
        <v>213.86399999999958</v>
      </c>
      <c r="N44" s="97">
        <f t="shared" si="16"/>
        <v>-13514.5</v>
      </c>
      <c r="O44" s="94">
        <f t="shared" si="16"/>
        <v>755</v>
      </c>
      <c r="P44" s="95">
        <f t="shared" si="16"/>
        <v>230989</v>
      </c>
      <c r="Q44" s="96">
        <f t="shared" si="16"/>
        <v>3408</v>
      </c>
      <c r="R44" s="97">
        <f t="shared" si="16"/>
        <v>533406.20000000019</v>
      </c>
      <c r="S44" s="94">
        <f t="shared" si="16"/>
        <v>7201</v>
      </c>
      <c r="T44" s="95">
        <f t="shared" si="16"/>
        <v>1869395</v>
      </c>
      <c r="U44" s="96">
        <f t="shared" si="16"/>
        <v>1054</v>
      </c>
      <c r="V44" s="97">
        <f t="shared" si="16"/>
        <v>980272</v>
      </c>
      <c r="W44" s="94">
        <f t="shared" si="16"/>
        <v>1652.866</v>
      </c>
      <c r="X44" s="95">
        <f t="shared" si="16"/>
        <v>447798</v>
      </c>
      <c r="Y44" s="94">
        <f t="shared" si="16"/>
        <v>15891.463999999993</v>
      </c>
      <c r="Z44" s="95">
        <f t="shared" si="16"/>
        <v>5946073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6"/>
        <v>109.00800000000004</v>
      </c>
      <c r="F45" s="97">
        <f t="shared" si="16"/>
        <v>26572</v>
      </c>
      <c r="G45" s="94">
        <f t="shared" si="16"/>
        <v>111</v>
      </c>
      <c r="H45" s="95">
        <f t="shared" si="16"/>
        <v>32353</v>
      </c>
      <c r="I45" s="96">
        <f t="shared" si="16"/>
        <v>-503</v>
      </c>
      <c r="J45" s="97">
        <f t="shared" si="16"/>
        <v>-868409.70000000019</v>
      </c>
      <c r="K45" s="94">
        <f t="shared" si="16"/>
        <v>-53.000000000000909</v>
      </c>
      <c r="L45" s="95">
        <f t="shared" si="16"/>
        <v>-76250</v>
      </c>
      <c r="M45" s="96">
        <f t="shared" si="16"/>
        <v>-342</v>
      </c>
      <c r="N45" s="97">
        <f t="shared" si="16"/>
        <v>-130794</v>
      </c>
      <c r="O45" s="94">
        <f t="shared" si="16"/>
        <v>-146</v>
      </c>
      <c r="P45" s="95">
        <f t="shared" si="16"/>
        <v>-43371</v>
      </c>
      <c r="Q45" s="96">
        <f t="shared" si="16"/>
        <v>-740</v>
      </c>
      <c r="R45" s="97">
        <f t="shared" si="16"/>
        <v>19197.799999998882</v>
      </c>
      <c r="S45" s="94">
        <f t="shared" si="16"/>
        <v>2079</v>
      </c>
      <c r="T45" s="95">
        <f t="shared" si="16"/>
        <v>343432</v>
      </c>
      <c r="U45" s="96">
        <f t="shared" si="16"/>
        <v>-74</v>
      </c>
      <c r="V45" s="97">
        <f t="shared" si="16"/>
        <v>-384313</v>
      </c>
      <c r="W45" s="94">
        <f t="shared" si="16"/>
        <v>293</v>
      </c>
      <c r="X45" s="95">
        <f t="shared" si="16"/>
        <v>18512</v>
      </c>
      <c r="Y45" s="94">
        <f t="shared" si="16"/>
        <v>734.00800000003073</v>
      </c>
      <c r="Z45" s="95">
        <f t="shared" si="16"/>
        <v>-1063070.9000000022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0.12487887714873835</v>
      </c>
      <c r="F46" s="201"/>
      <c r="G46" s="192">
        <f>G23-G42</f>
        <v>8.3990520865937697</v>
      </c>
      <c r="H46" s="201"/>
      <c r="I46" s="192">
        <f>I23-I42</f>
        <v>4.5016605358679627</v>
      </c>
      <c r="J46" s="201"/>
      <c r="K46" s="192">
        <f>K23-K42</f>
        <v>6.1224897960685638</v>
      </c>
      <c r="L46" s="201"/>
      <c r="M46" s="192">
        <f>M23-M42</f>
        <v>-2.8611813145441118</v>
      </c>
      <c r="N46" s="201"/>
      <c r="O46" s="192">
        <f t="shared" si="16"/>
        <v>19.904109574110379</v>
      </c>
      <c r="P46" s="201"/>
      <c r="Q46" s="192">
        <f t="shared" si="16"/>
        <v>7.1630769989314942</v>
      </c>
      <c r="R46" s="201"/>
      <c r="S46" s="192">
        <f t="shared" si="16"/>
        <v>24.60414579015756</v>
      </c>
      <c r="T46" s="201"/>
      <c r="U46" s="192">
        <f t="shared" si="16"/>
        <v>17.850285564427509</v>
      </c>
      <c r="V46" s="201"/>
      <c r="W46" s="192">
        <f t="shared" si="16"/>
        <v>18.103277571092562</v>
      </c>
      <c r="X46" s="201"/>
      <c r="Y46" s="192">
        <f t="shared" si="16"/>
        <v>11.382807366964556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7">E20/E39*100</f>
        <v>108.97689243027888</v>
      </c>
      <c r="F47" s="72">
        <f t="shared" si="17"/>
        <v>127.18952234206471</v>
      </c>
      <c r="G47" s="71">
        <f t="shared" si="17"/>
        <v>118.81178456764221</v>
      </c>
      <c r="H47" s="73">
        <f t="shared" si="17"/>
        <v>110.6742498131658</v>
      </c>
      <c r="I47" s="74">
        <f t="shared" si="17"/>
        <v>91.400569079987349</v>
      </c>
      <c r="J47" s="72">
        <f t="shared" si="17"/>
        <v>91.711349642590207</v>
      </c>
      <c r="K47" s="71">
        <f t="shared" si="17"/>
        <v>115.36107711138311</v>
      </c>
      <c r="L47" s="73">
        <f t="shared" si="17"/>
        <v>115.80707801504373</v>
      </c>
      <c r="M47" s="74">
        <f t="shared" si="17"/>
        <v>87.511100265393793</v>
      </c>
      <c r="N47" s="72">
        <f t="shared" si="17"/>
        <v>85.174240038744756</v>
      </c>
      <c r="O47" s="71">
        <f t="shared" si="17"/>
        <v>128.14224402207236</v>
      </c>
      <c r="P47" s="73">
        <f t="shared" si="17"/>
        <v>119.41362752531113</v>
      </c>
      <c r="Q47" s="74">
        <f t="shared" si="17"/>
        <v>117.71602620269536</v>
      </c>
      <c r="R47" s="72">
        <f t="shared" si="17"/>
        <v>116.16762751022588</v>
      </c>
      <c r="S47" s="71">
        <f t="shared" si="17"/>
        <v>123.73351668590232</v>
      </c>
      <c r="T47" s="73">
        <f t="shared" si="17"/>
        <v>129.34116177120899</v>
      </c>
      <c r="U47" s="74">
        <f t="shared" si="17"/>
        <v>123.38770388958595</v>
      </c>
      <c r="V47" s="72">
        <f t="shared" si="17"/>
        <v>138.59254939626783</v>
      </c>
      <c r="W47" s="71">
        <f t="shared" si="17"/>
        <v>127.26816978432973</v>
      </c>
      <c r="X47" s="73">
        <f t="shared" si="17"/>
        <v>131.84445094470613</v>
      </c>
      <c r="Y47" s="71">
        <f t="shared" si="17"/>
        <v>117.98773234175108</v>
      </c>
      <c r="Z47" s="73">
        <f t="shared" si="17"/>
        <v>115.45260653219202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7"/>
        <v>96.250122129946263</v>
      </c>
      <c r="F48" s="66">
        <f t="shared" si="17"/>
        <v>94.021134862855433</v>
      </c>
      <c r="G48" s="63">
        <f t="shared" si="17"/>
        <v>115.69253551760841</v>
      </c>
      <c r="H48" s="64">
        <f t="shared" si="17"/>
        <v>111.57862024693375</v>
      </c>
      <c r="I48" s="65">
        <f t="shared" si="17"/>
        <v>127.88244159758855</v>
      </c>
      <c r="J48" s="66">
        <f t="shared" si="17"/>
        <v>109.83167073689168</v>
      </c>
      <c r="K48" s="63">
        <f t="shared" si="17"/>
        <v>159.375</v>
      </c>
      <c r="L48" s="64">
        <f t="shared" si="17"/>
        <v>162.44731560956185</v>
      </c>
      <c r="M48" s="65">
        <f t="shared" si="17"/>
        <v>103.03691948011229</v>
      </c>
      <c r="N48" s="66">
        <f t="shared" si="17"/>
        <v>99.183418584606315</v>
      </c>
      <c r="O48" s="63">
        <f t="shared" si="17"/>
        <v>121.14253710445253</v>
      </c>
      <c r="P48" s="64">
        <f t="shared" si="17"/>
        <v>119.22430000657486</v>
      </c>
      <c r="Q48" s="65">
        <f t="shared" si="17"/>
        <v>113.34116265413977</v>
      </c>
      <c r="R48" s="66">
        <f t="shared" si="17"/>
        <v>110.92271232654099</v>
      </c>
      <c r="S48" s="63">
        <f t="shared" si="17"/>
        <v>117.51727157730856</v>
      </c>
      <c r="T48" s="64">
        <f t="shared" si="17"/>
        <v>127.89224261153495</v>
      </c>
      <c r="U48" s="65">
        <f t="shared" si="17"/>
        <v>126.77165354330708</v>
      </c>
      <c r="V48" s="66">
        <f t="shared" si="17"/>
        <v>182.95080774207088</v>
      </c>
      <c r="W48" s="63">
        <f t="shared" si="17"/>
        <v>129.46740085011342</v>
      </c>
      <c r="X48" s="64">
        <f t="shared" si="17"/>
        <v>135.53969304615737</v>
      </c>
      <c r="Y48" s="63">
        <f t="shared" si="17"/>
        <v>117.11102566077145</v>
      </c>
      <c r="Z48" s="64">
        <f t="shared" si="17"/>
        <v>124.71562037168438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7"/>
        <v>105.64983932828859</v>
      </c>
      <c r="F49" s="70">
        <f t="shared" si="17"/>
        <v>107.50755077881091</v>
      </c>
      <c r="G49" s="67">
        <f t="shared" si="17"/>
        <v>106.76045220725719</v>
      </c>
      <c r="H49" s="68">
        <f t="shared" si="17"/>
        <v>104.46431158695356</v>
      </c>
      <c r="I49" s="69">
        <f t="shared" si="17"/>
        <v>90.705838876570581</v>
      </c>
      <c r="J49" s="70">
        <f t="shared" si="17"/>
        <v>81.454643185255449</v>
      </c>
      <c r="K49" s="67">
        <f t="shared" si="17"/>
        <v>99.281872010622862</v>
      </c>
      <c r="L49" s="68">
        <f t="shared" si="17"/>
        <v>98.102011942016404</v>
      </c>
      <c r="M49" s="69">
        <f t="shared" si="17"/>
        <v>98.057246912101903</v>
      </c>
      <c r="N49" s="70">
        <f t="shared" si="17"/>
        <v>96.289347961292549</v>
      </c>
      <c r="O49" s="67">
        <f t="shared" si="17"/>
        <v>97.096838337641671</v>
      </c>
      <c r="P49" s="68">
        <f t="shared" si="17"/>
        <v>96.94309940160278</v>
      </c>
      <c r="Q49" s="69">
        <f t="shared" si="17"/>
        <v>98.773788909417803</v>
      </c>
      <c r="R49" s="70">
        <f t="shared" si="17"/>
        <v>100.17647217850536</v>
      </c>
      <c r="S49" s="67">
        <f t="shared" si="17"/>
        <v>107.34888653234358</v>
      </c>
      <c r="T49" s="68">
        <f t="shared" si="17"/>
        <v>113.50524370682432</v>
      </c>
      <c r="U49" s="69">
        <f t="shared" si="17"/>
        <v>98.69054360135901</v>
      </c>
      <c r="V49" s="70">
        <f t="shared" si="17"/>
        <v>79.758186188365755</v>
      </c>
      <c r="W49" s="67">
        <f t="shared" si="17"/>
        <v>103.88031107646054</v>
      </c>
      <c r="X49" s="68">
        <f t="shared" si="17"/>
        <v>100.93415994108011</v>
      </c>
      <c r="Y49" s="67">
        <f t="shared" si="17"/>
        <v>100.52117507338816</v>
      </c>
      <c r="Z49" s="68">
        <f t="shared" si="17"/>
        <v>96.680412272980092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CA24-9287-4664-96EA-EBF70ADCC7D8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S15" sqref="S15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672</v>
      </c>
      <c r="F5" s="14">
        <v>51130</v>
      </c>
      <c r="G5" s="15">
        <v>30</v>
      </c>
      <c r="H5" s="16">
        <v>5440</v>
      </c>
      <c r="I5" s="13">
        <v>1015</v>
      </c>
      <c r="J5" s="14">
        <v>1068768</v>
      </c>
      <c r="K5" s="17">
        <v>1975</v>
      </c>
      <c r="L5" s="18">
        <v>3938196</v>
      </c>
      <c r="M5" s="13">
        <v>633</v>
      </c>
      <c r="N5" s="75">
        <v>162675</v>
      </c>
      <c r="O5" s="19">
        <v>217</v>
      </c>
      <c r="P5" s="18">
        <v>28467</v>
      </c>
      <c r="Q5" s="13">
        <v>11902</v>
      </c>
      <c r="R5" s="14">
        <v>1926510</v>
      </c>
      <c r="S5" s="19">
        <v>13202</v>
      </c>
      <c r="T5" s="18">
        <v>4163679</v>
      </c>
      <c r="U5" s="13">
        <v>2536</v>
      </c>
      <c r="V5" s="14">
        <v>1164619.8881777481</v>
      </c>
      <c r="W5" s="13">
        <v>459</v>
      </c>
      <c r="X5" s="18">
        <v>83598</v>
      </c>
      <c r="Y5" s="20">
        <f t="shared" ref="Y5:Z18" si="0">+W5+U5+S5+Q5+O5+M5+K5+I5+G5+E5</f>
        <v>32641</v>
      </c>
      <c r="Z5" s="21">
        <f t="shared" si="0"/>
        <v>12593082.888177749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+'(令和6年4月)'!E20+'(令和6年5月)'!E20+'(令和6年6月)'!E20+'(令和6年7月)'!E20+'(令和6年8月)'!E20+'(令和6年9月)'!E20+'(令和6年10月)'!E20+'(令和6年11月)'!E20+'(令和6年12月)'!E20+'(令和7年1月)'!E20+'(令和7年2月)'!E20+'(令和8年2月)'!E20</f>
        <v>11155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+'(令和6年4月)'!E21+'(令和6年5月)'!E21+'(令和6年6月)'!E21+'(令和6年7月)'!E21+'(令和6年8月)'!E21+'(令和6年9月)'!E21+'(令和6年10月)'!E21+'(令和6年11月)'!E21+'(令和6年12月)'!E21+'(令和7年1月)'!E21+'(令和7年2月)'!E21+'(令和8年2月)'!E21</f>
        <v>11522.008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+'(令和6年4月)'!F22+'(令和6年5月)'!F22+'(令和6年6月)'!F22+'(令和6年7月)'!F22+'(令和6年8月)'!F22+'(令和6年9月)'!F22+'(令和6年10月)'!F22+'(令和6年11月)'!F22+'(令和6年12月)'!F22+'(令和7年1月)'!F22+'(令和7年2月)'!F22+'(令和8年2月)'!F22</f>
        <v>3912316.8</v>
      </c>
      <c r="AH5" s="155">
        <f t="shared" ref="AH5:AH14" si="1">+AG5/12</f>
        <v>326026.39999999997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698</v>
      </c>
      <c r="F6" s="24">
        <v>53623</v>
      </c>
      <c r="G6" s="25">
        <v>30</v>
      </c>
      <c r="H6" s="26">
        <v>5440</v>
      </c>
      <c r="I6" s="27">
        <v>1017</v>
      </c>
      <c r="J6" s="21">
        <v>1073942</v>
      </c>
      <c r="K6" s="25">
        <v>1984</v>
      </c>
      <c r="L6" s="26">
        <v>3941019</v>
      </c>
      <c r="M6" s="27">
        <v>699</v>
      </c>
      <c r="N6" s="76">
        <v>186959</v>
      </c>
      <c r="O6" s="25">
        <v>143</v>
      </c>
      <c r="P6" s="26">
        <v>19082</v>
      </c>
      <c r="Q6" s="27">
        <v>12295</v>
      </c>
      <c r="R6" s="21">
        <v>1977205</v>
      </c>
      <c r="S6" s="25">
        <v>12811</v>
      </c>
      <c r="T6" s="26">
        <v>4079142</v>
      </c>
      <c r="U6" s="27">
        <v>2304</v>
      </c>
      <c r="V6" s="21">
        <v>1122997.8881777481</v>
      </c>
      <c r="W6" s="27">
        <v>505</v>
      </c>
      <c r="X6" s="26">
        <v>106895</v>
      </c>
      <c r="Y6" s="20">
        <f t="shared" si="0"/>
        <v>32486</v>
      </c>
      <c r="Z6" s="21">
        <f t="shared" si="0"/>
        <v>12566304.888177749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+'(令和6年4月)'!G20+'(令和6年5月)'!G20+'(令和6年6月)'!G20+'(令和6年7月)'!G20+'(令和6年8月)'!G20+'(令和6年9月)'!G20+'(令和6年10月)'!G20+'(令和6年11月)'!G20+'(令和6年12月)'!G20+'(令和7年1月)'!G20+'(令和7年2月)'!G20+'(令和8年2月)'!G20</f>
        <v>12946.761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+'(令和6年4月)'!G21+'(令和6年5月)'!G21+'(令和6年6月)'!G21+'(令和6年7月)'!G21+'(令和6年8月)'!G21+'(令和6年9月)'!G21+'(令和6年10月)'!G21+'(令和6年11月)'!G21+'(令和6年12月)'!G21+'(令和7年1月)'!G21+'(令和7年2月)'!G21+'(令和8年2月)'!G21</f>
        <v>12938.34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+'(令和6年4月)'!H22+'(令和6年5月)'!H22+'(令和6年6月)'!H22+'(令和6年7月)'!H22+'(令和6年8月)'!H22+'(令和6年9月)'!H22+'(令和6年10月)'!H22+'(令和6年11月)'!H22+'(令和6年12月)'!H22+'(令和7年1月)'!H22+'(令和7年2月)'!H22+'(令和8年2月)'!H22</f>
        <v>8582396</v>
      </c>
      <c r="AH6" s="155">
        <f t="shared" si="1"/>
        <v>715199.66666666663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1496.9</v>
      </c>
      <c r="F7" s="36">
        <v>270657</v>
      </c>
      <c r="G7" s="29">
        <v>151</v>
      </c>
      <c r="H7" s="30">
        <v>74178</v>
      </c>
      <c r="I7" s="31">
        <v>1393</v>
      </c>
      <c r="J7" s="32">
        <v>1115856</v>
      </c>
      <c r="K7" s="77">
        <v>4906</v>
      </c>
      <c r="L7" s="30">
        <v>3070917</v>
      </c>
      <c r="M7" s="23">
        <v>1498.3</v>
      </c>
      <c r="N7" s="24">
        <v>257468.25</v>
      </c>
      <c r="O7" s="33">
        <v>2690</v>
      </c>
      <c r="P7" s="34">
        <v>514933</v>
      </c>
      <c r="Q7" s="23">
        <v>30552.699999999997</v>
      </c>
      <c r="R7" s="24">
        <v>4879325</v>
      </c>
      <c r="S7" s="33">
        <v>29086.2</v>
      </c>
      <c r="T7" s="34">
        <v>2141843</v>
      </c>
      <c r="U7" s="23">
        <v>3377.8</v>
      </c>
      <c r="V7" s="24">
        <v>1807251.9344884744</v>
      </c>
      <c r="W7" s="23">
        <v>1795.1999999999998</v>
      </c>
      <c r="X7" s="34">
        <v>401634</v>
      </c>
      <c r="Y7" s="31">
        <f t="shared" si="0"/>
        <v>76947.099999999991</v>
      </c>
      <c r="Z7" s="24">
        <f>+X7+V7+T7+R7+P7+N7+L7+J7+H7+F7</f>
        <v>14534063.184488475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+'(令和6年4月)'!I20+'(令和6年5月)'!I20+'(令和6年6月)'!I20+'(令和6年7月)'!I20+'(令和6年8月)'!I20+'(令和6年9月)'!I20+'(令和6年10月)'!I20+'(令和6年11月)'!I20+'(令和6年12月)'!I20+'(令和7年1月)'!I20+'(令和7年2月)'!I20+'(令和8年2月)'!I20</f>
        <v>25765.5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+'(令和6年4月)'!I21+'(令和6年5月)'!I21+'(令和6年6月)'!I21+'(令和6年7月)'!I21+'(令和6年8月)'!I21+'(令和6年9月)'!I21+'(令和6年10月)'!I21+'(令和6年11月)'!I21+'(令和6年12月)'!I21+'(令和7年1月)'!I21+'(令和7年2月)'!I21+'(令和8年2月)'!I21</f>
        <v>26644.1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+'(令和6年4月)'!J22+'(令和6年5月)'!J22+'(令和6年6月)'!J22+'(令和6年7月)'!J22+'(令和6年8月)'!J22+'(令和6年9月)'!J22+'(令和6年10月)'!J22+'(令和6年11月)'!J22+'(令和6年12月)'!J22+'(令和7年1月)'!J22+'(令和7年2月)'!J22+'(令和8年2月)'!J22</f>
        <v>35402206.245454542</v>
      </c>
      <c r="AH7" s="155">
        <f t="shared" si="1"/>
        <v>2950183.8537878785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138.77799999999999</v>
      </c>
      <c r="H8" s="16">
        <v>82800</v>
      </c>
      <c r="I8" s="13">
        <v>4917.8999999999996</v>
      </c>
      <c r="J8" s="14">
        <v>420432.43636363634</v>
      </c>
      <c r="K8" s="17">
        <v>0</v>
      </c>
      <c r="L8" s="18">
        <v>0</v>
      </c>
      <c r="M8" s="13">
        <v>3538.4</v>
      </c>
      <c r="N8" s="75">
        <v>997086.1</v>
      </c>
      <c r="O8" s="19">
        <v>70</v>
      </c>
      <c r="P8" s="18">
        <v>8404.2000000000007</v>
      </c>
      <c r="Q8" s="13">
        <v>4584.5</v>
      </c>
      <c r="R8" s="14">
        <v>587705.80000000005</v>
      </c>
      <c r="S8" s="19">
        <v>9171.2000000000007</v>
      </c>
      <c r="T8" s="18">
        <v>1664671</v>
      </c>
      <c r="U8" s="13">
        <v>541.1</v>
      </c>
      <c r="V8" s="14">
        <v>67911.355813953487</v>
      </c>
      <c r="W8" s="13">
        <v>3</v>
      </c>
      <c r="X8" s="18">
        <v>600</v>
      </c>
      <c r="Y8" s="13">
        <f t="shared" si="0"/>
        <v>23094.877999999997</v>
      </c>
      <c r="Z8" s="14">
        <f t="shared" si="0"/>
        <v>3848610.8921775906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+'(令和6年4月)'!K20+'(令和6年5月)'!K20+'(令和6年6月)'!K20+'(令和6年7月)'!K20+'(令和6年8月)'!K20+'(令和6年9月)'!K20+'(令和6年10月)'!K20+'(令和6年11月)'!K20+'(令和6年12月)'!K20+'(令和7年1月)'!K20+'(令和7年2月)'!K20+'(令和8年2月)'!K20</f>
        <v>25868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+'(令和6年4月)'!K21+'(令和6年5月)'!K21+'(令和6年6月)'!K21+'(令和6年7月)'!K21+'(令和6年8月)'!K21+'(令和6年9月)'!K21+'(令和6年10月)'!K21+'(令和6年11月)'!K21+'(令和6年12月)'!K21+'(令和7年1月)'!K21+'(令和7年2月)'!K21+'(令和8年2月)'!K21</f>
        <v>23865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+'(令和6年4月)'!L22+'(令和6年5月)'!L22+'(令和6年6月)'!L22+'(令和6年7月)'!L22+'(令和6年8月)'!L22+'(令和6年9月)'!L22+'(令和6年10月)'!L22+'(令和6年11月)'!L22+'(令和6年12月)'!L22+'(令和7年1月)'!L22+'(令和7年2月)'!L22+'(令和8年2月)'!L22</f>
        <v>73350381</v>
      </c>
      <c r="AH8" s="155">
        <f t="shared" si="1"/>
        <v>6112531.75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181</v>
      </c>
      <c r="F9" s="24">
        <v>29928.2</v>
      </c>
      <c r="G9" s="25">
        <v>140.251</v>
      </c>
      <c r="H9" s="26">
        <v>85000</v>
      </c>
      <c r="I9" s="27">
        <v>5798.9</v>
      </c>
      <c r="J9" s="21">
        <v>420284.9</v>
      </c>
      <c r="K9" s="25">
        <v>0</v>
      </c>
      <c r="L9" s="26">
        <v>0</v>
      </c>
      <c r="M9" s="27">
        <v>3086.5</v>
      </c>
      <c r="N9" s="76">
        <v>901466.39999999991</v>
      </c>
      <c r="O9" s="25">
        <v>44</v>
      </c>
      <c r="P9" s="26">
        <v>5294.7</v>
      </c>
      <c r="Q9" s="27">
        <v>4593.8999999999996</v>
      </c>
      <c r="R9" s="21">
        <v>532558</v>
      </c>
      <c r="S9" s="25">
        <v>9617.5</v>
      </c>
      <c r="T9" s="26">
        <v>1746222.2</v>
      </c>
      <c r="U9" s="27">
        <v>1164.3</v>
      </c>
      <c r="V9" s="21">
        <v>73492</v>
      </c>
      <c r="W9" s="27">
        <v>3</v>
      </c>
      <c r="X9" s="26">
        <v>600</v>
      </c>
      <c r="Y9" s="20">
        <f t="shared" si="0"/>
        <v>24629.350999999999</v>
      </c>
      <c r="Z9" s="21">
        <f t="shared" si="0"/>
        <v>3794846.4000000004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+'(令和6年4月)'!M20+'(令和6年5月)'!M20+'(令和6年6月)'!M20+'(令和6年7月)'!M20+'(令和6年8月)'!M20+'(令和6年9月)'!M20+'(令和6年10月)'!M20+'(令和6年11月)'!M20+'(令和6年12月)'!M20+'(令和7年1月)'!M20+'(令和7年2月)'!M20+'(令和8年2月)'!M20</f>
        <v>78902.415999999983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+'(令和6年4月)'!M21+'(令和6年5月)'!M21+'(令和6年6月)'!M21+'(令和6年7月)'!M21+'(令和6年8月)'!M21+'(令和6年9月)'!M21+'(令和6年10月)'!M21+'(令和6年11月)'!M21+'(令和6年12月)'!M21+'(令和7年1月)'!M21+'(令和7年2月)'!M21+'(令和8年2月)'!M21</f>
        <v>80847.244999999995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+'(令和6年4月)'!N22+'(令和6年5月)'!N22+'(令和6年6月)'!N22+'(令和6年7月)'!N22+'(令和6年8月)'!N22+'(令和6年9月)'!N22+'(令和6年10月)'!N22+'(令和6年11月)'!N22+'(令和6年12月)'!N22+'(令和7年1月)'!N22+'(令和7年2月)'!N22+'(令和8年2月)'!N22</f>
        <v>35540512.636</v>
      </c>
      <c r="AH9" s="155">
        <f t="shared" si="1"/>
        <v>2961709.3863333333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392</v>
      </c>
      <c r="F10" s="36">
        <v>77729.200000000012</v>
      </c>
      <c r="G10" s="29">
        <v>195.62999999999982</v>
      </c>
      <c r="H10" s="30">
        <v>112000</v>
      </c>
      <c r="I10" s="37">
        <v>2448.8000000000011</v>
      </c>
      <c r="J10" s="38">
        <v>637805.79999999993</v>
      </c>
      <c r="K10" s="77">
        <v>0</v>
      </c>
      <c r="L10" s="30">
        <v>0</v>
      </c>
      <c r="M10" s="35">
        <v>7401.2000000000007</v>
      </c>
      <c r="N10" s="36">
        <v>1761472.6030000001</v>
      </c>
      <c r="O10" s="29">
        <v>47</v>
      </c>
      <c r="P10" s="30">
        <v>5597.0999999999995</v>
      </c>
      <c r="Q10" s="35">
        <v>12091.600000000002</v>
      </c>
      <c r="R10" s="36">
        <v>1628142.3755999999</v>
      </c>
      <c r="S10" s="29">
        <v>1668.2999999999995</v>
      </c>
      <c r="T10" s="30">
        <v>298287.40000000002</v>
      </c>
      <c r="U10" s="35">
        <v>2336.2000000000016</v>
      </c>
      <c r="V10" s="36">
        <v>389182.9000000002</v>
      </c>
      <c r="W10" s="35">
        <v>0</v>
      </c>
      <c r="X10" s="30">
        <v>0</v>
      </c>
      <c r="Y10" s="37">
        <f t="shared" si="0"/>
        <v>26580.730000000007</v>
      </c>
      <c r="Z10" s="36">
        <f t="shared" si="0"/>
        <v>4910217.3786000004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+'(令和6年4月)'!O20+'(令和6年5月)'!O20+'(令和6年6月)'!O20+'(令和6年7月)'!O20+'(令和6年8月)'!O20+'(令和6年9月)'!O20+'(令和6年10月)'!O20+'(令和6年11月)'!O20+'(令和6年12月)'!O20+'(令和7年1月)'!O20+'(令和7年2月)'!O20+'(令和8年2月)'!O20</f>
        <v>47288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+'(令和6年4月)'!O21+'(令和6年5月)'!O21+'(令和6年6月)'!O21+'(令和6年7月)'!O21+'(令和6年8月)'!O21+'(令和6年9月)'!O21+'(令和6年10月)'!O21+'(令和6年11月)'!O21+'(令和6年12月)'!O21+'(令和7年1月)'!O21+'(令和7年2月)'!O21+'(令和8年2月)'!O21</f>
        <v>47616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+'(令和6年4月)'!P22+'(令和6年5月)'!P22+'(令和6年6月)'!P22+'(令和6年7月)'!P22+'(令和6年8月)'!P22+'(令和6年9月)'!P22+'(令和6年10月)'!P22+'(令和6年11月)'!P22+'(令和6年12月)'!P22+'(令和7年1月)'!P22+'(令和7年2月)'!P22+'(令和8年2月)'!P22</f>
        <v>16581617.299999999</v>
      </c>
      <c r="AH10" s="155">
        <f t="shared" si="1"/>
        <v>1381801.4416666667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2323</v>
      </c>
      <c r="R11" s="14">
        <v>616141</v>
      </c>
      <c r="S11" s="19">
        <v>0</v>
      </c>
      <c r="T11" s="18">
        <v>0</v>
      </c>
      <c r="U11" s="13">
        <v>144</v>
      </c>
      <c r="V11" s="14">
        <v>10162</v>
      </c>
      <c r="W11" s="13">
        <v>38</v>
      </c>
      <c r="X11" s="18">
        <v>21188</v>
      </c>
      <c r="Y11" s="13">
        <f>+W11+U11+S11+Q11+O11+M11+K11+I11+G11+E11</f>
        <v>2595</v>
      </c>
      <c r="Z11" s="14">
        <f t="shared" si="0"/>
        <v>737491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+'(令和6年4月)'!Q20+'(令和6年5月)'!Q20+'(令和6年6月)'!Q20+'(令和6年7月)'!Q20+'(令和6年8月)'!Q20+'(令和6年9月)'!Q20+'(令和6年10月)'!Q20+'(令和6年11月)'!Q20+'(令和6年12月)'!Q20+'(令和7年1月)'!Q20+'(令和7年2月)'!Q20+'(令和8年2月)'!Q20</f>
        <v>310429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+'(令和6年4月)'!Q21+'(令和6年5月)'!Q21+'(令和6年6月)'!Q21+'(令和6年7月)'!Q21+'(令和6年8月)'!Q21+'(令和6年9月)'!Q21+'(令和6年10月)'!Q21+'(令和6年11月)'!Q21+'(令和6年12月)'!Q21+'(令和7年1月)'!Q21+'(令和7年2月)'!Q21+'(令和8年2月)'!Q21</f>
        <v>310618.90000000002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+'(令和6年4月)'!R22+'(令和6年5月)'!R22+'(令和6年6月)'!R22+'(令和6年7月)'!R22+'(令和6年8月)'!R22+'(令和6年9月)'!R22+'(令和6年10月)'!R22+'(令和6年11月)'!R22+'(令和6年12月)'!R22+'(令和7年1月)'!R22+'(令和7年2月)'!R22+'(令和8年2月)'!R22</f>
        <v>133903482.8892</v>
      </c>
      <c r="AH11" s="155">
        <f t="shared" si="1"/>
        <v>11158623.574100001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169</v>
      </c>
      <c r="F12" s="21">
        <v>50700</v>
      </c>
      <c r="G12" s="25">
        <v>75</v>
      </c>
      <c r="H12" s="26">
        <v>75000</v>
      </c>
      <c r="I12" s="27">
        <v>2</v>
      </c>
      <c r="J12" s="21">
        <v>2702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2020</v>
      </c>
      <c r="R12" s="21">
        <v>581631</v>
      </c>
      <c r="S12" s="25">
        <v>0</v>
      </c>
      <c r="T12" s="26">
        <v>0</v>
      </c>
      <c r="U12" s="27">
        <v>141</v>
      </c>
      <c r="V12" s="21">
        <v>11009</v>
      </c>
      <c r="W12" s="27">
        <v>0</v>
      </c>
      <c r="X12" s="26">
        <v>745</v>
      </c>
      <c r="Y12" s="20">
        <f t="shared" ref="Y12:Y18" si="2">+W12+U12+S12+Q12+O12+M12+K12+I12+G12+E12</f>
        <v>2422</v>
      </c>
      <c r="Z12" s="21">
        <f t="shared" si="0"/>
        <v>736787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+'(令和6年4月)'!S20+'(令和6年5月)'!S20+'(令和6年6月)'!S20+'(令和6年7月)'!S20+'(令和6年8月)'!S20+'(令和6年9月)'!S20+'(令和6年10月)'!S20+'(令和6年11月)'!S20+'(令和6年12月)'!S20+'(令和7年1月)'!S20+'(令和7年2月)'!S20+'(令和8年2月)'!S20</f>
        <v>470130.8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+'(令和6年4月)'!S21+'(令和6年5月)'!S21+'(令和6年6月)'!S21+'(令和6年7月)'!S21+'(令和6年8月)'!S21+'(令和6年9月)'!S21+'(令和6年10月)'!S21+'(令和6年11月)'!S21+'(令和6年12月)'!S21+'(令和7年1月)'!S21+'(令和7年2月)'!S21+'(令和8年2月)'!S21</f>
        <v>466212.5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+'(令和6年4月)'!T22+'(令和6年5月)'!T22+'(令和6年6月)'!T22+'(令和6年7月)'!T22+'(令和6年8月)'!T22+'(令和6年9月)'!T22+'(令和6年10月)'!T22+'(令和6年11月)'!T22+'(令和6年12月)'!T22+'(令和7年1月)'!T22+'(令和7年2月)'!T22+'(令和8年2月)'!T22</f>
        <v>38344026.699999996</v>
      </c>
      <c r="AH12" s="155">
        <f t="shared" si="1"/>
        <v>3195335.5583333331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166</v>
      </c>
      <c r="F13" s="24">
        <v>49800</v>
      </c>
      <c r="G13" s="29">
        <v>195</v>
      </c>
      <c r="H13" s="30">
        <v>195000</v>
      </c>
      <c r="I13" s="37">
        <v>1.5</v>
      </c>
      <c r="J13" s="38">
        <v>3523.200000000008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7523.8</v>
      </c>
      <c r="R13" s="36">
        <v>2290370.7999999998</v>
      </c>
      <c r="S13" s="29">
        <v>0</v>
      </c>
      <c r="T13" s="30">
        <v>0</v>
      </c>
      <c r="U13" s="35">
        <v>349.3</v>
      </c>
      <c r="V13" s="36">
        <v>23500.799999999999</v>
      </c>
      <c r="W13" s="35">
        <v>57</v>
      </c>
      <c r="X13" s="30">
        <v>74776</v>
      </c>
      <c r="Y13" s="37">
        <f t="shared" si="2"/>
        <v>8311.6</v>
      </c>
      <c r="Z13" s="36">
        <f t="shared" si="0"/>
        <v>2655970.7999999998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+'(令和6年4月)'!U20+'(令和6年5月)'!U20+'(令和6年6月)'!U20+'(令和6年7月)'!U20+'(令和6年8月)'!U20+'(令和6年9月)'!U20+'(令和6年10月)'!U20+'(令和6年11月)'!U20+'(令和6年12月)'!U20+'(令和7年1月)'!U20+'(令和7年2月)'!U20+'(令和8年2月)'!U20</f>
        <v>39796.1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+'(令和6年4月)'!U21+'(令和6年5月)'!U21+'(令和6年6月)'!U21+'(令和6年7月)'!U21+'(令和6年8月)'!U21+'(令和6年9月)'!U21+'(令和6年10月)'!U21+'(令和6年11月)'!U21+'(令和6年12月)'!U21+'(令和7年1月)'!U21+'(令和7年2月)'!U21+'(令和8年2月)'!U21</f>
        <v>41396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+'(令和6年4月)'!V22+'(令和6年5月)'!V22+'(令和6年6月)'!V22+'(令和6年7月)'!V22+'(令和6年8月)'!V22+'(令和6年9月)'!V22+'(令和6年10月)'!V22+'(令和6年11月)'!V22+'(令和6年12月)'!V22+'(令和7年1月)'!V22+'(令和7年2月)'!V22+'(令和8年2月)'!V22</f>
        <v>23680440.194953587</v>
      </c>
      <c r="AH13" s="88">
        <f t="shared" si="1"/>
        <v>1973370.0162461323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100</v>
      </c>
      <c r="N14" s="75">
        <v>9551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100</v>
      </c>
      <c r="Z14" s="14">
        <f t="shared" si="0"/>
        <v>9551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+'(令和6年4月)'!W20+'(令和6年5月)'!W20+'(令和6年6月)'!W20+'(令和6年7月)'!W20+'(令和6年8月)'!W20+'(令和6年9月)'!W20+'(令和6年10月)'!W20+'(令和6年11月)'!W20+'(令和6年12月)'!W20+'(令和7年1月)'!W20+'(令和7年2月)'!W20+'(令和8年2月)'!W20</f>
        <v>51271.606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+'(令和6年4月)'!W21+'(令和6年5月)'!W21+'(令和6年6月)'!W21+'(令和6年7月)'!W21+'(令和6年8月)'!W21+'(令和6年9月)'!W21+'(令和6年10月)'!W21+'(令和6年11月)'!W21+'(令和6年12月)'!W21+'(令和7年1月)'!W21+'(令和7年2月)'!W21+'(令和8年2月)'!W21</f>
        <v>50876.816000000006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+'(令和6年4月)'!X22+'(令和6年5月)'!X22+'(令和6年6月)'!X22+'(令和6年7月)'!X22+'(令和6年8月)'!X22+'(令和6年9月)'!X22+'(令和6年10月)'!X22+'(令和6年11月)'!X22+'(令和6年12月)'!X22+'(令和7年1月)'!X22+'(令和7年2月)'!X22+'(令和8年2月)'!X22</f>
        <v>13994739</v>
      </c>
      <c r="AH14" s="155">
        <f t="shared" si="1"/>
        <v>1166228.25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963.57</v>
      </c>
      <c r="N15" s="76">
        <v>155305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963.57</v>
      </c>
      <c r="Z15" s="24">
        <f t="shared" si="0"/>
        <v>155305</v>
      </c>
      <c r="AD15" s="3">
        <f>SUM(AD5:AD14)</f>
        <v>1073553.183</v>
      </c>
      <c r="AE15" s="3">
        <f>SUM(AE5:AE14)</f>
        <v>1072536.909</v>
      </c>
      <c r="AG15" s="3">
        <f>SUM(AG5:AG14)</f>
        <v>383292118.76560813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2503.9780000000001</v>
      </c>
      <c r="N16" s="36">
        <v>349402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2503.9780000000001</v>
      </c>
      <c r="Z16" s="36">
        <f t="shared" si="0"/>
        <v>349402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797</v>
      </c>
      <c r="H17" s="18">
        <v>218549</v>
      </c>
      <c r="I17" s="13">
        <v>178</v>
      </c>
      <c r="J17" s="14">
        <v>142131</v>
      </c>
      <c r="K17" s="19">
        <v>42</v>
      </c>
      <c r="L17" s="18">
        <v>29400</v>
      </c>
      <c r="M17" s="13">
        <v>609.08799999999997</v>
      </c>
      <c r="N17" s="75">
        <v>135540</v>
      </c>
      <c r="O17" s="19">
        <v>2411</v>
      </c>
      <c r="P17" s="18">
        <v>948482</v>
      </c>
      <c r="Q17" s="13">
        <v>3898</v>
      </c>
      <c r="R17" s="14">
        <v>1300317</v>
      </c>
      <c r="S17" s="19">
        <v>78</v>
      </c>
      <c r="T17" s="18">
        <v>3492</v>
      </c>
      <c r="U17" s="13">
        <v>9</v>
      </c>
      <c r="V17" s="14">
        <v>13100</v>
      </c>
      <c r="W17" s="13">
        <v>4841.1260000000002</v>
      </c>
      <c r="X17" s="18">
        <v>484777</v>
      </c>
      <c r="Y17" s="41">
        <f t="shared" si="2"/>
        <v>12863.214</v>
      </c>
      <c r="Z17" s="42">
        <f t="shared" si="0"/>
        <v>3275788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+'(令和6年4月)'!Y20+'(令和6年5月)'!Y20+'(令和6年6月)'!Y20+'(令和6年7月)'!Y20+'(令和6年8月)'!Y20+'(令和6年9月)'!Y20+'(令和6年10月)'!Y20+'(令和6年11月)'!Y20+'(令和6年12月)'!Y20+'(令和7年1月)'!Y20+'(令和7年2月)'!Y20+'(令和8年2月)'!Y20</f>
        <v>1073553.183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+'(令和6年4月)'!Y21+'(令和6年5月)'!Y21+'(令和6年6月)'!Y21+'(令和6年7月)'!Y21+'(令和6年8月)'!Y21+'(令和6年9月)'!Y21+'(令和6年10月)'!Y21+'(令和6年11月)'!Y21+'(令和6年12月)'!Y21+'(令和7年1月)'!Y21+'(令和7年2月)'!Y21+'(令和8年2月)'!Y21</f>
        <v>1072536.909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+'(令和6年4月)'!Y22+'(令和6年5月)'!Y22+'(令和6年6月)'!Y22+'(令和6年7月)'!Y22+'(令和6年8月)'!Y22+'(令和6年9月)'!Y22+'(令和6年10月)'!Y22+'(令和6年11月)'!Y22+'(令和6年12月)'!Y22+'(令和7年1月)'!Y22+'(令和7年2月)'!Y22+'(令和8年2月)'!Y22</f>
        <v>1591438.3818999997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+'(令和6年4月)'!Z22+'(令和6年5月)'!Z22+'(令和6年6月)'!Z22+'(令和6年7月)'!Z22+'(令和6年8月)'!Z22+'(令和6年9月)'!Z22+'(令和6年10月)'!Z22+'(令和6年11月)'!Z22+'(令和6年12月)'!Z22+'(令和7年1月)'!Z22+'(令和7年2月)'!Z22+'(令和8年2月)'!Z22</f>
        <v>383292118.76560819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808</v>
      </c>
      <c r="H18" s="26">
        <v>224417</v>
      </c>
      <c r="I18" s="27">
        <v>174</v>
      </c>
      <c r="J18" s="21">
        <v>101238</v>
      </c>
      <c r="K18" s="25">
        <v>42</v>
      </c>
      <c r="L18" s="26">
        <v>29330</v>
      </c>
      <c r="M18" s="27">
        <v>713.14</v>
      </c>
      <c r="N18" s="21">
        <v>176799</v>
      </c>
      <c r="O18" s="25">
        <v>2460</v>
      </c>
      <c r="P18" s="26">
        <v>966830</v>
      </c>
      <c r="Q18" s="27">
        <v>3696</v>
      </c>
      <c r="R18" s="21">
        <v>1165593</v>
      </c>
      <c r="S18" s="25">
        <v>7</v>
      </c>
      <c r="T18" s="26">
        <v>1400</v>
      </c>
      <c r="U18" s="27">
        <v>6</v>
      </c>
      <c r="V18" s="21">
        <v>12440</v>
      </c>
      <c r="W18" s="27">
        <v>4578.1260000000002</v>
      </c>
      <c r="X18" s="26">
        <v>466294</v>
      </c>
      <c r="Y18" s="23">
        <f t="shared" si="2"/>
        <v>12484.266</v>
      </c>
      <c r="Z18" s="24">
        <f t="shared" si="0"/>
        <v>3144341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1176</v>
      </c>
      <c r="H19" s="34">
        <v>355999</v>
      </c>
      <c r="I19" s="23">
        <v>340</v>
      </c>
      <c r="J19" s="24">
        <v>254749</v>
      </c>
      <c r="K19" s="78">
        <v>88</v>
      </c>
      <c r="L19" s="34">
        <v>64895</v>
      </c>
      <c r="M19" s="23">
        <v>1870.1680000000001</v>
      </c>
      <c r="N19" s="24">
        <v>532128</v>
      </c>
      <c r="O19" s="33">
        <v>1452</v>
      </c>
      <c r="P19" s="34">
        <v>567599.5</v>
      </c>
      <c r="Q19" s="23">
        <v>6703</v>
      </c>
      <c r="R19" s="24">
        <v>2745162</v>
      </c>
      <c r="S19" s="33">
        <v>78</v>
      </c>
      <c r="T19" s="34">
        <v>3492</v>
      </c>
      <c r="U19" s="23">
        <v>55</v>
      </c>
      <c r="V19" s="24">
        <v>12100</v>
      </c>
      <c r="W19" s="23">
        <v>5497.0532000000003</v>
      </c>
      <c r="X19" s="34">
        <v>707864</v>
      </c>
      <c r="Y19" s="35">
        <f>+W19+U19+S19+Q19+O19+M19+K19+I19+G19+E19</f>
        <v>17259.2212</v>
      </c>
      <c r="Z19" s="36">
        <f>+X19+V19+T19+R19+P19+N19+L19+J19+H19+F19</f>
        <v>5243988.5</v>
      </c>
      <c r="AF19" s="156">
        <f>+AF17/12</f>
        <v>132619.8651583333</v>
      </c>
      <c r="AG19" s="156">
        <f>+AG17/12</f>
        <v>31941009.897134017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802</v>
      </c>
      <c r="F20" s="14">
        <v>70130</v>
      </c>
      <c r="G20" s="19">
        <v>1040.778</v>
      </c>
      <c r="H20" s="18">
        <v>381789</v>
      </c>
      <c r="I20" s="13">
        <v>6110.9</v>
      </c>
      <c r="J20" s="14">
        <v>1631331.4363636363</v>
      </c>
      <c r="K20" s="19">
        <v>2017</v>
      </c>
      <c r="L20" s="18">
        <v>3967596</v>
      </c>
      <c r="M20" s="13">
        <v>4895.4879999999994</v>
      </c>
      <c r="N20" s="14">
        <v>1319852.1000000001</v>
      </c>
      <c r="O20" s="19">
        <v>2698</v>
      </c>
      <c r="P20" s="18">
        <v>985353.2</v>
      </c>
      <c r="Q20" s="13">
        <v>22707.5</v>
      </c>
      <c r="R20" s="14">
        <v>4430673.8</v>
      </c>
      <c r="S20" s="19">
        <v>22451.200000000001</v>
      </c>
      <c r="T20" s="18">
        <v>5831842</v>
      </c>
      <c r="U20" s="13">
        <v>3230.1</v>
      </c>
      <c r="V20" s="14">
        <v>1255793.2439917016</v>
      </c>
      <c r="W20" s="13">
        <v>5341.1260000000002</v>
      </c>
      <c r="X20" s="18">
        <v>590163</v>
      </c>
      <c r="Y20" s="31">
        <f t="shared" ref="Y20:Z21" si="3">+Y17+Y14+Y11+Y8+Y5</f>
        <v>71294.092000000004</v>
      </c>
      <c r="Z20" s="32">
        <f t="shared" si="3"/>
        <v>20464523.780355342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1048</v>
      </c>
      <c r="F21" s="21">
        <v>134251.20000000001</v>
      </c>
      <c r="G21" s="25">
        <v>1053.251</v>
      </c>
      <c r="H21" s="26">
        <v>389857</v>
      </c>
      <c r="I21" s="27">
        <v>6991.9</v>
      </c>
      <c r="J21" s="21">
        <v>1598166.9</v>
      </c>
      <c r="K21" s="25">
        <v>2026</v>
      </c>
      <c r="L21" s="26">
        <v>3970349</v>
      </c>
      <c r="M21" s="27">
        <v>5477.21</v>
      </c>
      <c r="N21" s="21">
        <v>1435529.4</v>
      </c>
      <c r="O21" s="25">
        <v>2647</v>
      </c>
      <c r="P21" s="26">
        <v>991206.7</v>
      </c>
      <c r="Q21" s="27">
        <v>22604.9</v>
      </c>
      <c r="R21" s="21">
        <v>4256987</v>
      </c>
      <c r="S21" s="25">
        <v>22435.5</v>
      </c>
      <c r="T21" s="26">
        <v>5826764.2000000002</v>
      </c>
      <c r="U21" s="27">
        <v>3615.3</v>
      </c>
      <c r="V21" s="21">
        <v>1219938.8881777481</v>
      </c>
      <c r="W21" s="27">
        <v>5086.1260000000002</v>
      </c>
      <c r="X21" s="26">
        <v>574534</v>
      </c>
      <c r="Y21" s="23">
        <f t="shared" si="3"/>
        <v>72985.187000000005</v>
      </c>
      <c r="Z21" s="24">
        <f t="shared" si="3"/>
        <v>20397584.288177751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2054.9</v>
      </c>
      <c r="F22" s="24">
        <v>398186.2</v>
      </c>
      <c r="G22" s="33">
        <v>1717.6299999999999</v>
      </c>
      <c r="H22" s="34">
        <v>737177</v>
      </c>
      <c r="I22" s="23">
        <v>4183.3000000000011</v>
      </c>
      <c r="J22" s="24">
        <v>2011933.9999999998</v>
      </c>
      <c r="K22" s="33">
        <v>4994</v>
      </c>
      <c r="L22" s="34">
        <v>3135812</v>
      </c>
      <c r="M22" s="23">
        <v>13292.645999999999</v>
      </c>
      <c r="N22" s="24">
        <v>2919470.8530000001</v>
      </c>
      <c r="O22" s="33">
        <v>4189</v>
      </c>
      <c r="P22" s="34">
        <v>1088129.6000000001</v>
      </c>
      <c r="Q22" s="23">
        <v>56871.100000000006</v>
      </c>
      <c r="R22" s="24">
        <v>11543000.1756</v>
      </c>
      <c r="S22" s="33">
        <v>30832.5</v>
      </c>
      <c r="T22" s="34">
        <v>2443622.3999999999</v>
      </c>
      <c r="U22" s="23">
        <v>6118.300000000002</v>
      </c>
      <c r="V22" s="24">
        <v>2232035.6344884746</v>
      </c>
      <c r="W22" s="23">
        <v>7349.2532000000001</v>
      </c>
      <c r="X22" s="34">
        <v>1184274</v>
      </c>
      <c r="Y22" s="23">
        <f>+Y19+Y16+Y13+Y10+Y7</f>
        <v>131602.6292</v>
      </c>
      <c r="Z22" s="24">
        <f>+Z19+Z16+Z13+Z10+Z7</f>
        <v>27693641.863088474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42.4721061573075</v>
      </c>
      <c r="F23" s="178"/>
      <c r="G23" s="177">
        <f>(G20+G21)/(G22+G41)*100</f>
        <v>60.736402731882087</v>
      </c>
      <c r="H23" s="178"/>
      <c r="I23" s="177">
        <f>(I20+I21)/(I22+I41)*100</f>
        <v>141.68865435356196</v>
      </c>
      <c r="J23" s="178"/>
      <c r="K23" s="177">
        <f>(K20+K21)/(K22+K41)*100</f>
        <v>40.442132639791936</v>
      </c>
      <c r="L23" s="178"/>
      <c r="M23" s="177">
        <f>(M20+M21)/(M22+M41)*100</f>
        <v>38.181222271980282</v>
      </c>
      <c r="N23" s="178"/>
      <c r="O23" s="177">
        <f>(O20+O21)/(O22+O41)*100</f>
        <v>64.18878347544134</v>
      </c>
      <c r="P23" s="178"/>
      <c r="Q23" s="177">
        <f>(Q20+Q21)/(Q22+Q41)*100</f>
        <v>39.873776394848278</v>
      </c>
      <c r="R23" s="178"/>
      <c r="S23" s="177">
        <f>(S20+S21)/(S22+S41)*100</f>
        <v>72.809748042556848</v>
      </c>
      <c r="T23" s="178"/>
      <c r="U23" s="177">
        <f>(U20+W20)/(U22+U41)*100</f>
        <v>67.908111362880092</v>
      </c>
      <c r="V23" s="178"/>
      <c r="W23" s="177">
        <f>(W20+W21)/(W22+W41)*100</f>
        <v>72.193356039915642</v>
      </c>
      <c r="X23" s="178"/>
      <c r="Y23" s="177">
        <f>(Y20+Y21)/(Y22+Y41)*100</f>
        <v>54.466313766930099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193774.00360114849</v>
      </c>
      <c r="F24" s="180"/>
      <c r="G24" s="181">
        <f>H22/G22*1000</f>
        <v>429182.65284141526</v>
      </c>
      <c r="H24" s="182"/>
      <c r="I24" s="183">
        <f>J22/I22*1000</f>
        <v>480944.23063131963</v>
      </c>
      <c r="J24" s="184"/>
      <c r="K24" s="181">
        <f>L22/K22*1000</f>
        <v>627915.89907889464</v>
      </c>
      <c r="L24" s="182"/>
      <c r="M24" s="183">
        <f>N22/M22*1000</f>
        <v>219630.52751122692</v>
      </c>
      <c r="N24" s="184"/>
      <c r="O24" s="181">
        <f>P22/O22*1000</f>
        <v>259758.79684888996</v>
      </c>
      <c r="P24" s="182"/>
      <c r="Q24" s="183">
        <f>R22/Q22*1000</f>
        <v>202967.76703105791</v>
      </c>
      <c r="R24" s="184"/>
      <c r="S24" s="181">
        <f>T22/S22*1000</f>
        <v>79254.760398929706</v>
      </c>
      <c r="T24" s="182"/>
      <c r="U24" s="183">
        <f>V22/U22*1000</f>
        <v>364813.04193787067</v>
      </c>
      <c r="V24" s="184"/>
      <c r="W24" s="181">
        <f>X22/W22*1000</f>
        <v>161142.08719873743</v>
      </c>
      <c r="X24" s="182"/>
      <c r="Y24" s="183">
        <f>Z22/Y22*1000</f>
        <v>210433.8038794173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1.5614429684965596</v>
      </c>
      <c r="F25" s="49"/>
      <c r="G25" s="50">
        <f>G22/Y22*100</f>
        <v>1.3051638940964259</v>
      </c>
      <c r="H25" s="51"/>
      <c r="I25" s="48">
        <f>I22/Y22*100</f>
        <v>3.1787358850122431</v>
      </c>
      <c r="J25" s="49"/>
      <c r="K25" s="50">
        <f>K22/Y22*100</f>
        <v>3.7947570123469845</v>
      </c>
      <c r="L25" s="51"/>
      <c r="M25" s="48">
        <f>M22/Y22*100</f>
        <v>10.100593035872265</v>
      </c>
      <c r="N25" s="49"/>
      <c r="O25" s="50">
        <f>O22/Y22*100</f>
        <v>3.1830671054708688</v>
      </c>
      <c r="P25" s="51"/>
      <c r="Q25" s="48">
        <f>Q22/Y22*100</f>
        <v>43.21425821483512</v>
      </c>
      <c r="R25" s="49"/>
      <c r="S25" s="50">
        <f>S22/Y22*100</f>
        <v>23.428483296593591</v>
      </c>
      <c r="T25" s="51"/>
      <c r="U25" s="48">
        <f>U22/Y22*100</f>
        <v>4.649071251229989</v>
      </c>
      <c r="V25" s="49"/>
      <c r="W25" s="50">
        <f>W22/Y22*100</f>
        <v>5.5844273360459589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+'(令和7年2月)'!E20</f>
        <v>782</v>
      </c>
      <c r="F27" s="131">
        <f>+'(令和7年2月)'!F20</f>
        <v>71770</v>
      </c>
      <c r="G27" s="131">
        <f>+'(令和7年2月)'!G20</f>
        <v>1000.261</v>
      </c>
      <c r="H27" s="131">
        <f>+'(令和7年2月)'!H20</f>
        <v>422734</v>
      </c>
      <c r="I27" s="131">
        <f>+'(令和7年2月)'!I20</f>
        <v>2232.4</v>
      </c>
      <c r="J27" s="131">
        <f>+'(令和7年2月)'!J20</f>
        <v>1465117.1181818182</v>
      </c>
      <c r="K27" s="131">
        <f>+'(令和7年2月)'!K20</f>
        <v>4545</v>
      </c>
      <c r="L27" s="131">
        <f>+'(令和7年2月)'!L20</f>
        <v>3615482</v>
      </c>
      <c r="M27" s="131">
        <f>+'(令和7年2月)'!M20</f>
        <v>5551</v>
      </c>
      <c r="N27" s="131">
        <f>+'(令和7年2月)'!N20</f>
        <v>1238561.5</v>
      </c>
      <c r="O27" s="131">
        <f>+'(令和7年2月)'!O20</f>
        <v>3358</v>
      </c>
      <c r="P27" s="131">
        <f>+'(令和7年2月)'!P20</f>
        <v>1089304.4000000001</v>
      </c>
      <c r="Q27" s="131">
        <f>+'(令和7年2月)'!Q20</f>
        <v>22352.5</v>
      </c>
      <c r="R27" s="131">
        <f>+'(令和7年2月)'!R20</f>
        <v>3963089</v>
      </c>
      <c r="S27" s="131">
        <f>+'(令和7年2月)'!S20</f>
        <v>35819</v>
      </c>
      <c r="T27" s="131">
        <f>+'(令和7年2月)'!T20</f>
        <v>6775964.2000000002</v>
      </c>
      <c r="U27" s="131">
        <f>+'(令和7年2月)'!U20</f>
        <v>3437</v>
      </c>
      <c r="V27" s="131">
        <f>+'(令和7年2月)'!V20</f>
        <v>1402738.534883721</v>
      </c>
      <c r="W27" s="131">
        <f>+'(令和7年2月)'!W20</f>
        <v>4945.2460000000001</v>
      </c>
      <c r="X27" s="131">
        <f>+'(令和7年2月)'!X20</f>
        <v>562791</v>
      </c>
      <c r="Y27" s="131">
        <f>+'(令和7年2月)'!Y20</f>
        <v>84022.407000000007</v>
      </c>
      <c r="Z27" s="131">
        <f>+'(令和7年2月)'!Z20</f>
        <v>20607551.753065541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+'(令和7年2月)'!E21</f>
        <v>1022</v>
      </c>
      <c r="F28" s="131">
        <f>+'(令和7年2月)'!F21</f>
        <v>96023</v>
      </c>
      <c r="G28" s="131">
        <f>+'(令和7年2月)'!G21</f>
        <v>1061.9259999999999</v>
      </c>
      <c r="H28" s="131">
        <f>+'(令和7年2月)'!H21</f>
        <v>443100</v>
      </c>
      <c r="I28" s="131">
        <f>+'(令和7年2月)'!I21</f>
        <v>1797.1</v>
      </c>
      <c r="J28" s="131">
        <f>+'(令和7年2月)'!J21</f>
        <v>1256928.0909090908</v>
      </c>
      <c r="K28" s="131">
        <f>+'(令和7年2月)'!K21</f>
        <v>1626</v>
      </c>
      <c r="L28" s="131">
        <f>+'(令和7年2月)'!L21</f>
        <v>3920348</v>
      </c>
      <c r="M28" s="131">
        <f>+'(令和7年2月)'!M21</f>
        <v>5017.0959999999995</v>
      </c>
      <c r="N28" s="131">
        <f>+'(令和7年2月)'!N21</f>
        <v>984752.3</v>
      </c>
      <c r="O28" s="131">
        <f>+'(令和7年2月)'!O21</f>
        <v>3394</v>
      </c>
      <c r="P28" s="131">
        <f>+'(令和7年2月)'!P21</f>
        <v>1097079.8999999999</v>
      </c>
      <c r="Q28" s="131">
        <f>+'(令和7年2月)'!Q21</f>
        <v>24494.400000000001</v>
      </c>
      <c r="R28" s="131">
        <f>+'(令和7年2月)'!R21</f>
        <v>4322311.5</v>
      </c>
      <c r="S28" s="131">
        <f>+'(令和7年2月)'!S21</f>
        <v>36184</v>
      </c>
      <c r="T28" s="131">
        <f>+'(令和7年2月)'!T21</f>
        <v>6663328.9000000004</v>
      </c>
      <c r="U28" s="131">
        <f>+'(令和7年2月)'!U21</f>
        <v>3286</v>
      </c>
      <c r="V28" s="131">
        <f>+'(令和7年2月)'!V21</f>
        <v>1090759.6976744186</v>
      </c>
      <c r="W28" s="131">
        <f>+'(令和7年2月)'!W21</f>
        <v>4729.2260000000006</v>
      </c>
      <c r="X28" s="131">
        <f>+'(令和7年2月)'!X21</f>
        <v>530750</v>
      </c>
      <c r="Y28" s="131">
        <f>+'(令和7年2月)'!Y21</f>
        <v>82611.747999999992</v>
      </c>
      <c r="Z28" s="131">
        <f>+'(令和7年2月)'!Z21</f>
        <v>20405381.388583511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+'(令和7年2月)'!E22</f>
        <v>1648.9</v>
      </c>
      <c r="F29" s="131">
        <f>+'(令和7年2月)'!F22</f>
        <v>319815</v>
      </c>
      <c r="G29" s="131">
        <f>+'(令和7年2月)'!G22</f>
        <v>1538.8130000000001</v>
      </c>
      <c r="H29" s="131">
        <f>+'(令和7年2月)'!H22</f>
        <v>672823</v>
      </c>
      <c r="I29" s="131">
        <f>+'(令和7年2月)'!I22</f>
        <v>3446.4</v>
      </c>
      <c r="J29" s="131">
        <f>+'(令和7年2月)'!J22</f>
        <v>3243437.8000000003</v>
      </c>
      <c r="K29" s="131">
        <f>+'(令和7年2月)'!K22</f>
        <v>6537</v>
      </c>
      <c r="L29" s="131">
        <f>+'(令和7年2月)'!L22</f>
        <v>6723426</v>
      </c>
      <c r="M29" s="131">
        <f>+'(令和7年2月)'!M22</f>
        <v>14387.384</v>
      </c>
      <c r="N29" s="131">
        <f>+'(令和7年2月)'!N22</f>
        <v>3114655.4529999997</v>
      </c>
      <c r="O29" s="131">
        <f>+'(令和7年2月)'!O22</f>
        <v>4539</v>
      </c>
      <c r="P29" s="131">
        <f>+'(令和7年2月)'!P22</f>
        <v>1360327.8</v>
      </c>
      <c r="Q29" s="131">
        <f>+'(令和7年2月)'!Q22</f>
        <v>56656.4</v>
      </c>
      <c r="R29" s="131">
        <f>+'(令和7年2月)'!R22</f>
        <v>11124034.4376</v>
      </c>
      <c r="S29" s="131">
        <f>+'(令和7年2月)'!S22</f>
        <v>35523.800000000003</v>
      </c>
      <c r="T29" s="131">
        <f>+'(令和7年2月)'!T22</f>
        <v>3280907.3</v>
      </c>
      <c r="U29" s="131">
        <f>+'(令和7年2月)'!U22</f>
        <v>4241.8</v>
      </c>
      <c r="V29" s="131">
        <f>+'(令和7年2月)'!V22</f>
        <v>1766572.7604651162</v>
      </c>
      <c r="W29" s="131">
        <f>+'(令和7年2月)'!W22</f>
        <v>7053.876699999998</v>
      </c>
      <c r="X29" s="131">
        <f>+'(令和7年2月)'!X22</f>
        <v>1171590</v>
      </c>
      <c r="Y29" s="131">
        <f>+'(令和7年2月)'!Y22</f>
        <v>135573.3737</v>
      </c>
      <c r="Z29" s="131">
        <f>+'(令和7年2月)'!Z22</f>
        <v>32777589.551065117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+'(令和7年2月)'!E23</f>
        <v>50.992142009158236</v>
      </c>
      <c r="F30" s="186">
        <f>+'(令和5年1月)'!F23</f>
        <v>0</v>
      </c>
      <c r="G30" s="185">
        <f>+'(令和7年2月)'!G23</f>
        <v>65.689577678526774</v>
      </c>
      <c r="H30" s="186">
        <f>+'(令和5年1月)'!H23</f>
        <v>0</v>
      </c>
      <c r="I30" s="185">
        <f>+'(令和7年2月)'!I23</f>
        <v>62.400309717382882</v>
      </c>
      <c r="J30" s="186">
        <f>+'(令和5年1月)'!J23</f>
        <v>0</v>
      </c>
      <c r="K30" s="185">
        <f>+'(令和7年2月)'!K23</f>
        <v>60.76809453471197</v>
      </c>
      <c r="L30" s="186">
        <f>+'(令和5年1月)'!L23</f>
        <v>0</v>
      </c>
      <c r="M30" s="185">
        <f>+'(令和7年2月)'!M23</f>
        <v>37.421291359924396</v>
      </c>
      <c r="N30" s="186">
        <f>+'(令和5年1月)'!N23</f>
        <v>0</v>
      </c>
      <c r="O30" s="185">
        <f>+'(令和7年2月)'!O23</f>
        <v>74.426807760141088</v>
      </c>
      <c r="P30" s="186">
        <f>+'(令和5年1月)'!P23</f>
        <v>0</v>
      </c>
      <c r="Q30" s="185">
        <f>+'(令和7年2月)'!Q23</f>
        <v>40.576000803778449</v>
      </c>
      <c r="R30" s="186">
        <f>+'(令和5年1月)'!R23</f>
        <v>0</v>
      </c>
      <c r="S30" s="185">
        <f>+'(令和7年2月)'!S23</f>
        <v>100.82674486015073</v>
      </c>
      <c r="T30" s="186">
        <f>+'(令和5年1月)'!T23</f>
        <v>0</v>
      </c>
      <c r="U30" s="185">
        <f>+'(令和7年2月)'!U23</f>
        <v>80.683100112809925</v>
      </c>
      <c r="V30" s="186">
        <f>+'(令和5年1月)'!V23</f>
        <v>0</v>
      </c>
      <c r="W30" s="185">
        <f>+'(令和7年2月)'!W23</f>
        <v>69.641935397349357</v>
      </c>
      <c r="X30" s="186">
        <f>+'(令和5年1月)'!X23</f>
        <v>0</v>
      </c>
      <c r="Y30" s="185">
        <f>+'(令和7年2月)'!Y23</f>
        <v>61.786358013474349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20</v>
      </c>
      <c r="F31" s="91">
        <f t="shared" ref="F31:Z33" si="4">F20-F27</f>
        <v>-1640</v>
      </c>
      <c r="G31" s="92">
        <f t="shared" si="4"/>
        <v>40.517000000000053</v>
      </c>
      <c r="H31" s="93">
        <f t="shared" si="4"/>
        <v>-40945</v>
      </c>
      <c r="I31" s="90">
        <f t="shared" si="4"/>
        <v>3878.4999999999995</v>
      </c>
      <c r="J31" s="91">
        <f t="shared" si="4"/>
        <v>166214.31818181812</v>
      </c>
      <c r="K31" s="92">
        <f t="shared" si="4"/>
        <v>-2528</v>
      </c>
      <c r="L31" s="93">
        <f t="shared" si="4"/>
        <v>352114</v>
      </c>
      <c r="M31" s="90">
        <f t="shared" si="4"/>
        <v>-655.51200000000063</v>
      </c>
      <c r="N31" s="91">
        <f t="shared" si="4"/>
        <v>81290.600000000093</v>
      </c>
      <c r="O31" s="92">
        <f t="shared" si="4"/>
        <v>-660</v>
      </c>
      <c r="P31" s="93">
        <f t="shared" si="4"/>
        <v>-103951.20000000019</v>
      </c>
      <c r="Q31" s="90">
        <f t="shared" si="4"/>
        <v>355</v>
      </c>
      <c r="R31" s="91">
        <f t="shared" si="4"/>
        <v>467584.79999999981</v>
      </c>
      <c r="S31" s="92">
        <f t="shared" si="4"/>
        <v>-13367.8</v>
      </c>
      <c r="T31" s="93">
        <f t="shared" si="4"/>
        <v>-944122.20000000019</v>
      </c>
      <c r="U31" s="90">
        <f t="shared" si="4"/>
        <v>-206.90000000000009</v>
      </c>
      <c r="V31" s="91">
        <f t="shared" si="4"/>
        <v>-146945.2908920194</v>
      </c>
      <c r="W31" s="92">
        <f t="shared" si="4"/>
        <v>395.88000000000011</v>
      </c>
      <c r="X31" s="93">
        <f t="shared" si="4"/>
        <v>27372</v>
      </c>
      <c r="Y31" s="90">
        <f t="shared" si="4"/>
        <v>-12728.315000000002</v>
      </c>
      <c r="Z31" s="91">
        <f t="shared" si="4"/>
        <v>-143027.97271019965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26</v>
      </c>
      <c r="F32" s="95">
        <f t="shared" si="5"/>
        <v>38228.200000000012</v>
      </c>
      <c r="G32" s="96">
        <f t="shared" si="5"/>
        <v>-8.6749999999999545</v>
      </c>
      <c r="H32" s="97">
        <f t="shared" si="5"/>
        <v>-53243</v>
      </c>
      <c r="I32" s="94">
        <f t="shared" si="5"/>
        <v>5194.7999999999993</v>
      </c>
      <c r="J32" s="95">
        <f t="shared" si="5"/>
        <v>341238.80909090908</v>
      </c>
      <c r="K32" s="96">
        <f t="shared" si="5"/>
        <v>400</v>
      </c>
      <c r="L32" s="97">
        <f t="shared" si="5"/>
        <v>50001</v>
      </c>
      <c r="M32" s="94">
        <f t="shared" si="5"/>
        <v>460.11400000000049</v>
      </c>
      <c r="N32" s="95">
        <f t="shared" si="5"/>
        <v>450777.09999999986</v>
      </c>
      <c r="O32" s="96">
        <f t="shared" si="5"/>
        <v>-747</v>
      </c>
      <c r="P32" s="97">
        <f t="shared" si="5"/>
        <v>-105873.19999999995</v>
      </c>
      <c r="Q32" s="94">
        <f t="shared" si="5"/>
        <v>-1889.5</v>
      </c>
      <c r="R32" s="95">
        <f t="shared" si="5"/>
        <v>-65324.5</v>
      </c>
      <c r="S32" s="96">
        <f t="shared" si="5"/>
        <v>-13748.5</v>
      </c>
      <c r="T32" s="97">
        <f t="shared" si="5"/>
        <v>-836564.70000000019</v>
      </c>
      <c r="U32" s="94">
        <f>W20-U28</f>
        <v>2055.1260000000002</v>
      </c>
      <c r="V32" s="95">
        <f t="shared" si="4"/>
        <v>129179.1905033295</v>
      </c>
      <c r="W32" s="96">
        <f t="shared" si="4"/>
        <v>356.89999999999964</v>
      </c>
      <c r="X32" s="97">
        <f t="shared" si="4"/>
        <v>43784</v>
      </c>
      <c r="Y32" s="94">
        <f t="shared" si="4"/>
        <v>-9626.560999999987</v>
      </c>
      <c r="Z32" s="95">
        <f t="shared" si="4"/>
        <v>-7797.1004057601094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406</v>
      </c>
      <c r="F33" s="95">
        <f t="shared" si="4"/>
        <v>78371.200000000012</v>
      </c>
      <c r="G33" s="96">
        <f t="shared" si="4"/>
        <v>178.81699999999978</v>
      </c>
      <c r="H33" s="97">
        <f t="shared" si="4"/>
        <v>64354</v>
      </c>
      <c r="I33" s="94">
        <f t="shared" si="4"/>
        <v>736.900000000001</v>
      </c>
      <c r="J33" s="95">
        <f t="shared" si="4"/>
        <v>-1231503.8000000005</v>
      </c>
      <c r="K33" s="96">
        <f t="shared" si="4"/>
        <v>-1543</v>
      </c>
      <c r="L33" s="97">
        <f t="shared" si="4"/>
        <v>-3587614</v>
      </c>
      <c r="M33" s="94">
        <f t="shared" si="4"/>
        <v>-1094.7380000000012</v>
      </c>
      <c r="N33" s="95">
        <f t="shared" si="4"/>
        <v>-195184.59999999963</v>
      </c>
      <c r="O33" s="96">
        <f t="shared" si="4"/>
        <v>-350</v>
      </c>
      <c r="P33" s="97">
        <f t="shared" si="4"/>
        <v>-272198.19999999995</v>
      </c>
      <c r="Q33" s="94">
        <f t="shared" si="4"/>
        <v>214.70000000000437</v>
      </c>
      <c r="R33" s="95">
        <f t="shared" si="4"/>
        <v>418965.7379999999</v>
      </c>
      <c r="S33" s="96">
        <f t="shared" si="4"/>
        <v>-4691.3000000000029</v>
      </c>
      <c r="T33" s="97">
        <f t="shared" si="4"/>
        <v>-837284.89999999991</v>
      </c>
      <c r="U33" s="94">
        <f t="shared" si="4"/>
        <v>1876.5000000000018</v>
      </c>
      <c r="V33" s="95">
        <f t="shared" si="4"/>
        <v>465462.87402335834</v>
      </c>
      <c r="W33" s="96">
        <f t="shared" si="4"/>
        <v>295.37650000000212</v>
      </c>
      <c r="X33" s="97">
        <f t="shared" si="4"/>
        <v>12684</v>
      </c>
      <c r="Y33" s="94">
        <f t="shared" si="4"/>
        <v>-3970.7445000000007</v>
      </c>
      <c r="Z33" s="95">
        <f t="shared" si="4"/>
        <v>-5083947.6879766434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-8.5200358518507358</v>
      </c>
      <c r="F34" s="188"/>
      <c r="G34" s="187">
        <f t="shared" ref="G34" si="6">+G23-G30</f>
        <v>-4.9531749466446868</v>
      </c>
      <c r="H34" s="188"/>
      <c r="I34" s="187">
        <f t="shared" ref="I34" si="7">+I23-I30</f>
        <v>79.288344636179076</v>
      </c>
      <c r="J34" s="188"/>
      <c r="K34" s="187">
        <f t="shared" ref="K34" si="8">+K23-K30</f>
        <v>-20.325961894920034</v>
      </c>
      <c r="L34" s="188"/>
      <c r="M34" s="187">
        <f t="shared" ref="M34" si="9">+M23-M30</f>
        <v>0.7599309120558857</v>
      </c>
      <c r="N34" s="188"/>
      <c r="O34" s="187">
        <f t="shared" ref="O34" si="10">+O23-O30</f>
        <v>-10.238024284699748</v>
      </c>
      <c r="P34" s="188"/>
      <c r="Q34" s="187">
        <f t="shared" ref="Q34" si="11">+Q23-Q30</f>
        <v>-0.7022244089301708</v>
      </c>
      <c r="R34" s="188"/>
      <c r="S34" s="187">
        <f t="shared" ref="S34" si="12">+S23-S30</f>
        <v>-28.016996817593878</v>
      </c>
      <c r="T34" s="188"/>
      <c r="U34" s="187">
        <f t="shared" ref="U34" si="13">+U23-U30</f>
        <v>-12.774988749929832</v>
      </c>
      <c r="V34" s="188"/>
      <c r="W34" s="187">
        <f t="shared" ref="W34" si="14">+W23-W30</f>
        <v>2.5514206425662849</v>
      </c>
      <c r="X34" s="188"/>
      <c r="Y34" s="187">
        <f t="shared" ref="Y34" si="15">+Y23-Y30</f>
        <v>-7.3200442465442492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102.55754475703324</v>
      </c>
      <c r="F35" s="60">
        <f t="shared" si="16"/>
        <v>97.714922669639122</v>
      </c>
      <c r="G35" s="61">
        <f t="shared" si="16"/>
        <v>104.05064278223384</v>
      </c>
      <c r="H35" s="62">
        <f t="shared" si="16"/>
        <v>90.314240160479159</v>
      </c>
      <c r="I35" s="59">
        <f t="shared" si="16"/>
        <v>273.7367855223078</v>
      </c>
      <c r="J35" s="60">
        <f t="shared" si="16"/>
        <v>111.34478029907172</v>
      </c>
      <c r="K35" s="61">
        <f t="shared" si="16"/>
        <v>44.378437843784383</v>
      </c>
      <c r="L35" s="62">
        <f t="shared" si="16"/>
        <v>109.7390610712486</v>
      </c>
      <c r="M35" s="59">
        <f t="shared" si="16"/>
        <v>88.191100702576094</v>
      </c>
      <c r="N35" s="60">
        <f t="shared" si="16"/>
        <v>106.56330751440279</v>
      </c>
      <c r="O35" s="61">
        <f t="shared" si="16"/>
        <v>80.345443716497911</v>
      </c>
      <c r="P35" s="62">
        <f t="shared" si="16"/>
        <v>90.457102716192082</v>
      </c>
      <c r="Q35" s="59">
        <f t="shared" si="16"/>
        <v>101.58818924057711</v>
      </c>
      <c r="R35" s="60">
        <f t="shared" si="16"/>
        <v>111.79849354884534</v>
      </c>
      <c r="S35" s="61">
        <f t="shared" si="16"/>
        <v>62.6795834612915</v>
      </c>
      <c r="T35" s="62">
        <f t="shared" si="16"/>
        <v>86.06659993864784</v>
      </c>
      <c r="U35" s="59">
        <f t="shared" si="16"/>
        <v>93.980215304044222</v>
      </c>
      <c r="V35" s="60">
        <f t="shared" si="16"/>
        <v>89.524399078107578</v>
      </c>
      <c r="W35" s="61">
        <f t="shared" si="16"/>
        <v>108.00526404550956</v>
      </c>
      <c r="X35" s="62">
        <f t="shared" si="16"/>
        <v>104.86361722202379</v>
      </c>
      <c r="Y35" s="59">
        <f t="shared" si="16"/>
        <v>84.851284967354005</v>
      </c>
      <c r="Z35" s="60">
        <f t="shared" si="16"/>
        <v>99.305943886862138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102.5440313111546</v>
      </c>
      <c r="F36" s="64">
        <f t="shared" si="16"/>
        <v>139.8115034939546</v>
      </c>
      <c r="G36" s="65">
        <f t="shared" si="16"/>
        <v>99.183088087117184</v>
      </c>
      <c r="H36" s="66">
        <f t="shared" si="16"/>
        <v>87.98397652900023</v>
      </c>
      <c r="I36" s="63">
        <f t="shared" si="16"/>
        <v>389.06571698848143</v>
      </c>
      <c r="J36" s="64">
        <f t="shared" si="16"/>
        <v>127.14863416284248</v>
      </c>
      <c r="K36" s="65">
        <f t="shared" si="16"/>
        <v>124.60024600246003</v>
      </c>
      <c r="L36" s="66">
        <f t="shared" si="16"/>
        <v>101.27542248800361</v>
      </c>
      <c r="M36" s="63">
        <f t="shared" si="16"/>
        <v>109.17092278082781</v>
      </c>
      <c r="N36" s="64">
        <f t="shared" si="16"/>
        <v>145.77568389533081</v>
      </c>
      <c r="O36" s="65">
        <f t="shared" si="16"/>
        <v>77.990571596935766</v>
      </c>
      <c r="P36" s="66">
        <f t="shared" si="16"/>
        <v>90.349545188094325</v>
      </c>
      <c r="Q36" s="63">
        <f t="shared" si="16"/>
        <v>92.28599190018943</v>
      </c>
      <c r="R36" s="64">
        <f t="shared" si="16"/>
        <v>98.48866746415662</v>
      </c>
      <c r="S36" s="65">
        <f t="shared" si="16"/>
        <v>62.003924386469158</v>
      </c>
      <c r="T36" s="66">
        <f t="shared" si="16"/>
        <v>87.445243772973598</v>
      </c>
      <c r="U36" s="63">
        <f>W20/U28*100</f>
        <v>162.5418746195983</v>
      </c>
      <c r="V36" s="64">
        <f t="shared" si="16"/>
        <v>111.84304762806593</v>
      </c>
      <c r="W36" s="65">
        <f t="shared" si="16"/>
        <v>107.546689458275</v>
      </c>
      <c r="X36" s="66">
        <f t="shared" si="16"/>
        <v>108.24945831370702</v>
      </c>
      <c r="Y36" s="63">
        <f t="shared" si="16"/>
        <v>88.347225142845318</v>
      </c>
      <c r="Z36" s="64">
        <f t="shared" si="16"/>
        <v>99.961788999395409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124.62247558978711</v>
      </c>
      <c r="F37" s="68">
        <f t="shared" si="16"/>
        <v>124.5051670497006</v>
      </c>
      <c r="G37" s="69">
        <f t="shared" si="16"/>
        <v>111.62045030812709</v>
      </c>
      <c r="H37" s="70">
        <f t="shared" si="16"/>
        <v>109.56477409363234</v>
      </c>
      <c r="I37" s="67">
        <f t="shared" si="16"/>
        <v>121.38173166202418</v>
      </c>
      <c r="J37" s="68">
        <f t="shared" si="16"/>
        <v>62.030910535728466</v>
      </c>
      <c r="K37" s="69">
        <f t="shared" si="16"/>
        <v>76.395900260058141</v>
      </c>
      <c r="L37" s="70">
        <f t="shared" si="16"/>
        <v>46.640090929832503</v>
      </c>
      <c r="M37" s="67">
        <f t="shared" si="16"/>
        <v>92.390986436450149</v>
      </c>
      <c r="N37" s="68">
        <f t="shared" si="16"/>
        <v>93.733348585571477</v>
      </c>
      <c r="O37" s="69">
        <f t="shared" si="16"/>
        <v>92.28905045164133</v>
      </c>
      <c r="P37" s="70">
        <f t="shared" si="16"/>
        <v>79.990249409002743</v>
      </c>
      <c r="Q37" s="67">
        <f t="shared" si="16"/>
        <v>100.3789510099477</v>
      </c>
      <c r="R37" s="68">
        <f t="shared" si="16"/>
        <v>103.76631104794018</v>
      </c>
      <c r="S37" s="69">
        <f t="shared" si="16"/>
        <v>86.793924073438077</v>
      </c>
      <c r="T37" s="70">
        <f t="shared" si="16"/>
        <v>74.480080555765781</v>
      </c>
      <c r="U37" s="67">
        <f t="shared" si="16"/>
        <v>144.23829506341653</v>
      </c>
      <c r="V37" s="68">
        <f t="shared" si="16"/>
        <v>126.34835566584917</v>
      </c>
      <c r="W37" s="69">
        <f t="shared" si="16"/>
        <v>104.18743497458642</v>
      </c>
      <c r="X37" s="70">
        <f t="shared" si="16"/>
        <v>101.08263129593118</v>
      </c>
      <c r="Y37" s="67">
        <f t="shared" si="16"/>
        <v>97.071147238109916</v>
      </c>
      <c r="Z37" s="68">
        <f t="shared" si="16"/>
        <v>84.489562052584063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+'(令和8年1月)'!E20</f>
        <v>771</v>
      </c>
      <c r="F39" s="143">
        <f>+'(令和8年1月)'!F20</f>
        <v>68760</v>
      </c>
      <c r="G39" s="142">
        <f>+'(令和8年1月)'!G20</f>
        <v>1160.2919999999999</v>
      </c>
      <c r="H39" s="143">
        <f>+'(令和8年1月)'!H20</f>
        <v>407318</v>
      </c>
      <c r="I39" s="142">
        <f>+'(令和8年1月)'!I20</f>
        <v>6117.2</v>
      </c>
      <c r="J39" s="143">
        <f>+'(令和8年1月)'!J20</f>
        <v>1518797.4636363636</v>
      </c>
      <c r="K39" s="142">
        <f>+'(令和8年1月)'!K20</f>
        <v>2033</v>
      </c>
      <c r="L39" s="143">
        <f>+'(令和8年1月)'!L20</f>
        <v>3977398</v>
      </c>
      <c r="M39" s="142">
        <f>+'(令和8年1月)'!M20</f>
        <v>5060.0400000000009</v>
      </c>
      <c r="N39" s="143">
        <f>+'(令和8年1月)'!N20</f>
        <v>1471481.2</v>
      </c>
      <c r="O39" s="142">
        <f>+'(令和8年1月)'!O20</f>
        <v>2577</v>
      </c>
      <c r="P39" s="143">
        <f>+'(令和8年1月)'!P20</f>
        <v>959526</v>
      </c>
      <c r="Q39" s="142">
        <f>+'(令和8年1月)'!Q20</f>
        <v>22739.200000000001</v>
      </c>
      <c r="R39" s="143">
        <f>+'(令和8年1月)'!R20</f>
        <v>4236267.8</v>
      </c>
      <c r="S39" s="144">
        <f>+'(令和8年1月)'!S20</f>
        <v>20526.400000000001</v>
      </c>
      <c r="T39" s="145">
        <f>+'(令和8年1月)'!T20</f>
        <v>5349272.4000000004</v>
      </c>
      <c r="U39" s="142">
        <f>+'(令和8年1月)'!U20</f>
        <v>4971.7999999999993</v>
      </c>
      <c r="V39" s="143">
        <f>+'(令和8年1月)'!V20</f>
        <v>1095685.0665830639</v>
      </c>
      <c r="W39" s="142">
        <f>+'(令和8年1月)'!W20</f>
        <v>5548.5159999999996</v>
      </c>
      <c r="X39" s="143">
        <f>+'(令和8年1月)'!X20</f>
        <v>534376</v>
      </c>
      <c r="Y39" s="146">
        <f>+'(令和8年1月)'!Y20</f>
        <v>71504.448000000004</v>
      </c>
      <c r="Z39" s="147">
        <f>+'(令和8年1月)'!Z20</f>
        <v>19618881.930219427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+'(令和8年1月)'!E21</f>
        <v>827</v>
      </c>
      <c r="F40" s="149">
        <f>+'(令和8年1月)'!F21</f>
        <v>81253</v>
      </c>
      <c r="G40" s="148">
        <f>+'(令和8年1月)'!G21</f>
        <v>1166.498</v>
      </c>
      <c r="H40" s="149">
        <f>+'(令和8年1月)'!H21</f>
        <v>415359</v>
      </c>
      <c r="I40" s="148">
        <f>+'(令和8年1月)'!I21</f>
        <v>15723.4</v>
      </c>
      <c r="J40" s="149">
        <f>+'(令和8年1月)'!J21</f>
        <v>1862984.7181818183</v>
      </c>
      <c r="K40" s="148">
        <f>+'(令和8年1月)'!K21</f>
        <v>2336</v>
      </c>
      <c r="L40" s="149">
        <f>+'(令和8年1月)'!L21</f>
        <v>4590828</v>
      </c>
      <c r="M40" s="148">
        <f>+'(令和8年1月)'!M21</f>
        <v>6699.3119999999999</v>
      </c>
      <c r="N40" s="149">
        <f>+'(令和8年1月)'!N21</f>
        <v>1678520.7</v>
      </c>
      <c r="O40" s="148">
        <f>+'(令和8年1月)'!O21</f>
        <v>2988</v>
      </c>
      <c r="P40" s="149">
        <f>+'(令和8年1月)'!P21</f>
        <v>969795.3</v>
      </c>
      <c r="Q40" s="148">
        <f>+'(令和8年1月)'!Q21</f>
        <v>23799.200000000001</v>
      </c>
      <c r="R40" s="149">
        <f>+'(令和8年1月)'!R21</f>
        <v>4724801.8</v>
      </c>
      <c r="S40" s="144">
        <f>+'(令和8年1月)'!S21</f>
        <v>27200.799999999999</v>
      </c>
      <c r="T40" s="145">
        <f>+'(令和8年1月)'!T21</f>
        <v>6021287.5999999996</v>
      </c>
      <c r="U40" s="148">
        <f>+'(令和8年1月)'!U21</f>
        <v>16813.199999999997</v>
      </c>
      <c r="V40" s="149">
        <f>+'(令和8年1月)'!V21</f>
        <v>3532290.2479784125</v>
      </c>
      <c r="W40" s="148">
        <f>+'(令和8年1月)'!W21</f>
        <v>5456.2460000000001</v>
      </c>
      <c r="X40" s="149">
        <f>+'(令和8年1月)'!X21</f>
        <v>551262</v>
      </c>
      <c r="Y40" s="150">
        <f>+'(令和8年1月)'!Y21</f>
        <v>103009.656</v>
      </c>
      <c r="Z40" s="151">
        <f>+'(令和8年1月)'!Z21</f>
        <v>24428382.366160229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+'(令和8年1月)'!E22</f>
        <v>2300.9</v>
      </c>
      <c r="F41" s="149">
        <f>+'(令和8年1月)'!F22</f>
        <v>462307.4</v>
      </c>
      <c r="G41" s="148">
        <f>+'(令和8年1月)'!G22</f>
        <v>1730.1029999999998</v>
      </c>
      <c r="H41" s="149">
        <f>+'(令和8年1月)'!H22</f>
        <v>745245</v>
      </c>
      <c r="I41" s="148">
        <f>+'(令和8年1月)'!I22</f>
        <v>5064.3000000000011</v>
      </c>
      <c r="J41" s="149">
        <f>+'(令和8年1月)'!J22</f>
        <v>1978769.4636363636</v>
      </c>
      <c r="K41" s="148">
        <f>+'(令和8年1月)'!K22</f>
        <v>5003</v>
      </c>
      <c r="L41" s="149">
        <f>+'(令和8年1月)'!L22</f>
        <v>3138565</v>
      </c>
      <c r="M41" s="148">
        <f>+'(令和8年1月)'!M22</f>
        <v>13874.368</v>
      </c>
      <c r="N41" s="149">
        <f>+'(令和8年1月)'!N22</f>
        <v>3035148.1529999999</v>
      </c>
      <c r="O41" s="148">
        <f>+'(令和8年1月)'!O22</f>
        <v>4138</v>
      </c>
      <c r="P41" s="149">
        <f>+'(令和8年1月)'!P22</f>
        <v>1093983.1000000001</v>
      </c>
      <c r="Q41" s="148">
        <f>+'(令和8年1月)'!Q22</f>
        <v>56768.5</v>
      </c>
      <c r="R41" s="149">
        <f>+'(令和8年1月)'!R22</f>
        <v>11369313.375599999</v>
      </c>
      <c r="S41" s="144">
        <f>+'(令和8年1月)'!S22</f>
        <v>30816.799999999999</v>
      </c>
      <c r="T41" s="145">
        <f>+'(令和8年1月)'!T22</f>
        <v>2438544.6</v>
      </c>
      <c r="U41" s="148">
        <f>+'(令和8年1月)'!U22</f>
        <v>6503.5000000000009</v>
      </c>
      <c r="V41" s="149">
        <f>+'(令和8年1月)'!V22</f>
        <v>2196181.2786745206</v>
      </c>
      <c r="W41" s="148">
        <f>+'(令和8年1月)'!W22</f>
        <v>7094.2531999999992</v>
      </c>
      <c r="X41" s="149">
        <f>+'(令和8年1月)'!X22</f>
        <v>1168645</v>
      </c>
      <c r="Y41" s="150">
        <f>+'(令和8年1月)'!Y22</f>
        <v>133293.7242</v>
      </c>
      <c r="Z41" s="151">
        <f>+'(令和8年1月)'!Z22</f>
        <v>27626702.370910887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+'(令和8年1月)'!E23</f>
        <v>34.308042423461721</v>
      </c>
      <c r="F42" s="193">
        <f>+'(令和5年12月)'!F23</f>
        <v>0</v>
      </c>
      <c r="G42" s="192">
        <f>+'(令和8年1月)'!G23</f>
        <v>67.123873330694693</v>
      </c>
      <c r="H42" s="193">
        <f>+'(令和5年12月)'!H23</f>
        <v>0</v>
      </c>
      <c r="I42" s="192">
        <f>+'(令和8年1月)'!I23</f>
        <v>110.67049070677177</v>
      </c>
      <c r="J42" s="193">
        <f>+'(令和5年12月)'!J23</f>
        <v>0</v>
      </c>
      <c r="K42" s="192">
        <f>+'(令和8年1月)'!K23</f>
        <v>42.380444271995344</v>
      </c>
      <c r="L42" s="193">
        <f>+'(令和5年12月)'!L23</f>
        <v>0</v>
      </c>
      <c r="M42" s="192">
        <f>+'(令和8年1月)'!M23</f>
        <v>40.014117322957041</v>
      </c>
      <c r="N42" s="193">
        <f>+'(令和5年12月)'!N23</f>
        <v>0</v>
      </c>
      <c r="O42" s="192">
        <f>+'(令和8年1月)'!O23</f>
        <v>64.061240934730051</v>
      </c>
      <c r="P42" s="193">
        <f>+'(令和5年12月)'!P23</f>
        <v>0</v>
      </c>
      <c r="Q42" s="192">
        <f>+'(令和8年1月)'!Q23</f>
        <v>40.610487185528413</v>
      </c>
      <c r="R42" s="193">
        <f>+'(令和5年12月)'!R23</f>
        <v>0</v>
      </c>
      <c r="S42" s="192">
        <f>+'(令和8年1月)'!S23</f>
        <v>69.870586168530764</v>
      </c>
      <c r="T42" s="193">
        <f>+'(令和5年12月)'!T23</f>
        <v>0</v>
      </c>
      <c r="U42" s="192">
        <f>+'(令和8年1月)'!U23</f>
        <v>42.338001641956822</v>
      </c>
      <c r="V42" s="193">
        <f>+'(令和5年12月)'!V23</f>
        <v>0</v>
      </c>
      <c r="W42" s="192">
        <f>+'(令和8年1月)'!W23</f>
        <v>78.068795724793603</v>
      </c>
      <c r="X42" s="193">
        <f>+'(令和5年12月)'!X23</f>
        <v>0</v>
      </c>
      <c r="Y42" s="192">
        <f>+'(令和8年1月)'!Y23</f>
        <v>58.543577056734229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31</v>
      </c>
      <c r="F43" s="93">
        <f t="shared" si="17"/>
        <v>1370</v>
      </c>
      <c r="G43" s="90">
        <f t="shared" si="17"/>
        <v>-119.5139999999999</v>
      </c>
      <c r="H43" s="91">
        <f t="shared" si="17"/>
        <v>-25529</v>
      </c>
      <c r="I43" s="92">
        <f t="shared" si="17"/>
        <v>-6.3000000000001819</v>
      </c>
      <c r="J43" s="93">
        <f t="shared" si="17"/>
        <v>112533.97272727266</v>
      </c>
      <c r="K43" s="90">
        <f t="shared" si="17"/>
        <v>-16</v>
      </c>
      <c r="L43" s="91">
        <f t="shared" si="17"/>
        <v>-9802</v>
      </c>
      <c r="M43" s="92">
        <f t="shared" si="17"/>
        <v>-164.5520000000015</v>
      </c>
      <c r="N43" s="93">
        <f t="shared" si="17"/>
        <v>-151629.09999999986</v>
      </c>
      <c r="O43" s="90">
        <f t="shared" si="17"/>
        <v>121</v>
      </c>
      <c r="P43" s="91">
        <f t="shared" si="17"/>
        <v>25827.199999999953</v>
      </c>
      <c r="Q43" s="92">
        <f t="shared" si="17"/>
        <v>-31.700000000000728</v>
      </c>
      <c r="R43" s="93">
        <f t="shared" si="17"/>
        <v>194406</v>
      </c>
      <c r="S43" s="90">
        <f t="shared" si="17"/>
        <v>1924.7999999999993</v>
      </c>
      <c r="T43" s="91">
        <f t="shared" si="17"/>
        <v>482569.59999999963</v>
      </c>
      <c r="U43" s="92">
        <f t="shared" si="17"/>
        <v>-1741.6999999999994</v>
      </c>
      <c r="V43" s="93">
        <f t="shared" si="17"/>
        <v>160108.17740863771</v>
      </c>
      <c r="W43" s="90">
        <f t="shared" si="17"/>
        <v>-207.38999999999942</v>
      </c>
      <c r="X43" s="91">
        <f t="shared" si="17"/>
        <v>55787</v>
      </c>
      <c r="Y43" s="90">
        <f t="shared" si="17"/>
        <v>-210.35599999999977</v>
      </c>
      <c r="Z43" s="91">
        <f t="shared" si="17"/>
        <v>845641.85013591498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221</v>
      </c>
      <c r="F44" s="97">
        <f t="shared" si="17"/>
        <v>52998.200000000012</v>
      </c>
      <c r="G44" s="94">
        <f t="shared" si="17"/>
        <v>-113.24700000000007</v>
      </c>
      <c r="H44" s="95">
        <f t="shared" si="17"/>
        <v>-25502</v>
      </c>
      <c r="I44" s="96">
        <f t="shared" si="17"/>
        <v>-8731.5</v>
      </c>
      <c r="J44" s="97">
        <f t="shared" si="17"/>
        <v>-264817.81818181835</v>
      </c>
      <c r="K44" s="94">
        <f t="shared" si="17"/>
        <v>-310</v>
      </c>
      <c r="L44" s="95">
        <f t="shared" si="17"/>
        <v>-620479</v>
      </c>
      <c r="M44" s="96">
        <f t="shared" si="17"/>
        <v>-1222.1019999999999</v>
      </c>
      <c r="N44" s="97">
        <f t="shared" si="17"/>
        <v>-242991.30000000005</v>
      </c>
      <c r="O44" s="94">
        <f t="shared" si="17"/>
        <v>-341</v>
      </c>
      <c r="P44" s="95">
        <f t="shared" si="17"/>
        <v>21411.399999999907</v>
      </c>
      <c r="Q44" s="96">
        <f t="shared" si="17"/>
        <v>-1194.2999999999993</v>
      </c>
      <c r="R44" s="97">
        <f t="shared" si="17"/>
        <v>-467814.79999999981</v>
      </c>
      <c r="S44" s="94">
        <f t="shared" si="17"/>
        <v>-4765.2999999999993</v>
      </c>
      <c r="T44" s="95">
        <f t="shared" si="17"/>
        <v>-194523.39999999944</v>
      </c>
      <c r="U44" s="96">
        <f>W20-U40</f>
        <v>-11472.073999999997</v>
      </c>
      <c r="V44" s="97">
        <f t="shared" si="17"/>
        <v>-2312351.3598006647</v>
      </c>
      <c r="W44" s="94">
        <f t="shared" si="17"/>
        <v>-370.11999999999989</v>
      </c>
      <c r="X44" s="95">
        <f t="shared" si="17"/>
        <v>23272</v>
      </c>
      <c r="Y44" s="94">
        <f t="shared" si="17"/>
        <v>-30024.468999999997</v>
      </c>
      <c r="Z44" s="95">
        <f t="shared" si="17"/>
        <v>-4030798.0779824778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-246</v>
      </c>
      <c r="F45" s="97">
        <f t="shared" si="17"/>
        <v>-64121.200000000012</v>
      </c>
      <c r="G45" s="94">
        <f t="shared" si="17"/>
        <v>-12.472999999999956</v>
      </c>
      <c r="H45" s="95">
        <f t="shared" si="17"/>
        <v>-8068</v>
      </c>
      <c r="I45" s="96">
        <f t="shared" si="17"/>
        <v>-881</v>
      </c>
      <c r="J45" s="97">
        <f t="shared" si="17"/>
        <v>33164.536363636144</v>
      </c>
      <c r="K45" s="94">
        <f t="shared" si="17"/>
        <v>-9</v>
      </c>
      <c r="L45" s="95">
        <f t="shared" si="17"/>
        <v>-2753</v>
      </c>
      <c r="M45" s="96">
        <f t="shared" si="17"/>
        <v>-581.72200000000157</v>
      </c>
      <c r="N45" s="97">
        <f t="shared" si="17"/>
        <v>-115677.29999999981</v>
      </c>
      <c r="O45" s="94">
        <f t="shared" si="17"/>
        <v>51</v>
      </c>
      <c r="P45" s="95">
        <f t="shared" si="17"/>
        <v>-5853.5</v>
      </c>
      <c r="Q45" s="96">
        <f t="shared" si="17"/>
        <v>102.60000000000582</v>
      </c>
      <c r="R45" s="97">
        <f t="shared" si="17"/>
        <v>173686.80000000075</v>
      </c>
      <c r="S45" s="94">
        <f t="shared" si="17"/>
        <v>15.700000000000728</v>
      </c>
      <c r="T45" s="95">
        <f t="shared" si="17"/>
        <v>5077.7999999998137</v>
      </c>
      <c r="U45" s="96">
        <f t="shared" si="17"/>
        <v>-385.19999999999891</v>
      </c>
      <c r="V45" s="97">
        <f t="shared" si="17"/>
        <v>35854.355813954026</v>
      </c>
      <c r="W45" s="94">
        <f t="shared" si="17"/>
        <v>255.00000000000091</v>
      </c>
      <c r="X45" s="95">
        <f t="shared" si="17"/>
        <v>15629</v>
      </c>
      <c r="Y45" s="94">
        <f t="shared" si="17"/>
        <v>-1691.0950000000012</v>
      </c>
      <c r="Z45" s="95">
        <f t="shared" si="17"/>
        <v>66939.492177587003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8.1640637338457793</v>
      </c>
      <c r="F46" s="193"/>
      <c r="G46" s="192">
        <f>G23-G42</f>
        <v>-6.3874705988126053</v>
      </c>
      <c r="H46" s="193"/>
      <c r="I46" s="192">
        <f>I23-I42</f>
        <v>31.018163646790185</v>
      </c>
      <c r="J46" s="193"/>
      <c r="K46" s="192">
        <f>K23-K42</f>
        <v>-1.9383116322034084</v>
      </c>
      <c r="L46" s="193"/>
      <c r="M46" s="192">
        <f>M23-M42</f>
        <v>-1.8328950509767594</v>
      </c>
      <c r="N46" s="193"/>
      <c r="O46" s="192">
        <f t="shared" si="17"/>
        <v>0.12754254071128912</v>
      </c>
      <c r="P46" s="193"/>
      <c r="Q46" s="192">
        <f t="shared" si="17"/>
        <v>-0.73671079068013512</v>
      </c>
      <c r="R46" s="193"/>
      <c r="S46" s="192">
        <f t="shared" si="17"/>
        <v>2.9391618740260839</v>
      </c>
      <c r="T46" s="193"/>
      <c r="U46" s="192">
        <f t="shared" si="17"/>
        <v>25.57010972092327</v>
      </c>
      <c r="V46" s="193"/>
      <c r="W46" s="192">
        <f t="shared" si="17"/>
        <v>-5.8754396848779606</v>
      </c>
      <c r="X46" s="193"/>
      <c r="Y46" s="192">
        <f t="shared" si="17"/>
        <v>-4.0772632898041294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104.02075226977952</v>
      </c>
      <c r="F47" s="72">
        <f t="shared" si="18"/>
        <v>101.99243746364166</v>
      </c>
      <c r="G47" s="71">
        <f t="shared" si="18"/>
        <v>89.699661809268704</v>
      </c>
      <c r="H47" s="73">
        <f t="shared" si="18"/>
        <v>93.732415459174405</v>
      </c>
      <c r="I47" s="74">
        <f t="shared" si="18"/>
        <v>99.897011704701498</v>
      </c>
      <c r="J47" s="72">
        <f t="shared" si="18"/>
        <v>107.40941273748506</v>
      </c>
      <c r="K47" s="71">
        <f t="shared" si="18"/>
        <v>99.212985735366459</v>
      </c>
      <c r="L47" s="73">
        <f t="shared" si="18"/>
        <v>99.753557476521081</v>
      </c>
      <c r="M47" s="74">
        <f t="shared" si="18"/>
        <v>96.74800989715493</v>
      </c>
      <c r="N47" s="72">
        <f t="shared" si="18"/>
        <v>89.695478270466538</v>
      </c>
      <c r="O47" s="71">
        <f t="shared" si="18"/>
        <v>104.69538222739621</v>
      </c>
      <c r="P47" s="73">
        <f t="shared" si="18"/>
        <v>102.6916623416145</v>
      </c>
      <c r="Q47" s="74">
        <f t="shared" si="18"/>
        <v>99.860593160709257</v>
      </c>
      <c r="R47" s="72">
        <f t="shared" si="18"/>
        <v>104.58908664839366</v>
      </c>
      <c r="S47" s="71">
        <f t="shared" si="18"/>
        <v>109.37719229869826</v>
      </c>
      <c r="T47" s="73">
        <f t="shared" si="18"/>
        <v>109.02121940920412</v>
      </c>
      <c r="U47" s="74">
        <f t="shared" si="18"/>
        <v>64.96842189951326</v>
      </c>
      <c r="V47" s="72">
        <f t="shared" si="18"/>
        <v>114.61260925166583</v>
      </c>
      <c r="W47" s="71">
        <f t="shared" si="18"/>
        <v>96.262243814382089</v>
      </c>
      <c r="X47" s="73">
        <f t="shared" si="18"/>
        <v>110.43965297842718</v>
      </c>
      <c r="Y47" s="71">
        <f t="shared" si="18"/>
        <v>99.705814105438577</v>
      </c>
      <c r="Z47" s="73">
        <f t="shared" si="18"/>
        <v>104.31034680336882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126.72309552599759</v>
      </c>
      <c r="F48" s="66">
        <f t="shared" si="18"/>
        <v>165.22614549616631</v>
      </c>
      <c r="G48" s="63">
        <f t="shared" si="18"/>
        <v>90.291710744467622</v>
      </c>
      <c r="H48" s="64">
        <f t="shared" si="18"/>
        <v>93.860251011775347</v>
      </c>
      <c r="I48" s="65">
        <f t="shared" si="18"/>
        <v>44.468117582711116</v>
      </c>
      <c r="J48" s="66">
        <f t="shared" si="18"/>
        <v>85.785293051664553</v>
      </c>
      <c r="K48" s="63">
        <f t="shared" si="18"/>
        <v>86.729452054794521</v>
      </c>
      <c r="L48" s="64">
        <f t="shared" si="18"/>
        <v>86.48437711018579</v>
      </c>
      <c r="M48" s="65">
        <f t="shared" si="18"/>
        <v>81.757798412732527</v>
      </c>
      <c r="N48" s="66">
        <f t="shared" si="18"/>
        <v>85.523485054429173</v>
      </c>
      <c r="O48" s="63">
        <f t="shared" si="18"/>
        <v>88.587684069611782</v>
      </c>
      <c r="P48" s="64">
        <f t="shared" si="18"/>
        <v>102.20782674446865</v>
      </c>
      <c r="Q48" s="65">
        <f t="shared" si="18"/>
        <v>94.981764092910694</v>
      </c>
      <c r="R48" s="66">
        <f t="shared" si="18"/>
        <v>90.098742343012148</v>
      </c>
      <c r="S48" s="63">
        <f t="shared" si="18"/>
        <v>82.481029969706782</v>
      </c>
      <c r="T48" s="64">
        <f t="shared" si="18"/>
        <v>96.769405268069249</v>
      </c>
      <c r="U48" s="65">
        <f>W20/U40*100</f>
        <v>31.767456522256328</v>
      </c>
      <c r="V48" s="66">
        <f t="shared" si="18"/>
        <v>34.536768004156485</v>
      </c>
      <c r="W48" s="63">
        <f t="shared" si="18"/>
        <v>93.216581510437763</v>
      </c>
      <c r="X48" s="64">
        <f t="shared" si="18"/>
        <v>104.22158610606209</v>
      </c>
      <c r="Y48" s="63">
        <f t="shared" si="18"/>
        <v>70.852762579849809</v>
      </c>
      <c r="Z48" s="64">
        <f t="shared" si="18"/>
        <v>83.499529287022298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89.308531444217479</v>
      </c>
      <c r="F49" s="70">
        <f t="shared" si="18"/>
        <v>86.13018091425748</v>
      </c>
      <c r="G49" s="67">
        <f t="shared" si="18"/>
        <v>99.279060264042087</v>
      </c>
      <c r="H49" s="68">
        <f t="shared" si="18"/>
        <v>98.917403001697423</v>
      </c>
      <c r="I49" s="69">
        <f t="shared" si="18"/>
        <v>82.603716209545254</v>
      </c>
      <c r="J49" s="70">
        <f t="shared" si="18"/>
        <v>101.67601820086156</v>
      </c>
      <c r="K49" s="67">
        <f t="shared" si="18"/>
        <v>99.820107935238852</v>
      </c>
      <c r="L49" s="68">
        <f t="shared" si="18"/>
        <v>99.912284754338359</v>
      </c>
      <c r="M49" s="69">
        <f t="shared" si="18"/>
        <v>95.807218029678893</v>
      </c>
      <c r="N49" s="70">
        <f t="shared" si="18"/>
        <v>96.188742882759698</v>
      </c>
      <c r="O49" s="67">
        <f t="shared" si="18"/>
        <v>101.23247945867568</v>
      </c>
      <c r="P49" s="68">
        <f t="shared" si="18"/>
        <v>99.464936889792909</v>
      </c>
      <c r="Q49" s="69">
        <f t="shared" si="18"/>
        <v>100.1807340338392</v>
      </c>
      <c r="R49" s="70">
        <f t="shared" si="18"/>
        <v>101.52768064580535</v>
      </c>
      <c r="S49" s="67">
        <f t="shared" si="18"/>
        <v>100.05094623711742</v>
      </c>
      <c r="T49" s="68">
        <f t="shared" si="18"/>
        <v>100.20823076190608</v>
      </c>
      <c r="U49" s="69">
        <f t="shared" si="18"/>
        <v>94.077035442454076</v>
      </c>
      <c r="V49" s="70">
        <f t="shared" si="18"/>
        <v>101.63257724497103</v>
      </c>
      <c r="W49" s="67">
        <f t="shared" si="18"/>
        <v>103.59445868100678</v>
      </c>
      <c r="X49" s="68">
        <f t="shared" si="18"/>
        <v>101.33736078963244</v>
      </c>
      <c r="Y49" s="67">
        <f t="shared" si="18"/>
        <v>98.731301859746523</v>
      </c>
      <c r="Z49" s="68">
        <f t="shared" si="18"/>
        <v>100.24229997224738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F0899-F401-4FB8-BE5D-FC5786306443}">
  <dimension ref="A1:AL52"/>
  <sheetViews>
    <sheetView zoomScaleNormal="100" zoomScaleSheetLayoutView="100" workbookViewId="0">
      <pane xSplit="4" ySplit="4" topLeftCell="E23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:Z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72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844</v>
      </c>
      <c r="F5" s="14">
        <v>70674</v>
      </c>
      <c r="G5" s="15">
        <v>30</v>
      </c>
      <c r="H5" s="16">
        <v>5440</v>
      </c>
      <c r="I5" s="13">
        <v>2462</v>
      </c>
      <c r="J5" s="14">
        <v>4123444</v>
      </c>
      <c r="K5" s="17">
        <v>1565</v>
      </c>
      <c r="L5" s="18">
        <v>3090900</v>
      </c>
      <c r="M5" s="13">
        <v>827.6</v>
      </c>
      <c r="N5" s="75">
        <v>259772.5</v>
      </c>
      <c r="O5" s="19">
        <v>661</v>
      </c>
      <c r="P5" s="18">
        <v>36626</v>
      </c>
      <c r="Q5" s="13">
        <v>10690</v>
      </c>
      <c r="R5" s="14">
        <v>1780656</v>
      </c>
      <c r="S5" s="19">
        <v>13062</v>
      </c>
      <c r="T5" s="18">
        <v>3658778</v>
      </c>
      <c r="U5" s="13">
        <v>3351</v>
      </c>
      <c r="V5" s="14">
        <v>1231122</v>
      </c>
      <c r="W5" s="13">
        <v>314</v>
      </c>
      <c r="X5" s="18">
        <v>96922</v>
      </c>
      <c r="Y5" s="20">
        <f t="shared" ref="Y5:Z19" si="0">+W5+U5+S5+Q5+O5+M5+K5+I5+G5+E5</f>
        <v>33806.6</v>
      </c>
      <c r="Z5" s="21">
        <f t="shared" si="0"/>
        <v>14354334.5</v>
      </c>
    </row>
    <row r="6" spans="1:26" ht="18.95" customHeight="1" x14ac:dyDescent="0.15">
      <c r="A6" s="7"/>
      <c r="B6" s="22"/>
      <c r="C6" s="83"/>
      <c r="D6" s="81" t="s">
        <v>22</v>
      </c>
      <c r="E6" s="23">
        <v>770.5</v>
      </c>
      <c r="F6" s="24">
        <v>53015</v>
      </c>
      <c r="G6" s="25">
        <v>30</v>
      </c>
      <c r="H6" s="26">
        <v>5460</v>
      </c>
      <c r="I6" s="27">
        <v>2120</v>
      </c>
      <c r="J6" s="21">
        <v>4197592</v>
      </c>
      <c r="K6" s="25">
        <v>1148</v>
      </c>
      <c r="L6" s="26">
        <v>2234652</v>
      </c>
      <c r="M6" s="27">
        <v>780</v>
      </c>
      <c r="N6" s="76">
        <v>226220.5</v>
      </c>
      <c r="O6" s="25">
        <v>673</v>
      </c>
      <c r="P6" s="26">
        <v>40593</v>
      </c>
      <c r="Q6" s="27">
        <v>12259</v>
      </c>
      <c r="R6" s="21">
        <v>1955006</v>
      </c>
      <c r="S6" s="25">
        <v>12824</v>
      </c>
      <c r="T6" s="26">
        <v>3401202</v>
      </c>
      <c r="U6" s="27">
        <v>2692</v>
      </c>
      <c r="V6" s="21">
        <v>1072264</v>
      </c>
      <c r="W6" s="27">
        <v>219</v>
      </c>
      <c r="X6" s="26">
        <v>69569</v>
      </c>
      <c r="Y6" s="20">
        <f t="shared" si="0"/>
        <v>33515.5</v>
      </c>
      <c r="Z6" s="21">
        <f t="shared" si="0"/>
        <v>13255573.5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1324.4</v>
      </c>
      <c r="F7" s="36">
        <v>224666</v>
      </c>
      <c r="G7" s="29">
        <v>151</v>
      </c>
      <c r="H7" s="30">
        <v>74158</v>
      </c>
      <c r="I7" s="31">
        <v>4524</v>
      </c>
      <c r="J7" s="32">
        <v>4420910</v>
      </c>
      <c r="K7" s="77">
        <v>6791.3</v>
      </c>
      <c r="L7" s="30">
        <v>3849661</v>
      </c>
      <c r="M7" s="23">
        <v>1165.7</v>
      </c>
      <c r="N7" s="24">
        <v>306528.25</v>
      </c>
      <c r="O7" s="33">
        <v>3075</v>
      </c>
      <c r="P7" s="34">
        <v>582572</v>
      </c>
      <c r="Q7" s="23">
        <v>32641.5</v>
      </c>
      <c r="R7" s="24">
        <v>5071409.5</v>
      </c>
      <c r="S7" s="33">
        <v>25203</v>
      </c>
      <c r="T7" s="34">
        <v>1987622</v>
      </c>
      <c r="U7" s="23">
        <v>4057.2</v>
      </c>
      <c r="V7" s="24">
        <v>1745331.5</v>
      </c>
      <c r="W7" s="23">
        <v>1550.6999999999998</v>
      </c>
      <c r="X7" s="34">
        <v>392587.5</v>
      </c>
      <c r="Y7" s="31">
        <f t="shared" si="0"/>
        <v>80483.799999999988</v>
      </c>
      <c r="Z7" s="24">
        <f t="shared" si="0"/>
        <v>18655445.75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23148</v>
      </c>
      <c r="G8" s="15">
        <v>137.67599999999999</v>
      </c>
      <c r="H8" s="16">
        <v>86800</v>
      </c>
      <c r="I8" s="13">
        <v>285</v>
      </c>
      <c r="J8" s="14">
        <v>18395</v>
      </c>
      <c r="K8" s="17">
        <v>0</v>
      </c>
      <c r="L8" s="18">
        <v>0</v>
      </c>
      <c r="M8" s="13">
        <v>4559</v>
      </c>
      <c r="N8" s="75">
        <v>872653</v>
      </c>
      <c r="O8" s="19">
        <v>0</v>
      </c>
      <c r="P8" s="18">
        <v>0</v>
      </c>
      <c r="Q8" s="13">
        <v>7408</v>
      </c>
      <c r="R8" s="14">
        <v>1294802</v>
      </c>
      <c r="S8" s="19">
        <v>27460</v>
      </c>
      <c r="T8" s="18">
        <v>3189230</v>
      </c>
      <c r="U8" s="13">
        <v>618</v>
      </c>
      <c r="V8" s="14">
        <v>48386</v>
      </c>
      <c r="W8" s="13">
        <v>28</v>
      </c>
      <c r="X8" s="18">
        <v>1100</v>
      </c>
      <c r="Y8" s="13">
        <f t="shared" si="0"/>
        <v>40643.675999999999</v>
      </c>
      <c r="Z8" s="14">
        <f t="shared" si="0"/>
        <v>5534514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161</v>
      </c>
      <c r="F9" s="24">
        <v>26260</v>
      </c>
      <c r="G9" s="25">
        <v>143.886</v>
      </c>
      <c r="H9" s="26">
        <v>90600</v>
      </c>
      <c r="I9" s="27">
        <v>172</v>
      </c>
      <c r="J9" s="21">
        <v>14607</v>
      </c>
      <c r="K9" s="25">
        <v>3</v>
      </c>
      <c r="L9" s="26">
        <v>175</v>
      </c>
      <c r="M9" s="27">
        <v>4506</v>
      </c>
      <c r="N9" s="76">
        <v>822004</v>
      </c>
      <c r="O9" s="25">
        <v>0</v>
      </c>
      <c r="P9" s="26">
        <v>0</v>
      </c>
      <c r="Q9" s="27">
        <v>6643</v>
      </c>
      <c r="R9" s="21">
        <v>1248330</v>
      </c>
      <c r="S9" s="25">
        <v>28035</v>
      </c>
      <c r="T9" s="26">
        <v>3245844</v>
      </c>
      <c r="U9" s="27">
        <v>1227</v>
      </c>
      <c r="V9" s="21">
        <v>106110</v>
      </c>
      <c r="W9" s="27">
        <v>18</v>
      </c>
      <c r="X9" s="26">
        <v>900</v>
      </c>
      <c r="Y9" s="20">
        <f t="shared" si="0"/>
        <v>40908.885999999999</v>
      </c>
      <c r="Z9" s="21">
        <f t="shared" si="0"/>
        <v>5554830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129</v>
      </c>
      <c r="F10" s="36">
        <v>19590</v>
      </c>
      <c r="G10" s="29">
        <v>175.90200000000004</v>
      </c>
      <c r="H10" s="30">
        <v>99000</v>
      </c>
      <c r="I10" s="37">
        <v>335</v>
      </c>
      <c r="J10" s="38">
        <v>52750</v>
      </c>
      <c r="K10" s="77">
        <v>373</v>
      </c>
      <c r="L10" s="30">
        <v>9691</v>
      </c>
      <c r="M10" s="35">
        <v>8795</v>
      </c>
      <c r="N10" s="36">
        <v>1559694</v>
      </c>
      <c r="O10" s="29">
        <v>0</v>
      </c>
      <c r="P10" s="30">
        <v>0</v>
      </c>
      <c r="Q10" s="35">
        <v>13372</v>
      </c>
      <c r="R10" s="36">
        <v>1745380</v>
      </c>
      <c r="S10" s="29">
        <v>2943</v>
      </c>
      <c r="T10" s="30">
        <v>520048</v>
      </c>
      <c r="U10" s="35">
        <v>1073</v>
      </c>
      <c r="V10" s="36">
        <v>59766</v>
      </c>
      <c r="W10" s="35">
        <v>25</v>
      </c>
      <c r="X10" s="30">
        <v>300</v>
      </c>
      <c r="Y10" s="37">
        <f t="shared" si="0"/>
        <v>27220.902000000002</v>
      </c>
      <c r="Z10" s="36">
        <f t="shared" si="0"/>
        <v>4066219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52</v>
      </c>
      <c r="J11" s="14">
        <v>6159.6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2146</v>
      </c>
      <c r="R11" s="14">
        <v>594431.19999999995</v>
      </c>
      <c r="S11" s="19">
        <v>0</v>
      </c>
      <c r="T11" s="18">
        <v>0</v>
      </c>
      <c r="U11" s="13">
        <v>5</v>
      </c>
      <c r="V11" s="14">
        <v>760</v>
      </c>
      <c r="W11" s="13">
        <v>29</v>
      </c>
      <c r="X11" s="18">
        <v>21600</v>
      </c>
      <c r="Y11" s="13">
        <f>+W11+U11+S11+Q11+O11+M11+K11+I11+G11+E11</f>
        <v>2322</v>
      </c>
      <c r="Z11" s="14">
        <f t="shared" si="0"/>
        <v>712950.79999999993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78</v>
      </c>
      <c r="J12" s="21">
        <v>6666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2783</v>
      </c>
      <c r="R12" s="21">
        <v>658859.19999999995</v>
      </c>
      <c r="S12" s="25">
        <v>0</v>
      </c>
      <c r="T12" s="26">
        <v>0</v>
      </c>
      <c r="U12" s="27">
        <v>12</v>
      </c>
      <c r="V12" s="21">
        <v>2057</v>
      </c>
      <c r="W12" s="27">
        <v>0</v>
      </c>
      <c r="X12" s="26">
        <v>0</v>
      </c>
      <c r="Y12" s="20">
        <f t="shared" ref="Y12:Y19" si="1">+W12+U12+S12+Q12+O12+M12+K12+I12+G12+E12</f>
        <v>2963</v>
      </c>
      <c r="Z12" s="21">
        <f t="shared" si="0"/>
        <v>757582.2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177</v>
      </c>
      <c r="J13" s="38">
        <v>35211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7372</v>
      </c>
      <c r="R13" s="36">
        <v>2022390.8</v>
      </c>
      <c r="S13" s="29">
        <v>2</v>
      </c>
      <c r="T13" s="30">
        <v>2250</v>
      </c>
      <c r="U13" s="35">
        <v>452</v>
      </c>
      <c r="V13" s="36">
        <v>78332</v>
      </c>
      <c r="W13" s="35">
        <v>39</v>
      </c>
      <c r="X13" s="30">
        <v>51995</v>
      </c>
      <c r="Y13" s="37">
        <f t="shared" si="1"/>
        <v>8256.1</v>
      </c>
      <c r="Z13" s="36">
        <f t="shared" si="0"/>
        <v>2404178.7999999998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1629</v>
      </c>
      <c r="N14" s="75">
        <v>262664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1629</v>
      </c>
      <c r="Z14" s="14">
        <f t="shared" si="0"/>
        <v>262664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708</v>
      </c>
      <c r="N15" s="76">
        <v>129894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708</v>
      </c>
      <c r="Z15" s="24">
        <f t="shared" si="0"/>
        <v>129894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5841</v>
      </c>
      <c r="N16" s="36">
        <v>1078635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5841</v>
      </c>
      <c r="Z16" s="36">
        <f t="shared" si="0"/>
        <v>1078635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12</v>
      </c>
      <c r="F17" s="14">
        <v>3528</v>
      </c>
      <c r="G17" s="19">
        <v>987</v>
      </c>
      <c r="H17" s="18">
        <v>306442</v>
      </c>
      <c r="I17" s="13">
        <v>364</v>
      </c>
      <c r="J17" s="14">
        <v>111006</v>
      </c>
      <c r="K17" s="19">
        <v>69</v>
      </c>
      <c r="L17" s="18">
        <v>45290</v>
      </c>
      <c r="M17" s="13">
        <v>870.11199999999997</v>
      </c>
      <c r="N17" s="75">
        <v>363570</v>
      </c>
      <c r="O17" s="19">
        <v>2601</v>
      </c>
      <c r="P17" s="18">
        <v>1126696</v>
      </c>
      <c r="Q17" s="13">
        <v>3723</v>
      </c>
      <c r="R17" s="14">
        <v>1009610</v>
      </c>
      <c r="S17" s="19">
        <v>201</v>
      </c>
      <c r="T17" s="18">
        <v>44640</v>
      </c>
      <c r="U17" s="13">
        <v>11</v>
      </c>
      <c r="V17" s="14">
        <v>2420</v>
      </c>
      <c r="W17" s="13">
        <v>5565.2839999999997</v>
      </c>
      <c r="X17" s="18">
        <v>1189727</v>
      </c>
      <c r="Y17" s="41">
        <f t="shared" si="1"/>
        <v>14403.395999999999</v>
      </c>
      <c r="Z17" s="42">
        <f t="shared" si="0"/>
        <v>4202929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92</v>
      </c>
      <c r="F18" s="21">
        <v>24156</v>
      </c>
      <c r="G18" s="25">
        <v>918</v>
      </c>
      <c r="H18" s="26">
        <v>269787</v>
      </c>
      <c r="I18" s="27">
        <v>284</v>
      </c>
      <c r="J18" s="21">
        <v>128151</v>
      </c>
      <c r="K18" s="25">
        <v>65</v>
      </c>
      <c r="L18" s="26">
        <v>47870</v>
      </c>
      <c r="M18" s="27">
        <v>1033.136</v>
      </c>
      <c r="N18" s="21">
        <v>461891</v>
      </c>
      <c r="O18" s="25">
        <v>2898</v>
      </c>
      <c r="P18" s="26">
        <v>1160954</v>
      </c>
      <c r="Q18" s="27">
        <v>3860</v>
      </c>
      <c r="R18" s="21">
        <v>1021264</v>
      </c>
      <c r="S18" s="25">
        <v>249</v>
      </c>
      <c r="T18" s="26">
        <v>55158</v>
      </c>
      <c r="U18" s="27">
        <v>6</v>
      </c>
      <c r="V18" s="21">
        <v>1320</v>
      </c>
      <c r="W18" s="27">
        <v>5372.134</v>
      </c>
      <c r="X18" s="26">
        <v>1189525</v>
      </c>
      <c r="Y18" s="23">
        <f t="shared" si="1"/>
        <v>14777.27</v>
      </c>
      <c r="Z18" s="24">
        <f t="shared" si="0"/>
        <v>4360076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476</v>
      </c>
      <c r="F19" s="24">
        <v>109681</v>
      </c>
      <c r="G19" s="33">
        <v>1120</v>
      </c>
      <c r="H19" s="34">
        <v>356545</v>
      </c>
      <c r="I19" s="23">
        <v>376</v>
      </c>
      <c r="J19" s="24">
        <v>173755</v>
      </c>
      <c r="K19" s="78">
        <v>216</v>
      </c>
      <c r="L19" s="34">
        <v>158060</v>
      </c>
      <c r="M19" s="23">
        <v>1783.0840000000001</v>
      </c>
      <c r="N19" s="24">
        <v>560968</v>
      </c>
      <c r="O19" s="33">
        <v>1954</v>
      </c>
      <c r="P19" s="34">
        <v>836218</v>
      </c>
      <c r="Q19" s="23">
        <v>6963</v>
      </c>
      <c r="R19" s="24">
        <v>2039475</v>
      </c>
      <c r="S19" s="33">
        <v>142</v>
      </c>
      <c r="T19" s="34">
        <v>33033</v>
      </c>
      <c r="U19" s="23">
        <v>69</v>
      </c>
      <c r="V19" s="24">
        <v>15180</v>
      </c>
      <c r="W19" s="23">
        <v>5936.241</v>
      </c>
      <c r="X19" s="34">
        <v>1536791</v>
      </c>
      <c r="Y19" s="35">
        <f t="shared" si="1"/>
        <v>19035.325000000001</v>
      </c>
      <c r="Z19" s="36">
        <f t="shared" si="0"/>
        <v>5819706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1004</v>
      </c>
      <c r="F20" s="14">
        <f t="shared" ref="F20:X22" si="2">F5+F8+F11+F14+F17</f>
        <v>97350</v>
      </c>
      <c r="G20" s="19">
        <f>G5+G8+G11+G14+G17</f>
        <v>1229.6759999999999</v>
      </c>
      <c r="H20" s="18">
        <f t="shared" si="2"/>
        <v>473682</v>
      </c>
      <c r="I20" s="13">
        <f t="shared" si="2"/>
        <v>3163</v>
      </c>
      <c r="J20" s="14">
        <f t="shared" si="2"/>
        <v>4259004.5999999996</v>
      </c>
      <c r="K20" s="19">
        <f t="shared" si="2"/>
        <v>1634</v>
      </c>
      <c r="L20" s="18">
        <f t="shared" si="2"/>
        <v>3136190</v>
      </c>
      <c r="M20" s="13">
        <f t="shared" si="2"/>
        <v>7900.7120000000004</v>
      </c>
      <c r="N20" s="14">
        <f t="shared" si="2"/>
        <v>1773659.5</v>
      </c>
      <c r="O20" s="19">
        <f t="shared" si="2"/>
        <v>3262</v>
      </c>
      <c r="P20" s="18">
        <f t="shared" si="2"/>
        <v>1163322</v>
      </c>
      <c r="Q20" s="13">
        <f t="shared" si="2"/>
        <v>23967</v>
      </c>
      <c r="R20" s="14">
        <f t="shared" si="2"/>
        <v>4679499.2</v>
      </c>
      <c r="S20" s="19">
        <f t="shared" si="2"/>
        <v>40723</v>
      </c>
      <c r="T20" s="18">
        <f t="shared" si="2"/>
        <v>6892648</v>
      </c>
      <c r="U20" s="13">
        <f t="shared" si="2"/>
        <v>3985</v>
      </c>
      <c r="V20" s="14">
        <f t="shared" si="2"/>
        <v>1282688</v>
      </c>
      <c r="W20" s="13">
        <f t="shared" si="2"/>
        <v>5936.2839999999997</v>
      </c>
      <c r="X20" s="18">
        <f t="shared" si="2"/>
        <v>1309349</v>
      </c>
      <c r="Y20" s="31">
        <f t="shared" ref="Y20:Z22" si="3">+Y17+Y14+Y11+Y8+Y5</f>
        <v>92804.671999999991</v>
      </c>
      <c r="Z20" s="32">
        <f t="shared" si="3"/>
        <v>25067392.300000001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1023.5</v>
      </c>
      <c r="F21" s="21">
        <f t="shared" si="4"/>
        <v>103431</v>
      </c>
      <c r="G21" s="25">
        <f t="shared" si="4"/>
        <v>1166.886</v>
      </c>
      <c r="H21" s="26">
        <f t="shared" si="4"/>
        <v>440847</v>
      </c>
      <c r="I21" s="27">
        <f t="shared" si="4"/>
        <v>2654</v>
      </c>
      <c r="J21" s="21">
        <f t="shared" si="4"/>
        <v>4347016</v>
      </c>
      <c r="K21" s="25">
        <f t="shared" si="4"/>
        <v>1216</v>
      </c>
      <c r="L21" s="26">
        <f t="shared" si="4"/>
        <v>2282697</v>
      </c>
      <c r="M21" s="27">
        <f t="shared" si="4"/>
        <v>7042.1360000000004</v>
      </c>
      <c r="N21" s="21">
        <f t="shared" si="4"/>
        <v>1655009.5</v>
      </c>
      <c r="O21" s="25">
        <f t="shared" si="4"/>
        <v>3571</v>
      </c>
      <c r="P21" s="26">
        <f t="shared" si="4"/>
        <v>1201547</v>
      </c>
      <c r="Q21" s="27">
        <f t="shared" si="4"/>
        <v>25545</v>
      </c>
      <c r="R21" s="21">
        <f t="shared" si="4"/>
        <v>4883459.2</v>
      </c>
      <c r="S21" s="25">
        <f t="shared" si="4"/>
        <v>41108</v>
      </c>
      <c r="T21" s="26">
        <f t="shared" si="4"/>
        <v>6702204</v>
      </c>
      <c r="U21" s="27">
        <f t="shared" si="2"/>
        <v>3937</v>
      </c>
      <c r="V21" s="21">
        <f t="shared" si="2"/>
        <v>1181751</v>
      </c>
      <c r="W21" s="27">
        <f t="shared" si="2"/>
        <v>5609.134</v>
      </c>
      <c r="X21" s="26">
        <f t="shared" si="2"/>
        <v>1259994</v>
      </c>
      <c r="Y21" s="23">
        <f t="shared" si="3"/>
        <v>92872.656000000003</v>
      </c>
      <c r="Z21" s="24">
        <f t="shared" si="3"/>
        <v>24057955.699999999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1929.4</v>
      </c>
      <c r="F22" s="24">
        <f t="shared" si="2"/>
        <v>353937</v>
      </c>
      <c r="G22" s="33">
        <f t="shared" si="2"/>
        <v>1641.902</v>
      </c>
      <c r="H22" s="34">
        <f t="shared" si="2"/>
        <v>724703</v>
      </c>
      <c r="I22" s="23">
        <f t="shared" si="2"/>
        <v>5412</v>
      </c>
      <c r="J22" s="24">
        <f t="shared" si="2"/>
        <v>4682626</v>
      </c>
      <c r="K22" s="33">
        <f t="shared" si="2"/>
        <v>7380.3</v>
      </c>
      <c r="L22" s="34">
        <f t="shared" si="2"/>
        <v>4017412</v>
      </c>
      <c r="M22" s="23">
        <f t="shared" si="2"/>
        <v>17603.884000000002</v>
      </c>
      <c r="N22" s="24">
        <f t="shared" si="2"/>
        <v>3524825.25</v>
      </c>
      <c r="O22" s="33">
        <f t="shared" si="2"/>
        <v>5029</v>
      </c>
      <c r="P22" s="34">
        <f t="shared" si="2"/>
        <v>1418790</v>
      </c>
      <c r="Q22" s="23">
        <f t="shared" si="2"/>
        <v>60348.5</v>
      </c>
      <c r="R22" s="24">
        <f t="shared" si="2"/>
        <v>10878655.300000001</v>
      </c>
      <c r="S22" s="33">
        <f t="shared" si="2"/>
        <v>28290</v>
      </c>
      <c r="T22" s="34">
        <f t="shared" si="2"/>
        <v>2542953</v>
      </c>
      <c r="U22" s="23">
        <f t="shared" si="2"/>
        <v>5651.2</v>
      </c>
      <c r="V22" s="24">
        <f t="shared" si="2"/>
        <v>1898609.5</v>
      </c>
      <c r="W22" s="23">
        <f t="shared" si="2"/>
        <v>7550.9409999999998</v>
      </c>
      <c r="X22" s="34">
        <f t="shared" si="2"/>
        <v>1981673.5</v>
      </c>
      <c r="Y22" s="23">
        <f t="shared" si="3"/>
        <v>140837.12699999998</v>
      </c>
      <c r="Z22" s="24">
        <f t="shared" si="3"/>
        <v>32024184.550000001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52.278059974731192</v>
      </c>
      <c r="F23" s="178"/>
      <c r="G23" s="177">
        <f>(G20+G21)/(G22+G41)*100</f>
        <v>74.403960988682442</v>
      </c>
      <c r="H23" s="178"/>
      <c r="I23" s="177">
        <f>(I20+I21)/(I22+I41)*100</f>
        <v>56.393601551139113</v>
      </c>
      <c r="J23" s="178"/>
      <c r="K23" s="177">
        <f>(K20+K21)/(K22+K41)*100</f>
        <v>19.87087417901915</v>
      </c>
      <c r="L23" s="178"/>
      <c r="M23" s="177">
        <f>(M20+M21)/(M22+M41)*100</f>
        <v>43.502764198936617</v>
      </c>
      <c r="N23" s="178"/>
      <c r="O23" s="177">
        <f>(O20+O21)/(O22+O41)*100</f>
        <v>65.911063952927563</v>
      </c>
      <c r="P23" s="178"/>
      <c r="Q23" s="177">
        <f>(Q20+Q21)/(Q22+Q41)*100</f>
        <v>40.492332856266614</v>
      </c>
      <c r="R23" s="178"/>
      <c r="S23" s="177">
        <f>(S20+S21)/(S22+S41)*100</f>
        <v>143.65136487316775</v>
      </c>
      <c r="T23" s="178"/>
      <c r="U23" s="177">
        <f>(U20+U21)/(U22+U41)*100</f>
        <v>70.390247369917546</v>
      </c>
      <c r="V23" s="178"/>
      <c r="W23" s="177">
        <f>(W20+W21)/(W22+W41)*100</f>
        <v>78.142994404230137</v>
      </c>
      <c r="X23" s="178"/>
      <c r="Y23" s="177">
        <f>(Y20+Y21)/(Y22+Y41)*100</f>
        <v>65.903262967620762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183444.07587851144</v>
      </c>
      <c r="F24" s="180"/>
      <c r="G24" s="181">
        <f>H22/G22*1000</f>
        <v>441380.17981584772</v>
      </c>
      <c r="H24" s="182"/>
      <c r="I24" s="183">
        <f>J22/I22*1000</f>
        <v>865230.22912047303</v>
      </c>
      <c r="J24" s="184"/>
      <c r="K24" s="181">
        <f>L22/K22*1000</f>
        <v>544342.64189802587</v>
      </c>
      <c r="L24" s="182"/>
      <c r="M24" s="183">
        <f>N22/M22*1000</f>
        <v>200229.97481692108</v>
      </c>
      <c r="N24" s="184"/>
      <c r="O24" s="181">
        <f>P22/O22*1000</f>
        <v>282121.69417379197</v>
      </c>
      <c r="P24" s="182"/>
      <c r="Q24" s="183">
        <f>R22/Q22*1000</f>
        <v>180263.88891190337</v>
      </c>
      <c r="R24" s="184"/>
      <c r="S24" s="181">
        <f>T22/S22*1000</f>
        <v>89888.759278897138</v>
      </c>
      <c r="T24" s="182"/>
      <c r="U24" s="183">
        <f>V22/U22*1000</f>
        <v>335965.72409399773</v>
      </c>
      <c r="V24" s="184"/>
      <c r="W24" s="181">
        <f>X22/W22*1000</f>
        <v>262440.60177400406</v>
      </c>
      <c r="X24" s="182"/>
      <c r="Y24" s="183">
        <f>Z22/Y22*1000</f>
        <v>227384.53440618684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1.3699512629223121</v>
      </c>
      <c r="F25" s="49"/>
      <c r="G25" s="50">
        <f>G22/Y22*100</f>
        <v>1.1658161700501035</v>
      </c>
      <c r="H25" s="51"/>
      <c r="I25" s="48">
        <f>I22/Y22*100</f>
        <v>3.8427367238185717</v>
      </c>
      <c r="J25" s="49"/>
      <c r="K25" s="50">
        <f>K22/Y22*100</f>
        <v>5.2403085444933852</v>
      </c>
      <c r="L25" s="51"/>
      <c r="M25" s="48">
        <f>M22/Y22*100</f>
        <v>12.499462588440904</v>
      </c>
      <c r="N25" s="49"/>
      <c r="O25" s="50">
        <f>O22/Y22*100</f>
        <v>3.5707913865638576</v>
      </c>
      <c r="P25" s="51"/>
      <c r="Q25" s="48">
        <f>Q22/Y22*100</f>
        <v>42.849851658788815</v>
      </c>
      <c r="R25" s="49"/>
      <c r="S25" s="50">
        <f>S22/Y22*100</f>
        <v>20.087032874506168</v>
      </c>
      <c r="T25" s="51"/>
      <c r="U25" s="48">
        <f>U22/Y22*100</f>
        <v>4.0125783025948838</v>
      </c>
      <c r="V25" s="49"/>
      <c r="W25" s="50">
        <f>W22/Y22*100</f>
        <v>5.3614704878210144</v>
      </c>
      <c r="X25" s="51"/>
      <c r="Y25" s="48">
        <f>E25+G25+I25+K25+M25+O25+Q25+S25+U25+W25</f>
        <v>100.00000000000001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1256</v>
      </c>
      <c r="F27" s="99">
        <v>119444</v>
      </c>
      <c r="G27" s="100">
        <v>797</v>
      </c>
      <c r="H27" s="101">
        <v>280701</v>
      </c>
      <c r="I27" s="102">
        <v>3562</v>
      </c>
      <c r="J27" s="99">
        <v>9048160</v>
      </c>
      <c r="K27" s="100">
        <v>1004</v>
      </c>
      <c r="L27" s="101">
        <v>2152062</v>
      </c>
      <c r="M27" s="102">
        <v>8741</v>
      </c>
      <c r="N27" s="99">
        <v>1887151</v>
      </c>
      <c r="O27" s="103">
        <v>4872</v>
      </c>
      <c r="P27" s="101">
        <v>1634640</v>
      </c>
      <c r="Q27" s="102">
        <v>28402</v>
      </c>
      <c r="R27" s="99">
        <v>5267689</v>
      </c>
      <c r="S27" s="103">
        <v>37913</v>
      </c>
      <c r="T27" s="101">
        <v>7998895</v>
      </c>
      <c r="U27" s="102">
        <v>3341</v>
      </c>
      <c r="V27" s="99">
        <v>1297608</v>
      </c>
      <c r="W27" s="102">
        <v>8012</v>
      </c>
      <c r="X27" s="101">
        <v>1490263</v>
      </c>
      <c r="Y27" s="102">
        <v>97900</v>
      </c>
      <c r="Z27" s="99">
        <v>31176613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1668</v>
      </c>
      <c r="F28" s="107">
        <v>237249</v>
      </c>
      <c r="G28" s="108">
        <v>862</v>
      </c>
      <c r="H28" s="109">
        <v>304386</v>
      </c>
      <c r="I28" s="106">
        <v>3614</v>
      </c>
      <c r="J28" s="107">
        <v>8610879</v>
      </c>
      <c r="K28" s="110">
        <v>661</v>
      </c>
      <c r="L28" s="109">
        <v>1160150</v>
      </c>
      <c r="M28" s="106">
        <v>9965</v>
      </c>
      <c r="N28" s="107">
        <v>1735400</v>
      </c>
      <c r="O28" s="110">
        <v>4803</v>
      </c>
      <c r="P28" s="109">
        <v>1564097</v>
      </c>
      <c r="Q28" s="106">
        <v>28314</v>
      </c>
      <c r="R28" s="107">
        <v>5035280</v>
      </c>
      <c r="S28" s="110">
        <v>40600</v>
      </c>
      <c r="T28" s="109">
        <v>8093799</v>
      </c>
      <c r="U28" s="106">
        <v>3862</v>
      </c>
      <c r="V28" s="107">
        <v>1439739</v>
      </c>
      <c r="W28" s="106">
        <v>7697</v>
      </c>
      <c r="X28" s="109">
        <v>1431352</v>
      </c>
      <c r="Y28" s="113">
        <v>102046</v>
      </c>
      <c r="Z28" s="114">
        <v>29612331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2414</v>
      </c>
      <c r="F29" s="114">
        <v>476017</v>
      </c>
      <c r="G29" s="117">
        <v>1065</v>
      </c>
      <c r="H29" s="116">
        <v>476708</v>
      </c>
      <c r="I29" s="113">
        <v>2139</v>
      </c>
      <c r="J29" s="114">
        <v>1809091</v>
      </c>
      <c r="K29" s="117">
        <v>2799</v>
      </c>
      <c r="L29" s="116">
        <v>3529027</v>
      </c>
      <c r="M29" s="113">
        <v>14824</v>
      </c>
      <c r="N29" s="114">
        <v>2877347</v>
      </c>
      <c r="O29" s="117">
        <v>4536</v>
      </c>
      <c r="P29" s="116">
        <v>1264319</v>
      </c>
      <c r="Q29" s="113">
        <v>59433</v>
      </c>
      <c r="R29" s="114">
        <v>10408302</v>
      </c>
      <c r="S29" s="117">
        <v>28369</v>
      </c>
      <c r="T29" s="116">
        <v>2568751</v>
      </c>
      <c r="U29" s="113">
        <v>3637</v>
      </c>
      <c r="V29" s="114">
        <v>1121611</v>
      </c>
      <c r="W29" s="113">
        <v>8361</v>
      </c>
      <c r="X29" s="116">
        <v>1902673</v>
      </c>
      <c r="Y29" s="113">
        <v>127577</v>
      </c>
      <c r="Z29" s="114">
        <v>26433846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55.8</v>
      </c>
      <c r="F30" s="206"/>
      <c r="G30" s="204">
        <v>75.599999999999994</v>
      </c>
      <c r="H30" s="206"/>
      <c r="I30" s="204">
        <v>165.7</v>
      </c>
      <c r="J30" s="206"/>
      <c r="K30" s="204">
        <v>31.7</v>
      </c>
      <c r="L30" s="206"/>
      <c r="M30" s="204">
        <v>60.6</v>
      </c>
      <c r="N30" s="206"/>
      <c r="O30" s="204">
        <v>107.5</v>
      </c>
      <c r="P30" s="206"/>
      <c r="Q30" s="204">
        <v>47.7</v>
      </c>
      <c r="R30" s="206"/>
      <c r="S30" s="204">
        <v>132.1</v>
      </c>
      <c r="T30" s="206"/>
      <c r="U30" s="204">
        <v>92.4</v>
      </c>
      <c r="V30" s="206"/>
      <c r="W30" s="204">
        <v>95.7</v>
      </c>
      <c r="X30" s="206"/>
      <c r="Y30" s="204">
        <v>77.099999999999994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-252</v>
      </c>
      <c r="F31" s="91">
        <f t="shared" ref="F31:Z33" si="5">F20-F27</f>
        <v>-22094</v>
      </c>
      <c r="G31" s="92">
        <f t="shared" si="5"/>
        <v>432.67599999999993</v>
      </c>
      <c r="H31" s="93">
        <f t="shared" si="5"/>
        <v>192981</v>
      </c>
      <c r="I31" s="90">
        <f t="shared" si="5"/>
        <v>-399</v>
      </c>
      <c r="J31" s="91">
        <f t="shared" si="5"/>
        <v>-4789155.4000000004</v>
      </c>
      <c r="K31" s="92">
        <f t="shared" si="5"/>
        <v>630</v>
      </c>
      <c r="L31" s="93">
        <f t="shared" si="5"/>
        <v>984128</v>
      </c>
      <c r="M31" s="90">
        <f t="shared" si="5"/>
        <v>-840.28799999999956</v>
      </c>
      <c r="N31" s="91">
        <f t="shared" si="5"/>
        <v>-113491.5</v>
      </c>
      <c r="O31" s="92">
        <f t="shared" si="5"/>
        <v>-1610</v>
      </c>
      <c r="P31" s="93">
        <f t="shared" si="5"/>
        <v>-471318</v>
      </c>
      <c r="Q31" s="90">
        <f t="shared" si="5"/>
        <v>-4435</v>
      </c>
      <c r="R31" s="91">
        <f t="shared" si="5"/>
        <v>-588189.79999999981</v>
      </c>
      <c r="S31" s="92">
        <f t="shared" si="5"/>
        <v>2810</v>
      </c>
      <c r="T31" s="93">
        <f t="shared" si="5"/>
        <v>-1106247</v>
      </c>
      <c r="U31" s="90">
        <f t="shared" si="5"/>
        <v>644</v>
      </c>
      <c r="V31" s="91">
        <f t="shared" si="5"/>
        <v>-14920</v>
      </c>
      <c r="W31" s="92">
        <f t="shared" si="5"/>
        <v>-2075.7160000000003</v>
      </c>
      <c r="X31" s="93">
        <f t="shared" si="5"/>
        <v>-180914</v>
      </c>
      <c r="Y31" s="90">
        <f t="shared" si="5"/>
        <v>-5095.3280000000086</v>
      </c>
      <c r="Z31" s="91">
        <f t="shared" si="5"/>
        <v>-6109220.6999999993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-644.5</v>
      </c>
      <c r="F32" s="95">
        <f t="shared" si="6"/>
        <v>-133818</v>
      </c>
      <c r="G32" s="96">
        <f t="shared" si="6"/>
        <v>304.88599999999997</v>
      </c>
      <c r="H32" s="97">
        <f t="shared" si="6"/>
        <v>136461</v>
      </c>
      <c r="I32" s="94">
        <f t="shared" si="6"/>
        <v>-960</v>
      </c>
      <c r="J32" s="95">
        <f t="shared" si="6"/>
        <v>-4263863</v>
      </c>
      <c r="K32" s="96">
        <f t="shared" si="6"/>
        <v>555</v>
      </c>
      <c r="L32" s="97">
        <f t="shared" si="6"/>
        <v>1122547</v>
      </c>
      <c r="M32" s="94">
        <f t="shared" si="6"/>
        <v>-2922.8639999999996</v>
      </c>
      <c r="N32" s="95">
        <f t="shared" si="6"/>
        <v>-80390.5</v>
      </c>
      <c r="O32" s="96">
        <f t="shared" si="6"/>
        <v>-1232</v>
      </c>
      <c r="P32" s="97">
        <f t="shared" si="6"/>
        <v>-362550</v>
      </c>
      <c r="Q32" s="94">
        <f t="shared" si="6"/>
        <v>-2769</v>
      </c>
      <c r="R32" s="95">
        <f t="shared" si="6"/>
        <v>-151820.79999999981</v>
      </c>
      <c r="S32" s="96">
        <f t="shared" si="6"/>
        <v>508</v>
      </c>
      <c r="T32" s="97">
        <f t="shared" si="6"/>
        <v>-1391595</v>
      </c>
      <c r="U32" s="94">
        <f t="shared" si="5"/>
        <v>75</v>
      </c>
      <c r="V32" s="95">
        <f t="shared" si="5"/>
        <v>-257988</v>
      </c>
      <c r="W32" s="96">
        <f t="shared" si="5"/>
        <v>-2087.866</v>
      </c>
      <c r="X32" s="97">
        <f t="shared" si="5"/>
        <v>-171358</v>
      </c>
      <c r="Y32" s="94">
        <f t="shared" si="5"/>
        <v>-9173.3439999999973</v>
      </c>
      <c r="Z32" s="95">
        <f t="shared" si="5"/>
        <v>-5554375.3000000007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-484.59999999999991</v>
      </c>
      <c r="F33" s="95">
        <f t="shared" si="5"/>
        <v>-122080</v>
      </c>
      <c r="G33" s="96">
        <f t="shared" si="5"/>
        <v>576.90200000000004</v>
      </c>
      <c r="H33" s="97">
        <f t="shared" si="5"/>
        <v>247995</v>
      </c>
      <c r="I33" s="94">
        <f t="shared" si="5"/>
        <v>3273</v>
      </c>
      <c r="J33" s="95">
        <f t="shared" si="5"/>
        <v>2873535</v>
      </c>
      <c r="K33" s="96">
        <f t="shared" si="5"/>
        <v>4581.3</v>
      </c>
      <c r="L33" s="97">
        <f t="shared" si="5"/>
        <v>488385</v>
      </c>
      <c r="M33" s="94">
        <f t="shared" si="5"/>
        <v>2779.8840000000018</v>
      </c>
      <c r="N33" s="95">
        <f t="shared" si="5"/>
        <v>647478.25</v>
      </c>
      <c r="O33" s="96">
        <f t="shared" si="5"/>
        <v>493</v>
      </c>
      <c r="P33" s="97">
        <f t="shared" si="5"/>
        <v>154471</v>
      </c>
      <c r="Q33" s="94">
        <f t="shared" si="5"/>
        <v>915.5</v>
      </c>
      <c r="R33" s="95">
        <f t="shared" si="5"/>
        <v>470353.30000000075</v>
      </c>
      <c r="S33" s="96">
        <f t="shared" si="5"/>
        <v>-79</v>
      </c>
      <c r="T33" s="97">
        <f t="shared" si="5"/>
        <v>-25798</v>
      </c>
      <c r="U33" s="94">
        <f t="shared" si="5"/>
        <v>2014.1999999999998</v>
      </c>
      <c r="V33" s="95">
        <f t="shared" si="5"/>
        <v>776998.5</v>
      </c>
      <c r="W33" s="96">
        <f t="shared" si="5"/>
        <v>-810.0590000000002</v>
      </c>
      <c r="X33" s="97">
        <f t="shared" si="5"/>
        <v>79000.5</v>
      </c>
      <c r="Y33" s="94">
        <f t="shared" si="5"/>
        <v>13260.126999999979</v>
      </c>
      <c r="Z33" s="95">
        <f t="shared" si="5"/>
        <v>5590338.5500000007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-3.5219400252688047</v>
      </c>
      <c r="F34" s="188"/>
      <c r="G34" s="187">
        <f t="shared" ref="G34" si="7">+G23-G30</f>
        <v>-1.1960390113175521</v>
      </c>
      <c r="H34" s="188"/>
      <c r="I34" s="187">
        <f t="shared" ref="I34" si="8">+I23-I30</f>
        <v>-109.30639844886088</v>
      </c>
      <c r="J34" s="188"/>
      <c r="K34" s="187">
        <f t="shared" ref="K34" si="9">+K23-K30</f>
        <v>-11.829125820980849</v>
      </c>
      <c r="L34" s="188"/>
      <c r="M34" s="187">
        <f t="shared" ref="M34" si="10">+M23-M30</f>
        <v>-17.097235801063384</v>
      </c>
      <c r="N34" s="188"/>
      <c r="O34" s="187">
        <f t="shared" ref="O34" si="11">+O23-O30</f>
        <v>-41.588936047072437</v>
      </c>
      <c r="P34" s="188"/>
      <c r="Q34" s="187">
        <f t="shared" ref="Q34" si="12">+Q23-Q30</f>
        <v>-7.2076671437333886</v>
      </c>
      <c r="R34" s="188"/>
      <c r="S34" s="187">
        <f t="shared" ref="S34" si="13">+S23-S30</f>
        <v>11.551364873167756</v>
      </c>
      <c r="T34" s="188"/>
      <c r="U34" s="187">
        <f t="shared" ref="U34" si="14">+U23-U30</f>
        <v>-22.00975263008246</v>
      </c>
      <c r="V34" s="188"/>
      <c r="W34" s="187">
        <f t="shared" ref="W34" si="15">+W23-W30</f>
        <v>-17.557005595769866</v>
      </c>
      <c r="X34" s="188"/>
      <c r="Y34" s="187">
        <f t="shared" ref="Y34" si="16">+Y23-Y30</f>
        <v>-11.196737032379232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79.936305732484087</v>
      </c>
      <c r="F35" s="60">
        <f t="shared" si="17"/>
        <v>81.502628846991058</v>
      </c>
      <c r="G35" s="61">
        <f t="shared" si="17"/>
        <v>154.28808030112921</v>
      </c>
      <c r="H35" s="62">
        <f t="shared" si="17"/>
        <v>168.74966601472741</v>
      </c>
      <c r="I35" s="59">
        <f t="shared" si="17"/>
        <v>88.798427849522739</v>
      </c>
      <c r="J35" s="60">
        <f t="shared" si="17"/>
        <v>47.070394422733457</v>
      </c>
      <c r="K35" s="61">
        <f t="shared" si="17"/>
        <v>162.74900398406376</v>
      </c>
      <c r="L35" s="62">
        <f t="shared" si="17"/>
        <v>145.72953753191123</v>
      </c>
      <c r="M35" s="59">
        <f t="shared" si="17"/>
        <v>90.386820729893614</v>
      </c>
      <c r="N35" s="60">
        <f t="shared" si="17"/>
        <v>93.986093322685889</v>
      </c>
      <c r="O35" s="61">
        <f t="shared" si="17"/>
        <v>66.954022988505741</v>
      </c>
      <c r="P35" s="62">
        <f t="shared" si="17"/>
        <v>71.166862428424608</v>
      </c>
      <c r="Q35" s="59">
        <f t="shared" si="17"/>
        <v>84.384902471656929</v>
      </c>
      <c r="R35" s="60">
        <f t="shared" si="17"/>
        <v>88.834006715278761</v>
      </c>
      <c r="S35" s="61">
        <f t="shared" si="17"/>
        <v>107.41170574736898</v>
      </c>
      <c r="T35" s="62">
        <f t="shared" si="17"/>
        <v>86.170002231558229</v>
      </c>
      <c r="U35" s="59">
        <f t="shared" si="17"/>
        <v>119.27566596827297</v>
      </c>
      <c r="V35" s="60">
        <f t="shared" si="17"/>
        <v>98.850192045671719</v>
      </c>
      <c r="W35" s="61">
        <f t="shared" si="17"/>
        <v>74.092411382925604</v>
      </c>
      <c r="X35" s="62">
        <f t="shared" si="17"/>
        <v>87.860263591057418</v>
      </c>
      <c r="Y35" s="59">
        <f t="shared" si="17"/>
        <v>94.795374872318689</v>
      </c>
      <c r="Z35" s="60">
        <f t="shared" si="17"/>
        <v>80.404475944837245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61.360911270983209</v>
      </c>
      <c r="F36" s="64">
        <f t="shared" si="17"/>
        <v>43.595968792281525</v>
      </c>
      <c r="G36" s="65">
        <f t="shared" si="17"/>
        <v>135.36960556844545</v>
      </c>
      <c r="H36" s="66">
        <f t="shared" si="17"/>
        <v>144.83156255543946</v>
      </c>
      <c r="I36" s="63">
        <f t="shared" si="17"/>
        <v>73.436635307138914</v>
      </c>
      <c r="J36" s="64">
        <f t="shared" si="17"/>
        <v>50.482836885758118</v>
      </c>
      <c r="K36" s="65">
        <f t="shared" si="17"/>
        <v>183.96369137670197</v>
      </c>
      <c r="L36" s="66">
        <f t="shared" si="17"/>
        <v>196.75878119208724</v>
      </c>
      <c r="M36" s="63">
        <f t="shared" si="17"/>
        <v>70.668700451580534</v>
      </c>
      <c r="N36" s="64">
        <f t="shared" si="17"/>
        <v>95.367609772963007</v>
      </c>
      <c r="O36" s="65">
        <f t="shared" si="17"/>
        <v>74.349364980220699</v>
      </c>
      <c r="P36" s="66">
        <f t="shared" si="17"/>
        <v>76.820491312239596</v>
      </c>
      <c r="Q36" s="63">
        <f t="shared" si="17"/>
        <v>90.220385674931123</v>
      </c>
      <c r="R36" s="64">
        <f t="shared" si="17"/>
        <v>96.984858836052808</v>
      </c>
      <c r="S36" s="65">
        <f t="shared" si="17"/>
        <v>101.25123152709359</v>
      </c>
      <c r="T36" s="66">
        <f t="shared" si="17"/>
        <v>82.806652352004292</v>
      </c>
      <c r="U36" s="63">
        <f t="shared" si="17"/>
        <v>101.94199896426721</v>
      </c>
      <c r="V36" s="64">
        <f t="shared" si="17"/>
        <v>82.080918833205189</v>
      </c>
      <c r="W36" s="65">
        <f t="shared" si="17"/>
        <v>72.874288683902819</v>
      </c>
      <c r="X36" s="66">
        <f t="shared" si="17"/>
        <v>88.028241830101891</v>
      </c>
      <c r="Y36" s="63">
        <f t="shared" si="17"/>
        <v>91.010579542559242</v>
      </c>
      <c r="Z36" s="64">
        <f t="shared" si="17"/>
        <v>81.243032505613954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79.925434962717489</v>
      </c>
      <c r="F37" s="68">
        <f t="shared" si="17"/>
        <v>74.353857110145228</v>
      </c>
      <c r="G37" s="69">
        <f t="shared" si="17"/>
        <v>154.16920187793428</v>
      </c>
      <c r="H37" s="70">
        <f t="shared" si="17"/>
        <v>152.02241204259209</v>
      </c>
      <c r="I37" s="67">
        <f t="shared" si="17"/>
        <v>253.01542776998596</v>
      </c>
      <c r="J37" s="68">
        <f t="shared" si="17"/>
        <v>258.83861010861256</v>
      </c>
      <c r="K37" s="69">
        <f t="shared" si="17"/>
        <v>263.67631296891744</v>
      </c>
      <c r="L37" s="70">
        <f t="shared" si="17"/>
        <v>113.83908369077369</v>
      </c>
      <c r="M37" s="67">
        <f t="shared" si="17"/>
        <v>118.75259039395576</v>
      </c>
      <c r="N37" s="68">
        <f t="shared" si="17"/>
        <v>122.50261264977773</v>
      </c>
      <c r="O37" s="69">
        <f t="shared" si="17"/>
        <v>110.86860670194002</v>
      </c>
      <c r="P37" s="70">
        <f t="shared" si="17"/>
        <v>112.21772353338042</v>
      </c>
      <c r="Q37" s="67">
        <f t="shared" si="17"/>
        <v>101.540390019013</v>
      </c>
      <c r="R37" s="68">
        <f t="shared" si="17"/>
        <v>104.51902048960532</v>
      </c>
      <c r="S37" s="69">
        <f t="shared" si="17"/>
        <v>99.721527018929109</v>
      </c>
      <c r="T37" s="70">
        <f t="shared" si="17"/>
        <v>98.99569868780587</v>
      </c>
      <c r="U37" s="67">
        <f t="shared" si="17"/>
        <v>155.38080835853725</v>
      </c>
      <c r="V37" s="68">
        <f t="shared" si="17"/>
        <v>169.27522108823825</v>
      </c>
      <c r="W37" s="69">
        <f t="shared" si="17"/>
        <v>90.311457959574213</v>
      </c>
      <c r="X37" s="70">
        <f t="shared" si="17"/>
        <v>104.15207973204012</v>
      </c>
      <c r="Y37" s="67">
        <f t="shared" si="17"/>
        <v>110.39382255422214</v>
      </c>
      <c r="Z37" s="68">
        <f t="shared" si="17"/>
        <v>121.1484115856618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+'(令和5年1月)'!E20</f>
        <v>1022.1</v>
      </c>
      <c r="F39" s="119">
        <f>+'(令和5年1月)'!F20</f>
        <v>68014</v>
      </c>
      <c r="G39" s="118">
        <f>+'(令和5年1月)'!G20</f>
        <v>1180.9010000000001</v>
      </c>
      <c r="H39" s="119">
        <f>+'(令和5年1月)'!H20</f>
        <v>444565</v>
      </c>
      <c r="I39" s="118">
        <f>+'(令和5年1月)'!I20</f>
        <v>2275</v>
      </c>
      <c r="J39" s="119">
        <f>+'(令和5年1月)'!J20</f>
        <v>4379083</v>
      </c>
      <c r="K39" s="118">
        <f>+'(令和5年1月)'!K20</f>
        <v>1278.2</v>
      </c>
      <c r="L39" s="119">
        <f>+'(令和5年1月)'!L20</f>
        <v>2400022</v>
      </c>
      <c r="M39" s="118">
        <f>+'(令和5年1月)'!M20</f>
        <v>5337.5279999999993</v>
      </c>
      <c r="N39" s="119">
        <f>+'(令和5年1月)'!N20</f>
        <v>1288122.5</v>
      </c>
      <c r="O39" s="118">
        <f>+'(令和5年1月)'!O20</f>
        <v>3457</v>
      </c>
      <c r="P39" s="119">
        <f>+'(令和5年1月)'!P20</f>
        <v>1129924</v>
      </c>
      <c r="Q39" s="118">
        <f>+'(令和5年1月)'!Q20</f>
        <v>23704.6</v>
      </c>
      <c r="R39" s="119">
        <f>+'(令和5年1月)'!R20</f>
        <v>4634460.5</v>
      </c>
      <c r="S39" s="120">
        <f>+'(令和5年1月)'!S20</f>
        <v>33447</v>
      </c>
      <c r="T39" s="121">
        <f>+'(令和5年1月)'!T20</f>
        <v>5573886</v>
      </c>
      <c r="U39" s="118">
        <f>+'(令和5年1月)'!U20</f>
        <v>4554.3999999999996</v>
      </c>
      <c r="V39" s="119">
        <f>+'(令和5年1月)'!V20</f>
        <v>1386118.5</v>
      </c>
      <c r="W39" s="118">
        <f>+'(令和5年1月)'!W20</f>
        <v>5264.1629999999996</v>
      </c>
      <c r="X39" s="119">
        <f>+'(令和5年1月)'!X20</f>
        <v>1085782</v>
      </c>
      <c r="Y39" s="104">
        <f>+'(令和5年1月)'!Y20</f>
        <v>81520.891999999993</v>
      </c>
      <c r="Z39" s="105">
        <f>+'(令和5年1月)'!Z20</f>
        <v>22389977.5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+'(令和5年1月)'!E21</f>
        <v>949.3</v>
      </c>
      <c r="F40" s="123">
        <f>+'(令和5年1月)'!F21</f>
        <v>122961</v>
      </c>
      <c r="G40" s="122">
        <f>+'(令和5年1月)'!G21</f>
        <v>1197.0409999999999</v>
      </c>
      <c r="H40" s="123">
        <f>+'(令和5年1月)'!H21</f>
        <v>444258</v>
      </c>
      <c r="I40" s="122">
        <f>+'(令和5年1月)'!I21</f>
        <v>2018</v>
      </c>
      <c r="J40" s="123">
        <f>+'(令和5年1月)'!J21</f>
        <v>4347331</v>
      </c>
      <c r="K40" s="122">
        <f>+'(令和5年1月)'!K21</f>
        <v>1454.6</v>
      </c>
      <c r="L40" s="123">
        <f>+'(令和5年1月)'!L21</f>
        <v>2736199</v>
      </c>
      <c r="M40" s="122">
        <f>+'(令和5年1月)'!M21</f>
        <v>7255.2120000000004</v>
      </c>
      <c r="N40" s="123">
        <f>+'(令和5年1月)'!N21</f>
        <v>1726281.75</v>
      </c>
      <c r="O40" s="122">
        <f>+'(令和5年1月)'!O21</f>
        <v>3608</v>
      </c>
      <c r="P40" s="123">
        <f>+'(令和5年1月)'!P21</f>
        <v>1214125</v>
      </c>
      <c r="Q40" s="122">
        <f>+'(令和5年1月)'!Q21</f>
        <v>24401.7</v>
      </c>
      <c r="R40" s="123">
        <f>+'(令和5年1月)'!R21</f>
        <v>4591582</v>
      </c>
      <c r="S40" s="120">
        <f>+'(令和5年1月)'!S21</f>
        <v>33937</v>
      </c>
      <c r="T40" s="121">
        <f>+'(令和5年1月)'!T21</f>
        <v>5758774</v>
      </c>
      <c r="U40" s="122">
        <f>+'(令和5年1月)'!U21</f>
        <v>3105.3</v>
      </c>
      <c r="V40" s="123">
        <f>+'(令和5年1月)'!V21</f>
        <v>646752</v>
      </c>
      <c r="W40" s="122">
        <f>+'(令和5年1月)'!W21</f>
        <v>5597.8130000000001</v>
      </c>
      <c r="X40" s="123">
        <f>+'(令和5年1月)'!X21</f>
        <v>1158934</v>
      </c>
      <c r="Y40" s="111">
        <f>+'(令和5年1月)'!Y21</f>
        <v>83523.965999999986</v>
      </c>
      <c r="Z40" s="112">
        <f>+'(令和5年1月)'!Z21</f>
        <v>22747197.75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+'(令和5年1月)'!E22</f>
        <v>1948.9</v>
      </c>
      <c r="F41" s="123">
        <f>+'(令和5年1月)'!F22</f>
        <v>360018</v>
      </c>
      <c r="G41" s="122">
        <f>+'(令和5年1月)'!G22</f>
        <v>1579.1120000000001</v>
      </c>
      <c r="H41" s="123">
        <f>+'(令和5年1月)'!H22</f>
        <v>691868</v>
      </c>
      <c r="I41" s="122">
        <f>+'(令和5年1月)'!I22</f>
        <v>4903</v>
      </c>
      <c r="J41" s="123">
        <f>+'(令和5年1月)'!J22</f>
        <v>4770637.4000000004</v>
      </c>
      <c r="K41" s="122">
        <f>+'(令和5年1月)'!K22</f>
        <v>6962.2999999999993</v>
      </c>
      <c r="L41" s="123">
        <f>+'(令和5年1月)'!L22</f>
        <v>3163919</v>
      </c>
      <c r="M41" s="122">
        <f>+'(令和5年1月)'!M22</f>
        <v>16745.308000000001</v>
      </c>
      <c r="N41" s="123">
        <f>+'(令和5年1月)'!N22</f>
        <v>3406175.25</v>
      </c>
      <c r="O41" s="122">
        <f>+'(令和5年1月)'!O22</f>
        <v>5338</v>
      </c>
      <c r="P41" s="123">
        <f>+'(令和5年1月)'!P22</f>
        <v>1457015</v>
      </c>
      <c r="Q41" s="122">
        <f>+'(令和5年1月)'!Q22</f>
        <v>61926.5</v>
      </c>
      <c r="R41" s="123">
        <f>+'(令和5年1月)'!R22</f>
        <v>11082615.300000001</v>
      </c>
      <c r="S41" s="120">
        <f>+'(令和5年1月)'!S22</f>
        <v>28675</v>
      </c>
      <c r="T41" s="121">
        <f>+'(令和5年1月)'!T22</f>
        <v>2352509</v>
      </c>
      <c r="U41" s="122">
        <f>+'(令和5年1月)'!U22</f>
        <v>5603.2</v>
      </c>
      <c r="V41" s="123">
        <f>+'(令和5年1月)'!V22</f>
        <v>1797672.5</v>
      </c>
      <c r="W41" s="122">
        <f>+'(令和5年1月)'!W22</f>
        <v>7223.7910000000002</v>
      </c>
      <c r="X41" s="123">
        <f>+'(令和5年1月)'!X22</f>
        <v>1932318.5</v>
      </c>
      <c r="Y41" s="111">
        <f>+'(令和5年1月)'!Y22</f>
        <v>140905.111</v>
      </c>
      <c r="Z41" s="112">
        <f>+'(令和5年1月)'!Z22</f>
        <v>31014747.949999999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+'(令和5年1月)'!E23</f>
        <v>51.53986928104576</v>
      </c>
      <c r="F42" s="203">
        <f>+'(令和5年1月)'!F23</f>
        <v>0</v>
      </c>
      <c r="G42" s="202">
        <f>+'(令和5年1月)'!G23</f>
        <v>74.910816780936273</v>
      </c>
      <c r="H42" s="203">
        <f>+'(令和5年1月)'!H23</f>
        <v>0</v>
      </c>
      <c r="I42" s="202">
        <f>+'(令和5年1月)'!I23</f>
        <v>44.957587181903861</v>
      </c>
      <c r="J42" s="203">
        <f>+'(令和5年1月)'!J23</f>
        <v>0</v>
      </c>
      <c r="K42" s="202">
        <f>+'(令和5年1月)'!K23</f>
        <v>19.380185802425363</v>
      </c>
      <c r="L42" s="203">
        <f>+'(令和5年1月)'!L23</f>
        <v>0</v>
      </c>
      <c r="M42" s="202">
        <f>+'(令和5年1月)'!M23</f>
        <v>35.564373324898398</v>
      </c>
      <c r="N42" s="203">
        <f>+'(令和5年1月)'!N23</f>
        <v>0</v>
      </c>
      <c r="O42" s="202">
        <f>+'(令和5年1月)'!O23</f>
        <v>65.253532834580213</v>
      </c>
      <c r="P42" s="203">
        <f>+'(令和5年1月)'!P23</f>
        <v>0</v>
      </c>
      <c r="Q42" s="202">
        <f>+'(令和5年1月)'!Q23</f>
        <v>38.624055701280049</v>
      </c>
      <c r="R42" s="203">
        <f>+'(令和5年1月)'!R23</f>
        <v>0</v>
      </c>
      <c r="S42" s="202">
        <f>+'(令和5年1月)'!S23</f>
        <v>116.50069156293223</v>
      </c>
      <c r="T42" s="203">
        <f>+'(令和5年1月)'!T23</f>
        <v>0</v>
      </c>
      <c r="U42" s="202">
        <f>+'(令和5年1月)'!U23</f>
        <v>78.502249597737091</v>
      </c>
      <c r="V42" s="203">
        <f>+'(令和5年1月)'!V23</f>
        <v>0</v>
      </c>
      <c r="W42" s="202">
        <f>+'(令和5年1月)'!W23</f>
        <v>73.484916548228171</v>
      </c>
      <c r="X42" s="203">
        <f>+'(令和5年1月)'!X23</f>
        <v>0</v>
      </c>
      <c r="Y42" s="202">
        <f>+'(令和5年1月)'!Y23</f>
        <v>58.152616641328883</v>
      </c>
      <c r="Z42" s="203">
        <f>+'(令和5年1月)'!Z23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-18.100000000000023</v>
      </c>
      <c r="F43" s="93">
        <f t="shared" si="18"/>
        <v>29336</v>
      </c>
      <c r="G43" s="90">
        <f t="shared" si="18"/>
        <v>48.774999999999864</v>
      </c>
      <c r="H43" s="91">
        <f t="shared" si="18"/>
        <v>29117</v>
      </c>
      <c r="I43" s="92">
        <f t="shared" si="18"/>
        <v>888</v>
      </c>
      <c r="J43" s="93">
        <f t="shared" si="18"/>
        <v>-120078.40000000037</v>
      </c>
      <c r="K43" s="90">
        <f t="shared" si="18"/>
        <v>355.79999999999995</v>
      </c>
      <c r="L43" s="91">
        <f t="shared" si="18"/>
        <v>736168</v>
      </c>
      <c r="M43" s="92">
        <f t="shared" si="18"/>
        <v>2563.1840000000011</v>
      </c>
      <c r="N43" s="93">
        <f t="shared" si="18"/>
        <v>485537</v>
      </c>
      <c r="O43" s="90">
        <f t="shared" si="18"/>
        <v>-195</v>
      </c>
      <c r="P43" s="91">
        <f t="shared" si="18"/>
        <v>33398</v>
      </c>
      <c r="Q43" s="92">
        <f t="shared" si="18"/>
        <v>262.40000000000146</v>
      </c>
      <c r="R43" s="93">
        <f t="shared" si="18"/>
        <v>45038.700000000186</v>
      </c>
      <c r="S43" s="90">
        <f t="shared" si="18"/>
        <v>7276</v>
      </c>
      <c r="T43" s="91">
        <f t="shared" si="18"/>
        <v>1318762</v>
      </c>
      <c r="U43" s="92">
        <f t="shared" si="18"/>
        <v>-569.39999999999964</v>
      </c>
      <c r="V43" s="93">
        <f t="shared" si="18"/>
        <v>-103430.5</v>
      </c>
      <c r="W43" s="90">
        <f t="shared" si="18"/>
        <v>672.12100000000009</v>
      </c>
      <c r="X43" s="91">
        <f t="shared" si="18"/>
        <v>223567</v>
      </c>
      <c r="Y43" s="90">
        <f t="shared" si="18"/>
        <v>11283.779999999999</v>
      </c>
      <c r="Z43" s="91">
        <f t="shared" si="18"/>
        <v>2677414.8000000007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74.200000000000045</v>
      </c>
      <c r="F44" s="97">
        <f t="shared" si="18"/>
        <v>-19530</v>
      </c>
      <c r="G44" s="94">
        <f t="shared" si="18"/>
        <v>-30.154999999999973</v>
      </c>
      <c r="H44" s="95">
        <f t="shared" si="18"/>
        <v>-3411</v>
      </c>
      <c r="I44" s="96">
        <f t="shared" si="18"/>
        <v>636</v>
      </c>
      <c r="J44" s="97">
        <f t="shared" si="18"/>
        <v>-315</v>
      </c>
      <c r="K44" s="94">
        <f t="shared" si="18"/>
        <v>-238.59999999999991</v>
      </c>
      <c r="L44" s="95">
        <f t="shared" si="18"/>
        <v>-453502</v>
      </c>
      <c r="M44" s="96">
        <f t="shared" si="18"/>
        <v>-213.07600000000002</v>
      </c>
      <c r="N44" s="97">
        <f t="shared" si="18"/>
        <v>-71272.25</v>
      </c>
      <c r="O44" s="94">
        <f t="shared" si="18"/>
        <v>-37</v>
      </c>
      <c r="P44" s="95">
        <f t="shared" si="18"/>
        <v>-12578</v>
      </c>
      <c r="Q44" s="96">
        <f t="shared" si="18"/>
        <v>1143.2999999999993</v>
      </c>
      <c r="R44" s="97">
        <f t="shared" si="18"/>
        <v>291877.20000000019</v>
      </c>
      <c r="S44" s="94">
        <f t="shared" si="18"/>
        <v>7171</v>
      </c>
      <c r="T44" s="95">
        <f t="shared" si="18"/>
        <v>943430</v>
      </c>
      <c r="U44" s="96">
        <f t="shared" si="18"/>
        <v>831.69999999999982</v>
      </c>
      <c r="V44" s="97">
        <f t="shared" si="18"/>
        <v>534999</v>
      </c>
      <c r="W44" s="94">
        <f t="shared" si="18"/>
        <v>11.320999999999913</v>
      </c>
      <c r="X44" s="95">
        <f t="shared" si="18"/>
        <v>101060</v>
      </c>
      <c r="Y44" s="94">
        <f t="shared" si="18"/>
        <v>9348.6900000000169</v>
      </c>
      <c r="Z44" s="95">
        <f t="shared" si="18"/>
        <v>1310757.9499999993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-19.5</v>
      </c>
      <c r="F45" s="97">
        <f t="shared" si="18"/>
        <v>-6081</v>
      </c>
      <c r="G45" s="94">
        <f t="shared" si="18"/>
        <v>62.789999999999964</v>
      </c>
      <c r="H45" s="95">
        <f t="shared" si="18"/>
        <v>32835</v>
      </c>
      <c r="I45" s="96">
        <f t="shared" si="18"/>
        <v>509</v>
      </c>
      <c r="J45" s="97">
        <f t="shared" si="18"/>
        <v>-88011.400000000373</v>
      </c>
      <c r="K45" s="94">
        <f t="shared" si="18"/>
        <v>418.00000000000091</v>
      </c>
      <c r="L45" s="95">
        <f t="shared" si="18"/>
        <v>853493</v>
      </c>
      <c r="M45" s="96">
        <f t="shared" si="18"/>
        <v>858.57600000000093</v>
      </c>
      <c r="N45" s="97">
        <f t="shared" si="18"/>
        <v>118650</v>
      </c>
      <c r="O45" s="94">
        <f t="shared" si="18"/>
        <v>-309</v>
      </c>
      <c r="P45" s="95">
        <f t="shared" si="18"/>
        <v>-38225</v>
      </c>
      <c r="Q45" s="96">
        <f t="shared" si="18"/>
        <v>-1578</v>
      </c>
      <c r="R45" s="97">
        <f t="shared" si="18"/>
        <v>-203960</v>
      </c>
      <c r="S45" s="94">
        <f t="shared" si="18"/>
        <v>-385</v>
      </c>
      <c r="T45" s="95">
        <f t="shared" si="18"/>
        <v>190444</v>
      </c>
      <c r="U45" s="96">
        <f t="shared" si="18"/>
        <v>48</v>
      </c>
      <c r="V45" s="97">
        <f t="shared" si="18"/>
        <v>100937</v>
      </c>
      <c r="W45" s="94">
        <f t="shared" si="18"/>
        <v>327.14999999999964</v>
      </c>
      <c r="X45" s="95">
        <f t="shared" si="18"/>
        <v>49355</v>
      </c>
      <c r="Y45" s="94">
        <f t="shared" si="18"/>
        <v>-67.984000000025844</v>
      </c>
      <c r="Z45" s="95">
        <f t="shared" si="18"/>
        <v>1009436.6000000015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0.73819069368543211</v>
      </c>
      <c r="F46" s="201"/>
      <c r="G46" s="192">
        <f>G23-G42</f>
        <v>-0.50685579225383037</v>
      </c>
      <c r="H46" s="201"/>
      <c r="I46" s="192">
        <f>I23-I42</f>
        <v>11.436014369235252</v>
      </c>
      <c r="J46" s="201"/>
      <c r="K46" s="192">
        <f>K23-K42</f>
        <v>0.49068837659378772</v>
      </c>
      <c r="L46" s="201"/>
      <c r="M46" s="192">
        <f>M23-M42</f>
        <v>7.9383908740382196</v>
      </c>
      <c r="N46" s="201"/>
      <c r="O46" s="192">
        <f t="shared" si="18"/>
        <v>0.65753111834735023</v>
      </c>
      <c r="P46" s="201"/>
      <c r="Q46" s="192">
        <f t="shared" si="18"/>
        <v>1.8682771549865649</v>
      </c>
      <c r="R46" s="201"/>
      <c r="S46" s="192">
        <f t="shared" si="18"/>
        <v>27.150673310235518</v>
      </c>
      <c r="T46" s="201"/>
      <c r="U46" s="192">
        <f t="shared" si="18"/>
        <v>-8.1120022278195449</v>
      </c>
      <c r="V46" s="201"/>
      <c r="W46" s="192">
        <f t="shared" si="18"/>
        <v>4.6580778560019667</v>
      </c>
      <c r="X46" s="201"/>
      <c r="Y46" s="192">
        <f t="shared" si="18"/>
        <v>7.7506463262918786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98.229136092358871</v>
      </c>
      <c r="F47" s="72">
        <f t="shared" si="19"/>
        <v>143.13229629193989</v>
      </c>
      <c r="G47" s="71">
        <f t="shared" si="19"/>
        <v>104.13032083129745</v>
      </c>
      <c r="H47" s="73">
        <f t="shared" si="19"/>
        <v>106.549548434987</v>
      </c>
      <c r="I47" s="74">
        <f t="shared" si="19"/>
        <v>139.03296703296704</v>
      </c>
      <c r="J47" s="72">
        <f t="shared" si="19"/>
        <v>97.257909932284903</v>
      </c>
      <c r="K47" s="71">
        <f t="shared" si="19"/>
        <v>127.83601940228446</v>
      </c>
      <c r="L47" s="73">
        <f t="shared" si="19"/>
        <v>130.67338549396629</v>
      </c>
      <c r="M47" s="74">
        <f t="shared" si="19"/>
        <v>148.021930751464</v>
      </c>
      <c r="N47" s="72">
        <f t="shared" si="19"/>
        <v>137.69338708080946</v>
      </c>
      <c r="O47" s="71">
        <f t="shared" si="19"/>
        <v>94.359271044258037</v>
      </c>
      <c r="P47" s="73">
        <f t="shared" si="19"/>
        <v>102.95577401665952</v>
      </c>
      <c r="Q47" s="74">
        <f t="shared" si="19"/>
        <v>101.10695814314521</v>
      </c>
      <c r="R47" s="72">
        <f t="shared" si="19"/>
        <v>100.97182185499263</v>
      </c>
      <c r="S47" s="71">
        <f t="shared" si="19"/>
        <v>121.75381947558826</v>
      </c>
      <c r="T47" s="73">
        <f t="shared" si="19"/>
        <v>123.65965145322313</v>
      </c>
      <c r="U47" s="74">
        <f t="shared" si="19"/>
        <v>87.497804321096098</v>
      </c>
      <c r="V47" s="72">
        <f t="shared" si="19"/>
        <v>92.53811993707609</v>
      </c>
      <c r="W47" s="71">
        <f t="shared" si="19"/>
        <v>112.767860721638</v>
      </c>
      <c r="X47" s="73">
        <f t="shared" si="19"/>
        <v>120.59041317686238</v>
      </c>
      <c r="Y47" s="71">
        <f t="shared" si="19"/>
        <v>113.84158063432378</v>
      </c>
      <c r="Z47" s="73">
        <f t="shared" si="19"/>
        <v>111.95809508964447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107.81628568418836</v>
      </c>
      <c r="F48" s="66">
        <f t="shared" si="19"/>
        <v>84.116915119428114</v>
      </c>
      <c r="G48" s="63">
        <f t="shared" si="19"/>
        <v>97.480871582510545</v>
      </c>
      <c r="H48" s="64">
        <f t="shared" si="19"/>
        <v>99.232202909120375</v>
      </c>
      <c r="I48" s="65">
        <f t="shared" si="19"/>
        <v>131.51635282457877</v>
      </c>
      <c r="J48" s="66">
        <f t="shared" si="19"/>
        <v>99.992754174917891</v>
      </c>
      <c r="K48" s="63">
        <f t="shared" si="19"/>
        <v>83.596865117558096</v>
      </c>
      <c r="L48" s="64">
        <f t="shared" si="19"/>
        <v>83.425840006519991</v>
      </c>
      <c r="M48" s="65">
        <f t="shared" si="19"/>
        <v>97.063131993937603</v>
      </c>
      <c r="N48" s="66">
        <f t="shared" si="19"/>
        <v>95.87134313387719</v>
      </c>
      <c r="O48" s="63">
        <f t="shared" si="19"/>
        <v>98.974501108647445</v>
      </c>
      <c r="P48" s="64">
        <f t="shared" si="19"/>
        <v>98.964027591887159</v>
      </c>
      <c r="Q48" s="65">
        <f t="shared" si="19"/>
        <v>104.68532930082739</v>
      </c>
      <c r="R48" s="66">
        <f t="shared" si="19"/>
        <v>106.35678944642611</v>
      </c>
      <c r="S48" s="63">
        <f t="shared" si="19"/>
        <v>121.1303297286148</v>
      </c>
      <c r="T48" s="64">
        <f t="shared" si="19"/>
        <v>116.38248002092114</v>
      </c>
      <c r="U48" s="65">
        <f t="shared" si="19"/>
        <v>126.78324155476122</v>
      </c>
      <c r="V48" s="66">
        <f t="shared" si="19"/>
        <v>182.72088837761615</v>
      </c>
      <c r="W48" s="63">
        <f t="shared" si="19"/>
        <v>100.20223969610988</v>
      </c>
      <c r="X48" s="64">
        <f t="shared" si="19"/>
        <v>108.72008242056926</v>
      </c>
      <c r="Y48" s="63">
        <f t="shared" si="19"/>
        <v>111.19282338676304</v>
      </c>
      <c r="Z48" s="64">
        <f t="shared" si="19"/>
        <v>105.76228318057331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98.999435579044587</v>
      </c>
      <c r="F49" s="70">
        <f t="shared" si="19"/>
        <v>98.310917787443969</v>
      </c>
      <c r="G49" s="67">
        <f t="shared" si="19"/>
        <v>103.97628540597501</v>
      </c>
      <c r="H49" s="68">
        <f t="shared" si="19"/>
        <v>104.74584747379558</v>
      </c>
      <c r="I49" s="69">
        <f t="shared" si="19"/>
        <v>110.38139914338161</v>
      </c>
      <c r="J49" s="70">
        <f t="shared" si="19"/>
        <v>98.155143796927419</v>
      </c>
      <c r="K49" s="67">
        <f t="shared" si="19"/>
        <v>106.00376312425493</v>
      </c>
      <c r="L49" s="68">
        <f t="shared" si="19"/>
        <v>126.97581701680731</v>
      </c>
      <c r="M49" s="69">
        <f t="shared" si="19"/>
        <v>105.1272631115534</v>
      </c>
      <c r="N49" s="70">
        <f t="shared" si="19"/>
        <v>103.48337919489022</v>
      </c>
      <c r="O49" s="67">
        <f t="shared" si="19"/>
        <v>94.211315099288115</v>
      </c>
      <c r="P49" s="68">
        <f t="shared" si="19"/>
        <v>97.376485485736254</v>
      </c>
      <c r="Q49" s="69">
        <f t="shared" si="19"/>
        <v>97.451817880874913</v>
      </c>
      <c r="R49" s="70">
        <f t="shared" si="19"/>
        <v>98.159640170853905</v>
      </c>
      <c r="S49" s="67">
        <f t="shared" si="19"/>
        <v>98.657367044463811</v>
      </c>
      <c r="T49" s="68">
        <f t="shared" si="19"/>
        <v>108.0953569146813</v>
      </c>
      <c r="U49" s="69">
        <f t="shared" si="19"/>
        <v>100.85665334094801</v>
      </c>
      <c r="V49" s="70">
        <f t="shared" si="19"/>
        <v>105.61487145183564</v>
      </c>
      <c r="W49" s="67">
        <f t="shared" si="19"/>
        <v>104.52878550888308</v>
      </c>
      <c r="X49" s="68">
        <f t="shared" si="19"/>
        <v>102.55418555481408</v>
      </c>
      <c r="Y49" s="67">
        <f t="shared" si="19"/>
        <v>99.951751927579096</v>
      </c>
      <c r="Z49" s="68">
        <f t="shared" si="19"/>
        <v>103.25469870536222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4ED8-921F-4E02-8A9D-D3E22A10591F}">
  <dimension ref="A1:AL52"/>
  <sheetViews>
    <sheetView zoomScaleNormal="100" zoomScaleSheetLayoutView="100" workbookViewId="0">
      <pane xSplit="4" ySplit="4" topLeftCell="E21" activePane="bottomRight" state="frozen"/>
      <selection activeCell="J64" sqref="J64"/>
      <selection pane="topRight" activeCell="J64" sqref="J64"/>
      <selection pane="bottomLeft" activeCell="J64" sqref="J64"/>
      <selection pane="bottomRight" activeCell="E30" sqref="E30:F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71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824.1</v>
      </c>
      <c r="F5" s="14">
        <v>39365</v>
      </c>
      <c r="G5" s="15">
        <v>30</v>
      </c>
      <c r="H5" s="16">
        <v>5440</v>
      </c>
      <c r="I5" s="13">
        <v>2045</v>
      </c>
      <c r="J5" s="14">
        <v>4224699</v>
      </c>
      <c r="K5" s="17">
        <v>1217.2</v>
      </c>
      <c r="L5" s="18">
        <v>2356507</v>
      </c>
      <c r="M5" s="13">
        <v>798.40000000000009</v>
      </c>
      <c r="N5" s="75">
        <v>218717.5</v>
      </c>
      <c r="O5" s="19">
        <v>707</v>
      </c>
      <c r="P5" s="18">
        <v>45214</v>
      </c>
      <c r="Q5" s="13">
        <v>11495.599999999999</v>
      </c>
      <c r="R5" s="14">
        <v>1804128.5</v>
      </c>
      <c r="S5" s="19">
        <v>10018</v>
      </c>
      <c r="T5" s="18">
        <v>2864361</v>
      </c>
      <c r="U5" s="13">
        <v>3318.4</v>
      </c>
      <c r="V5" s="14">
        <v>1277308.5</v>
      </c>
      <c r="W5" s="13">
        <v>253</v>
      </c>
      <c r="X5" s="18">
        <v>43537</v>
      </c>
      <c r="Y5" s="20">
        <f t="shared" ref="Y5:Z19" si="0">+W5+U5+S5+Q5+O5+M5+K5+I5+G5+E5</f>
        <v>30706.7</v>
      </c>
      <c r="Z5" s="21">
        <f t="shared" si="0"/>
        <v>12879277.5</v>
      </c>
    </row>
    <row r="6" spans="1:26" ht="18.95" customHeight="1" x14ac:dyDescent="0.15">
      <c r="A6" s="7"/>
      <c r="B6" s="22"/>
      <c r="C6" s="83"/>
      <c r="D6" s="81" t="s">
        <v>22</v>
      </c>
      <c r="E6" s="23">
        <v>733.3</v>
      </c>
      <c r="F6" s="24">
        <v>82217</v>
      </c>
      <c r="G6" s="25">
        <v>30</v>
      </c>
      <c r="H6" s="26">
        <v>5460</v>
      </c>
      <c r="I6" s="27">
        <v>1687</v>
      </c>
      <c r="J6" s="21">
        <v>4200549</v>
      </c>
      <c r="K6" s="25">
        <v>1389.6</v>
      </c>
      <c r="L6" s="26">
        <v>2687390</v>
      </c>
      <c r="M6" s="27">
        <v>633.1</v>
      </c>
      <c r="N6" s="76">
        <v>186120.75</v>
      </c>
      <c r="O6" s="25">
        <v>651</v>
      </c>
      <c r="P6" s="26">
        <v>45327</v>
      </c>
      <c r="Q6" s="27">
        <v>11673.7</v>
      </c>
      <c r="R6" s="21">
        <v>1812711</v>
      </c>
      <c r="S6" s="25">
        <v>10501</v>
      </c>
      <c r="T6" s="26">
        <v>3071241</v>
      </c>
      <c r="U6" s="27">
        <v>2150.3000000000002</v>
      </c>
      <c r="V6" s="21">
        <v>557222</v>
      </c>
      <c r="W6" s="27">
        <v>263.60000000000002</v>
      </c>
      <c r="X6" s="26">
        <v>57370</v>
      </c>
      <c r="Y6" s="20">
        <f t="shared" si="0"/>
        <v>29712.599999999995</v>
      </c>
      <c r="Z6" s="21">
        <f t="shared" si="0"/>
        <v>12705607.75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1250.9000000000001</v>
      </c>
      <c r="F7" s="36">
        <v>207007</v>
      </c>
      <c r="G7" s="29">
        <v>151</v>
      </c>
      <c r="H7" s="30">
        <v>74178</v>
      </c>
      <c r="I7" s="31">
        <v>4182</v>
      </c>
      <c r="J7" s="32">
        <v>4495058</v>
      </c>
      <c r="K7" s="77">
        <v>6374.2999999999993</v>
      </c>
      <c r="L7" s="30">
        <v>2993413</v>
      </c>
      <c r="M7" s="23">
        <v>1118.0999999999999</v>
      </c>
      <c r="N7" s="24">
        <v>272976.25</v>
      </c>
      <c r="O7" s="33">
        <v>3087</v>
      </c>
      <c r="P7" s="34">
        <v>586539</v>
      </c>
      <c r="Q7" s="23">
        <v>34210.5</v>
      </c>
      <c r="R7" s="24">
        <v>5245759.5</v>
      </c>
      <c r="S7" s="33">
        <v>24965</v>
      </c>
      <c r="T7" s="34">
        <v>1730046</v>
      </c>
      <c r="U7" s="23">
        <v>3398.2</v>
      </c>
      <c r="V7" s="24">
        <v>1586473.5</v>
      </c>
      <c r="W7" s="23">
        <v>1455.6999999999998</v>
      </c>
      <c r="X7" s="34">
        <v>365234.5</v>
      </c>
      <c r="Y7" s="31">
        <f t="shared" si="0"/>
        <v>80192.7</v>
      </c>
      <c r="Z7" s="24">
        <f t="shared" si="0"/>
        <v>17556684.75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108.901</v>
      </c>
      <c r="H8" s="16">
        <v>69000</v>
      </c>
      <c r="I8" s="13">
        <v>108</v>
      </c>
      <c r="J8" s="14">
        <v>19364</v>
      </c>
      <c r="K8" s="17">
        <v>0</v>
      </c>
      <c r="L8" s="18">
        <v>0</v>
      </c>
      <c r="M8" s="13">
        <v>3713</v>
      </c>
      <c r="N8" s="75">
        <v>781314</v>
      </c>
      <c r="O8" s="19">
        <v>0</v>
      </c>
      <c r="P8" s="18">
        <v>0</v>
      </c>
      <c r="Q8" s="13">
        <v>6132</v>
      </c>
      <c r="R8" s="14">
        <v>1239330</v>
      </c>
      <c r="S8" s="19">
        <v>23182</v>
      </c>
      <c r="T8" s="18">
        <v>2651880</v>
      </c>
      <c r="U8" s="13">
        <v>1223</v>
      </c>
      <c r="V8" s="14">
        <v>106470</v>
      </c>
      <c r="W8" s="13">
        <v>18</v>
      </c>
      <c r="X8" s="18">
        <v>900</v>
      </c>
      <c r="Y8" s="13">
        <f t="shared" si="0"/>
        <v>34632.900999999998</v>
      </c>
      <c r="Z8" s="14">
        <f t="shared" si="0"/>
        <v>4891405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169</v>
      </c>
      <c r="F9" s="24">
        <v>28260</v>
      </c>
      <c r="G9" s="25">
        <v>119.041</v>
      </c>
      <c r="H9" s="26">
        <v>73400</v>
      </c>
      <c r="I9" s="27">
        <v>67</v>
      </c>
      <c r="J9" s="21">
        <v>13955</v>
      </c>
      <c r="K9" s="25">
        <v>0</v>
      </c>
      <c r="L9" s="26">
        <v>129</v>
      </c>
      <c r="M9" s="27">
        <v>4612</v>
      </c>
      <c r="N9" s="76">
        <v>961002</v>
      </c>
      <c r="O9" s="25">
        <v>0</v>
      </c>
      <c r="P9" s="26">
        <v>0</v>
      </c>
      <c r="Q9" s="27">
        <v>6684</v>
      </c>
      <c r="R9" s="21">
        <v>1206566</v>
      </c>
      <c r="S9" s="25">
        <v>23193</v>
      </c>
      <c r="T9" s="26">
        <v>2631100</v>
      </c>
      <c r="U9" s="27">
        <v>921</v>
      </c>
      <c r="V9" s="21">
        <v>80200</v>
      </c>
      <c r="W9" s="27">
        <v>18</v>
      </c>
      <c r="X9" s="26">
        <v>900</v>
      </c>
      <c r="Y9" s="20">
        <f t="shared" si="0"/>
        <v>35783.040999999997</v>
      </c>
      <c r="Z9" s="21">
        <f t="shared" si="0"/>
        <v>4995512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142</v>
      </c>
      <c r="F10" s="36">
        <v>22702</v>
      </c>
      <c r="G10" s="29">
        <v>182.11200000000005</v>
      </c>
      <c r="H10" s="30">
        <v>102800</v>
      </c>
      <c r="I10" s="37">
        <v>222</v>
      </c>
      <c r="J10" s="38">
        <v>48962</v>
      </c>
      <c r="K10" s="77">
        <v>376</v>
      </c>
      <c r="L10" s="30">
        <v>9866</v>
      </c>
      <c r="M10" s="35">
        <v>8742</v>
      </c>
      <c r="N10" s="36">
        <v>1509045</v>
      </c>
      <c r="O10" s="29">
        <v>0</v>
      </c>
      <c r="P10" s="30">
        <v>0</v>
      </c>
      <c r="Q10" s="35">
        <v>12607</v>
      </c>
      <c r="R10" s="36">
        <v>1698908</v>
      </c>
      <c r="S10" s="29">
        <v>3518</v>
      </c>
      <c r="T10" s="30">
        <v>576662</v>
      </c>
      <c r="U10" s="35">
        <v>1682</v>
      </c>
      <c r="V10" s="36">
        <v>117490</v>
      </c>
      <c r="W10" s="35">
        <v>15</v>
      </c>
      <c r="X10" s="30">
        <v>100</v>
      </c>
      <c r="Y10" s="37">
        <f t="shared" si="0"/>
        <v>27486.112000000001</v>
      </c>
      <c r="Z10" s="36">
        <f t="shared" si="0"/>
        <v>4086535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54</v>
      </c>
      <c r="J11" s="14">
        <v>6103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2453</v>
      </c>
      <c r="R11" s="14">
        <v>606832</v>
      </c>
      <c r="S11" s="19">
        <v>0</v>
      </c>
      <c r="T11" s="18">
        <v>0</v>
      </c>
      <c r="U11" s="13">
        <v>6</v>
      </c>
      <c r="V11" s="14">
        <v>800</v>
      </c>
      <c r="W11" s="13">
        <v>0</v>
      </c>
      <c r="X11" s="18">
        <v>0</v>
      </c>
      <c r="Y11" s="13">
        <f>+W11+U11+S11+Q11+O11+M11+K11+I11+G11+E11</f>
        <v>2603</v>
      </c>
      <c r="Z11" s="14">
        <f t="shared" si="0"/>
        <v>703735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104</v>
      </c>
      <c r="J12" s="21">
        <v>8122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2342</v>
      </c>
      <c r="R12" s="21">
        <v>591582</v>
      </c>
      <c r="S12" s="25">
        <v>0</v>
      </c>
      <c r="T12" s="26">
        <v>0</v>
      </c>
      <c r="U12" s="27">
        <v>14</v>
      </c>
      <c r="V12" s="21">
        <v>3170</v>
      </c>
      <c r="W12" s="27">
        <v>0</v>
      </c>
      <c r="X12" s="26">
        <v>0</v>
      </c>
      <c r="Y12" s="20">
        <f t="shared" ref="Y12:Y19" si="1">+W12+U12+S12+Q12+O12+M12+K12+I12+G12+E12</f>
        <v>2550</v>
      </c>
      <c r="Z12" s="21">
        <f t="shared" si="0"/>
        <v>692874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203</v>
      </c>
      <c r="J13" s="38">
        <v>35717.4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8009</v>
      </c>
      <c r="R13" s="36">
        <v>2086818.8</v>
      </c>
      <c r="S13" s="29">
        <v>2</v>
      </c>
      <c r="T13" s="30">
        <v>2250</v>
      </c>
      <c r="U13" s="35">
        <v>459</v>
      </c>
      <c r="V13" s="36">
        <v>79629</v>
      </c>
      <c r="W13" s="35">
        <v>10</v>
      </c>
      <c r="X13" s="30">
        <v>30395</v>
      </c>
      <c r="Y13" s="37">
        <f t="shared" si="1"/>
        <v>8897.1</v>
      </c>
      <c r="Z13" s="36">
        <f t="shared" si="0"/>
        <v>2448810.1999999997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14</v>
      </c>
      <c r="N14" s="75">
        <v>28009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14</v>
      </c>
      <c r="Z14" s="14">
        <f t="shared" si="0"/>
        <v>28009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1183</v>
      </c>
      <c r="N15" s="76">
        <v>202608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1183</v>
      </c>
      <c r="Z15" s="24">
        <f t="shared" si="0"/>
        <v>202608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4920</v>
      </c>
      <c r="N16" s="36">
        <v>945865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4920</v>
      </c>
      <c r="Z16" s="36">
        <f t="shared" si="0"/>
        <v>945865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50</v>
      </c>
      <c r="F17" s="14">
        <v>5502</v>
      </c>
      <c r="G17" s="19">
        <v>967</v>
      </c>
      <c r="H17" s="18">
        <v>295125</v>
      </c>
      <c r="I17" s="13">
        <v>68</v>
      </c>
      <c r="J17" s="14">
        <v>128917</v>
      </c>
      <c r="K17" s="19">
        <v>61</v>
      </c>
      <c r="L17" s="18">
        <v>43515</v>
      </c>
      <c r="M17" s="13">
        <v>797.12799999999993</v>
      </c>
      <c r="N17" s="75">
        <v>245082</v>
      </c>
      <c r="O17" s="19">
        <v>2750</v>
      </c>
      <c r="P17" s="18">
        <v>1084710</v>
      </c>
      <c r="Q17" s="13">
        <v>3624</v>
      </c>
      <c r="R17" s="14">
        <v>984170</v>
      </c>
      <c r="S17" s="19">
        <v>247</v>
      </c>
      <c r="T17" s="18">
        <v>57645</v>
      </c>
      <c r="U17" s="13">
        <v>7</v>
      </c>
      <c r="V17" s="14">
        <v>1540</v>
      </c>
      <c r="W17" s="13">
        <v>4993.1629999999996</v>
      </c>
      <c r="X17" s="18">
        <v>1041345</v>
      </c>
      <c r="Y17" s="41">
        <f t="shared" si="1"/>
        <v>13564.291000000001</v>
      </c>
      <c r="Z17" s="42">
        <f t="shared" si="0"/>
        <v>3887551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47</v>
      </c>
      <c r="F18" s="21">
        <v>12484</v>
      </c>
      <c r="G18" s="25">
        <v>973</v>
      </c>
      <c r="H18" s="26">
        <v>290398</v>
      </c>
      <c r="I18" s="27">
        <v>160</v>
      </c>
      <c r="J18" s="21">
        <v>124705</v>
      </c>
      <c r="K18" s="25">
        <v>65</v>
      </c>
      <c r="L18" s="26">
        <v>48680</v>
      </c>
      <c r="M18" s="27">
        <v>812.11199999999997</v>
      </c>
      <c r="N18" s="21">
        <v>361551</v>
      </c>
      <c r="O18" s="25">
        <v>2957</v>
      </c>
      <c r="P18" s="26">
        <v>1168798</v>
      </c>
      <c r="Q18" s="27">
        <v>3702</v>
      </c>
      <c r="R18" s="21">
        <v>980723</v>
      </c>
      <c r="S18" s="25">
        <v>243</v>
      </c>
      <c r="T18" s="26">
        <v>56433</v>
      </c>
      <c r="U18" s="27">
        <v>20</v>
      </c>
      <c r="V18" s="21">
        <v>6160</v>
      </c>
      <c r="W18" s="27">
        <v>5316.2129999999997</v>
      </c>
      <c r="X18" s="26">
        <v>1100664</v>
      </c>
      <c r="Y18" s="23">
        <f t="shared" si="1"/>
        <v>14295.324999999999</v>
      </c>
      <c r="Z18" s="24">
        <f t="shared" si="0"/>
        <v>4150596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556</v>
      </c>
      <c r="F19" s="24">
        <v>130309</v>
      </c>
      <c r="G19" s="33">
        <v>1051</v>
      </c>
      <c r="H19" s="34">
        <v>319890</v>
      </c>
      <c r="I19" s="23">
        <v>296</v>
      </c>
      <c r="J19" s="24">
        <v>190900</v>
      </c>
      <c r="K19" s="78">
        <v>212</v>
      </c>
      <c r="L19" s="34">
        <v>160640</v>
      </c>
      <c r="M19" s="23">
        <v>1946.1079999999999</v>
      </c>
      <c r="N19" s="24">
        <v>659289</v>
      </c>
      <c r="O19" s="33">
        <v>2251</v>
      </c>
      <c r="P19" s="34">
        <v>870476</v>
      </c>
      <c r="Q19" s="23">
        <v>7100</v>
      </c>
      <c r="R19" s="24">
        <v>2051129</v>
      </c>
      <c r="S19" s="33">
        <v>190</v>
      </c>
      <c r="T19" s="34">
        <v>43551</v>
      </c>
      <c r="U19" s="23">
        <v>64</v>
      </c>
      <c r="V19" s="24">
        <v>14080</v>
      </c>
      <c r="W19" s="23">
        <v>5743.0910000000003</v>
      </c>
      <c r="X19" s="34">
        <v>1536589</v>
      </c>
      <c r="Y19" s="35">
        <f t="shared" si="1"/>
        <v>19409.199000000001</v>
      </c>
      <c r="Z19" s="36">
        <f t="shared" si="0"/>
        <v>5976853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1022.1</v>
      </c>
      <c r="F20" s="14">
        <f t="shared" ref="F20:X22" si="2">F5+F8+F11+F14+F17</f>
        <v>68014</v>
      </c>
      <c r="G20" s="19">
        <f>G5+G8+G11+G14+G17</f>
        <v>1180.9010000000001</v>
      </c>
      <c r="H20" s="18">
        <f t="shared" si="2"/>
        <v>444565</v>
      </c>
      <c r="I20" s="13">
        <f t="shared" si="2"/>
        <v>2275</v>
      </c>
      <c r="J20" s="14">
        <f t="shared" si="2"/>
        <v>4379083</v>
      </c>
      <c r="K20" s="19">
        <f t="shared" si="2"/>
        <v>1278.2</v>
      </c>
      <c r="L20" s="18">
        <f t="shared" si="2"/>
        <v>2400022</v>
      </c>
      <c r="M20" s="13">
        <f t="shared" si="2"/>
        <v>5337.5279999999993</v>
      </c>
      <c r="N20" s="14">
        <f t="shared" si="2"/>
        <v>1288122.5</v>
      </c>
      <c r="O20" s="19">
        <f t="shared" si="2"/>
        <v>3457</v>
      </c>
      <c r="P20" s="18">
        <f t="shared" si="2"/>
        <v>1129924</v>
      </c>
      <c r="Q20" s="13">
        <f t="shared" si="2"/>
        <v>23704.6</v>
      </c>
      <c r="R20" s="14">
        <f t="shared" si="2"/>
        <v>4634460.5</v>
      </c>
      <c r="S20" s="19">
        <f t="shared" si="2"/>
        <v>33447</v>
      </c>
      <c r="T20" s="18">
        <f t="shared" si="2"/>
        <v>5573886</v>
      </c>
      <c r="U20" s="13">
        <f t="shared" si="2"/>
        <v>4554.3999999999996</v>
      </c>
      <c r="V20" s="14">
        <f t="shared" si="2"/>
        <v>1386118.5</v>
      </c>
      <c r="W20" s="13">
        <f t="shared" si="2"/>
        <v>5264.1629999999996</v>
      </c>
      <c r="X20" s="18">
        <f t="shared" si="2"/>
        <v>1085782</v>
      </c>
      <c r="Y20" s="31">
        <f t="shared" ref="Y20:Z22" si="3">+Y17+Y14+Y11+Y8+Y5</f>
        <v>81520.891999999993</v>
      </c>
      <c r="Z20" s="32">
        <f t="shared" si="3"/>
        <v>22389977.5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949.3</v>
      </c>
      <c r="F21" s="21">
        <f t="shared" si="4"/>
        <v>122961</v>
      </c>
      <c r="G21" s="25">
        <f t="shared" si="4"/>
        <v>1197.0409999999999</v>
      </c>
      <c r="H21" s="26">
        <f t="shared" si="4"/>
        <v>444258</v>
      </c>
      <c r="I21" s="27">
        <f t="shared" si="4"/>
        <v>2018</v>
      </c>
      <c r="J21" s="21">
        <f t="shared" si="4"/>
        <v>4347331</v>
      </c>
      <c r="K21" s="25">
        <f t="shared" si="4"/>
        <v>1454.6</v>
      </c>
      <c r="L21" s="26">
        <f t="shared" si="4"/>
        <v>2736199</v>
      </c>
      <c r="M21" s="27">
        <f t="shared" si="4"/>
        <v>7255.2120000000004</v>
      </c>
      <c r="N21" s="21">
        <f t="shared" si="4"/>
        <v>1726281.75</v>
      </c>
      <c r="O21" s="25">
        <f t="shared" si="4"/>
        <v>3608</v>
      </c>
      <c r="P21" s="26">
        <f t="shared" si="4"/>
        <v>1214125</v>
      </c>
      <c r="Q21" s="27">
        <f t="shared" si="4"/>
        <v>24401.7</v>
      </c>
      <c r="R21" s="21">
        <f t="shared" si="4"/>
        <v>4591582</v>
      </c>
      <c r="S21" s="25">
        <f t="shared" si="4"/>
        <v>33937</v>
      </c>
      <c r="T21" s="26">
        <f t="shared" si="4"/>
        <v>5758774</v>
      </c>
      <c r="U21" s="27">
        <f t="shared" si="2"/>
        <v>3105.3</v>
      </c>
      <c r="V21" s="21">
        <f t="shared" si="2"/>
        <v>646752</v>
      </c>
      <c r="W21" s="27">
        <f t="shared" si="2"/>
        <v>5597.8130000000001</v>
      </c>
      <c r="X21" s="26">
        <f t="shared" si="2"/>
        <v>1158934</v>
      </c>
      <c r="Y21" s="23">
        <f t="shared" si="3"/>
        <v>83523.965999999986</v>
      </c>
      <c r="Z21" s="24">
        <f t="shared" si="3"/>
        <v>22747197.75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1948.9</v>
      </c>
      <c r="F22" s="24">
        <f t="shared" si="2"/>
        <v>360018</v>
      </c>
      <c r="G22" s="33">
        <f t="shared" si="2"/>
        <v>1579.1120000000001</v>
      </c>
      <c r="H22" s="34">
        <f t="shared" si="2"/>
        <v>691868</v>
      </c>
      <c r="I22" s="23">
        <f t="shared" si="2"/>
        <v>4903</v>
      </c>
      <c r="J22" s="24">
        <f t="shared" si="2"/>
        <v>4770637.4000000004</v>
      </c>
      <c r="K22" s="33">
        <f t="shared" si="2"/>
        <v>6962.2999999999993</v>
      </c>
      <c r="L22" s="34">
        <f t="shared" si="2"/>
        <v>3163919</v>
      </c>
      <c r="M22" s="23">
        <f t="shared" si="2"/>
        <v>16745.308000000001</v>
      </c>
      <c r="N22" s="24">
        <f t="shared" si="2"/>
        <v>3406175.25</v>
      </c>
      <c r="O22" s="33">
        <f t="shared" si="2"/>
        <v>5338</v>
      </c>
      <c r="P22" s="34">
        <f t="shared" si="2"/>
        <v>1457015</v>
      </c>
      <c r="Q22" s="23">
        <f t="shared" si="2"/>
        <v>61926.5</v>
      </c>
      <c r="R22" s="24">
        <f t="shared" si="2"/>
        <v>11082615.300000001</v>
      </c>
      <c r="S22" s="33">
        <f t="shared" si="2"/>
        <v>28675</v>
      </c>
      <c r="T22" s="34">
        <f t="shared" si="2"/>
        <v>2352509</v>
      </c>
      <c r="U22" s="23">
        <f t="shared" si="2"/>
        <v>5603.2</v>
      </c>
      <c r="V22" s="24">
        <f t="shared" si="2"/>
        <v>1797672.5</v>
      </c>
      <c r="W22" s="23">
        <f t="shared" si="2"/>
        <v>7223.7910000000002</v>
      </c>
      <c r="X22" s="34">
        <f t="shared" si="2"/>
        <v>1932318.5</v>
      </c>
      <c r="Y22" s="23">
        <f t="shared" si="3"/>
        <v>140905.111</v>
      </c>
      <c r="Z22" s="24">
        <f t="shared" si="3"/>
        <v>31014747.949999999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51.53986928104576</v>
      </c>
      <c r="F23" s="178"/>
      <c r="G23" s="177">
        <f>(G20+G21)/(G22+G41)*100</f>
        <v>74.910816780936273</v>
      </c>
      <c r="H23" s="178"/>
      <c r="I23" s="177">
        <f>(I20+I21)/(I22+I41)*100</f>
        <v>44.957587181903861</v>
      </c>
      <c r="J23" s="178"/>
      <c r="K23" s="177">
        <f>(K20+K21)/(K22+K41)*100</f>
        <v>19.380185802425363</v>
      </c>
      <c r="L23" s="178"/>
      <c r="M23" s="177">
        <f>(M20+M21)/(M22+M41)*100</f>
        <v>35.564373324898398</v>
      </c>
      <c r="N23" s="178"/>
      <c r="O23" s="177">
        <f>(O20+O21)/(O22+O41)*100</f>
        <v>65.253532834580213</v>
      </c>
      <c r="P23" s="178"/>
      <c r="Q23" s="177">
        <f>(Q20+Q21)/(Q22+Q41)*100</f>
        <v>38.624055701280049</v>
      </c>
      <c r="R23" s="178"/>
      <c r="S23" s="177">
        <f>(S20+S21)/(S22+S41)*100</f>
        <v>116.50069156293223</v>
      </c>
      <c r="T23" s="178"/>
      <c r="U23" s="177">
        <f>(U20+U21)/(U22+U41)*100</f>
        <v>78.502249597737091</v>
      </c>
      <c r="V23" s="178"/>
      <c r="W23" s="177">
        <f>(W20+W21)/(W22+W41)*100</f>
        <v>73.484916548228171</v>
      </c>
      <c r="X23" s="178"/>
      <c r="Y23" s="177">
        <f>(Y20+Y21)/(Y22+Y41)*100</f>
        <v>58.152616641328883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184728.82138642311</v>
      </c>
      <c r="F24" s="180"/>
      <c r="G24" s="181">
        <f>H22/G22*1000</f>
        <v>438137.38354214263</v>
      </c>
      <c r="H24" s="182"/>
      <c r="I24" s="183">
        <f>J22/I22*1000</f>
        <v>973003.75280440552</v>
      </c>
      <c r="J24" s="184"/>
      <c r="K24" s="181">
        <f>L22/K22*1000</f>
        <v>454435.89043850452</v>
      </c>
      <c r="L24" s="182"/>
      <c r="M24" s="183">
        <f>N22/M22*1000</f>
        <v>203410.72555966125</v>
      </c>
      <c r="N24" s="184"/>
      <c r="O24" s="181">
        <f>P22/O22*1000</f>
        <v>272951.47995503934</v>
      </c>
      <c r="P24" s="182"/>
      <c r="Q24" s="183">
        <f>R22/Q22*1000</f>
        <v>178964.01863499472</v>
      </c>
      <c r="R24" s="184"/>
      <c r="S24" s="181">
        <f>T22/S22*1000</f>
        <v>82040.418482999128</v>
      </c>
      <c r="T24" s="182"/>
      <c r="U24" s="183">
        <f>V22/U22*1000</f>
        <v>320829.61521987437</v>
      </c>
      <c r="V24" s="184"/>
      <c r="W24" s="181">
        <f>X22/W22*1000</f>
        <v>267493.68856324884</v>
      </c>
      <c r="X24" s="182"/>
      <c r="Y24" s="183">
        <f>Z22/Y22*1000</f>
        <v>220110.87979626231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1.3831293884009646</v>
      </c>
      <c r="F25" s="49"/>
      <c r="G25" s="50">
        <f>G22/Y22*100</f>
        <v>1.1206917824293827</v>
      </c>
      <c r="H25" s="51"/>
      <c r="I25" s="48">
        <f>I22/Y22*100</f>
        <v>3.479646668033213</v>
      </c>
      <c r="J25" s="49"/>
      <c r="K25" s="50">
        <f>K22/Y22*100</f>
        <v>4.9411266565057375</v>
      </c>
      <c r="L25" s="51"/>
      <c r="M25" s="48">
        <f>M22/Y22*100</f>
        <v>11.884102628470304</v>
      </c>
      <c r="N25" s="49"/>
      <c r="O25" s="50">
        <f>O22/Y22*100</f>
        <v>3.7883650650543119</v>
      </c>
      <c r="P25" s="51"/>
      <c r="Q25" s="48">
        <f>Q22/Y22*100</f>
        <v>43.949080030177186</v>
      </c>
      <c r="R25" s="49"/>
      <c r="S25" s="50">
        <f>S22/Y22*100</f>
        <v>20.350574792137952</v>
      </c>
      <c r="T25" s="51"/>
      <c r="U25" s="48">
        <f>U22/Y22*100</f>
        <v>3.976576832617519</v>
      </c>
      <c r="V25" s="49"/>
      <c r="W25" s="50">
        <f>W22/Y22*100</f>
        <v>5.1267061561734266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1151</v>
      </c>
      <c r="F27" s="99">
        <v>108643</v>
      </c>
      <c r="G27" s="100">
        <v>829</v>
      </c>
      <c r="H27" s="101">
        <v>303429</v>
      </c>
      <c r="I27" s="102">
        <v>3510</v>
      </c>
      <c r="J27" s="99">
        <v>8384482</v>
      </c>
      <c r="K27" s="100">
        <v>880</v>
      </c>
      <c r="L27" s="101">
        <v>1592256</v>
      </c>
      <c r="M27" s="102">
        <v>8695</v>
      </c>
      <c r="N27" s="99">
        <v>1780327</v>
      </c>
      <c r="O27" s="103">
        <v>4204</v>
      </c>
      <c r="P27" s="101">
        <v>1358631</v>
      </c>
      <c r="Q27" s="102">
        <v>25902</v>
      </c>
      <c r="R27" s="99">
        <v>4721817</v>
      </c>
      <c r="S27" s="103">
        <v>34634</v>
      </c>
      <c r="T27" s="101">
        <v>7028033</v>
      </c>
      <c r="U27" s="102">
        <v>3812</v>
      </c>
      <c r="V27" s="99">
        <v>1281521</v>
      </c>
      <c r="W27" s="102">
        <v>6696</v>
      </c>
      <c r="X27" s="101">
        <v>1320612</v>
      </c>
      <c r="Y27" s="102">
        <v>90313</v>
      </c>
      <c r="Z27" s="99">
        <v>27879751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1586</v>
      </c>
      <c r="F28" s="107">
        <v>221526</v>
      </c>
      <c r="G28" s="108">
        <v>695</v>
      </c>
      <c r="H28" s="109">
        <v>244354</v>
      </c>
      <c r="I28" s="106">
        <v>3648</v>
      </c>
      <c r="J28" s="107">
        <v>9146681</v>
      </c>
      <c r="K28" s="110">
        <v>1222</v>
      </c>
      <c r="L28" s="109">
        <v>2255982</v>
      </c>
      <c r="M28" s="106">
        <v>9477</v>
      </c>
      <c r="N28" s="107">
        <v>1826905</v>
      </c>
      <c r="O28" s="110">
        <v>4251</v>
      </c>
      <c r="P28" s="109">
        <v>1387111</v>
      </c>
      <c r="Q28" s="106">
        <v>24607</v>
      </c>
      <c r="R28" s="107">
        <v>4541655</v>
      </c>
      <c r="S28" s="110">
        <v>35683</v>
      </c>
      <c r="T28" s="109">
        <v>7078869</v>
      </c>
      <c r="U28" s="106">
        <v>2632</v>
      </c>
      <c r="V28" s="107">
        <v>565808</v>
      </c>
      <c r="W28" s="106">
        <v>7495</v>
      </c>
      <c r="X28" s="109">
        <v>1428857</v>
      </c>
      <c r="Y28" s="113">
        <v>91296</v>
      </c>
      <c r="Z28" s="114">
        <v>28697748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2826</v>
      </c>
      <c r="F29" s="114">
        <v>593822</v>
      </c>
      <c r="G29" s="117">
        <v>1130</v>
      </c>
      <c r="H29" s="116">
        <v>500393</v>
      </c>
      <c r="I29" s="113">
        <v>2191</v>
      </c>
      <c r="J29" s="114">
        <v>1371810</v>
      </c>
      <c r="K29" s="117">
        <v>2456</v>
      </c>
      <c r="L29" s="116">
        <v>2537115</v>
      </c>
      <c r="M29" s="113">
        <v>16048</v>
      </c>
      <c r="N29" s="114">
        <v>2725596</v>
      </c>
      <c r="O29" s="117">
        <v>4467</v>
      </c>
      <c r="P29" s="116">
        <v>1193776</v>
      </c>
      <c r="Q29" s="113">
        <v>59345</v>
      </c>
      <c r="R29" s="114">
        <v>10175893</v>
      </c>
      <c r="S29" s="117">
        <v>31056</v>
      </c>
      <c r="T29" s="116">
        <v>2663655</v>
      </c>
      <c r="U29" s="113">
        <v>4158</v>
      </c>
      <c r="V29" s="114">
        <v>1263742</v>
      </c>
      <c r="W29" s="113">
        <v>8046</v>
      </c>
      <c r="X29" s="116">
        <v>1843762</v>
      </c>
      <c r="Y29" s="113">
        <v>131723</v>
      </c>
      <c r="Z29" s="114">
        <v>24869564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58.4</v>
      </c>
      <c r="F30" s="206"/>
      <c r="G30" s="204">
        <v>80.3</v>
      </c>
      <c r="H30" s="206"/>
      <c r="I30" s="204">
        <v>157.5</v>
      </c>
      <c r="J30" s="206"/>
      <c r="K30" s="204">
        <v>69.5</v>
      </c>
      <c r="L30" s="206"/>
      <c r="M30" s="204">
        <v>46.4</v>
      </c>
      <c r="N30" s="206"/>
      <c r="O30" s="204">
        <v>110.8</v>
      </c>
      <c r="P30" s="206"/>
      <c r="Q30" s="204">
        <v>52.3</v>
      </c>
      <c r="R30" s="206"/>
      <c r="S30" s="204">
        <v>150.4</v>
      </c>
      <c r="T30" s="206"/>
      <c r="U30" s="204">
        <v>60.7</v>
      </c>
      <c r="V30" s="206"/>
      <c r="W30" s="204">
        <v>83.8</v>
      </c>
      <c r="X30" s="206"/>
      <c r="Y30" s="204">
        <v>81.5</v>
      </c>
      <c r="Z30" s="206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-128.89999999999998</v>
      </c>
      <c r="F31" s="91">
        <f t="shared" ref="F31:Z33" si="5">F20-F27</f>
        <v>-40629</v>
      </c>
      <c r="G31" s="92">
        <f t="shared" si="5"/>
        <v>351.90100000000007</v>
      </c>
      <c r="H31" s="93">
        <f t="shared" si="5"/>
        <v>141136</v>
      </c>
      <c r="I31" s="90">
        <f t="shared" si="5"/>
        <v>-1235</v>
      </c>
      <c r="J31" s="91">
        <f t="shared" si="5"/>
        <v>-4005399</v>
      </c>
      <c r="K31" s="92">
        <f t="shared" si="5"/>
        <v>398.20000000000005</v>
      </c>
      <c r="L31" s="93">
        <f t="shared" si="5"/>
        <v>807766</v>
      </c>
      <c r="M31" s="90">
        <f t="shared" si="5"/>
        <v>-3357.4720000000007</v>
      </c>
      <c r="N31" s="91">
        <f t="shared" si="5"/>
        <v>-492204.5</v>
      </c>
      <c r="O31" s="92">
        <f t="shared" si="5"/>
        <v>-747</v>
      </c>
      <c r="P31" s="93">
        <f t="shared" si="5"/>
        <v>-228707</v>
      </c>
      <c r="Q31" s="90">
        <f t="shared" si="5"/>
        <v>-2197.4000000000015</v>
      </c>
      <c r="R31" s="91">
        <f t="shared" si="5"/>
        <v>-87356.5</v>
      </c>
      <c r="S31" s="92">
        <f t="shared" si="5"/>
        <v>-1187</v>
      </c>
      <c r="T31" s="93">
        <f t="shared" si="5"/>
        <v>-1454147</v>
      </c>
      <c r="U31" s="90">
        <f t="shared" si="5"/>
        <v>742.39999999999964</v>
      </c>
      <c r="V31" s="91">
        <f t="shared" si="5"/>
        <v>104597.5</v>
      </c>
      <c r="W31" s="92">
        <f t="shared" si="5"/>
        <v>-1431.8370000000004</v>
      </c>
      <c r="X31" s="93">
        <f t="shared" si="5"/>
        <v>-234830</v>
      </c>
      <c r="Y31" s="90">
        <f t="shared" si="5"/>
        <v>-8792.1080000000075</v>
      </c>
      <c r="Z31" s="91">
        <f t="shared" si="5"/>
        <v>-5489773.5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-636.70000000000005</v>
      </c>
      <c r="F32" s="95">
        <f t="shared" si="6"/>
        <v>-98565</v>
      </c>
      <c r="G32" s="96">
        <f t="shared" si="6"/>
        <v>502.04099999999994</v>
      </c>
      <c r="H32" s="97">
        <f t="shared" si="6"/>
        <v>199904</v>
      </c>
      <c r="I32" s="94">
        <f t="shared" si="6"/>
        <v>-1630</v>
      </c>
      <c r="J32" s="95">
        <f t="shared" si="6"/>
        <v>-4799350</v>
      </c>
      <c r="K32" s="96">
        <f t="shared" si="6"/>
        <v>232.59999999999991</v>
      </c>
      <c r="L32" s="97">
        <f t="shared" si="6"/>
        <v>480217</v>
      </c>
      <c r="M32" s="94">
        <f t="shared" si="6"/>
        <v>-2221.7879999999996</v>
      </c>
      <c r="N32" s="95">
        <f t="shared" si="6"/>
        <v>-100623.25</v>
      </c>
      <c r="O32" s="96">
        <f t="shared" si="6"/>
        <v>-643</v>
      </c>
      <c r="P32" s="97">
        <f t="shared" si="6"/>
        <v>-172986</v>
      </c>
      <c r="Q32" s="94">
        <f t="shared" si="6"/>
        <v>-205.29999999999927</v>
      </c>
      <c r="R32" s="95">
        <f t="shared" si="6"/>
        <v>49927</v>
      </c>
      <c r="S32" s="96">
        <f t="shared" si="6"/>
        <v>-1746</v>
      </c>
      <c r="T32" s="97">
        <f t="shared" si="6"/>
        <v>-1320095</v>
      </c>
      <c r="U32" s="94">
        <f t="shared" si="5"/>
        <v>473.30000000000018</v>
      </c>
      <c r="V32" s="95">
        <f t="shared" si="5"/>
        <v>80944</v>
      </c>
      <c r="W32" s="96">
        <f t="shared" si="5"/>
        <v>-1897.1869999999999</v>
      </c>
      <c r="X32" s="97">
        <f t="shared" si="5"/>
        <v>-269923</v>
      </c>
      <c r="Y32" s="94">
        <f t="shared" si="5"/>
        <v>-7772.0340000000142</v>
      </c>
      <c r="Z32" s="95">
        <f t="shared" si="5"/>
        <v>-5950550.25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-877.09999999999991</v>
      </c>
      <c r="F33" s="95">
        <f t="shared" si="5"/>
        <v>-233804</v>
      </c>
      <c r="G33" s="96">
        <f t="shared" si="5"/>
        <v>449.11200000000008</v>
      </c>
      <c r="H33" s="97">
        <f t="shared" si="5"/>
        <v>191475</v>
      </c>
      <c r="I33" s="94">
        <f t="shared" si="5"/>
        <v>2712</v>
      </c>
      <c r="J33" s="95">
        <f t="shared" si="5"/>
        <v>3398827.4000000004</v>
      </c>
      <c r="K33" s="96">
        <f t="shared" si="5"/>
        <v>4506.2999999999993</v>
      </c>
      <c r="L33" s="97">
        <f t="shared" si="5"/>
        <v>626804</v>
      </c>
      <c r="M33" s="94">
        <f t="shared" si="5"/>
        <v>697.3080000000009</v>
      </c>
      <c r="N33" s="95">
        <f t="shared" si="5"/>
        <v>680579.25</v>
      </c>
      <c r="O33" s="96">
        <f t="shared" si="5"/>
        <v>871</v>
      </c>
      <c r="P33" s="97">
        <f t="shared" si="5"/>
        <v>263239</v>
      </c>
      <c r="Q33" s="94">
        <f t="shared" si="5"/>
        <v>2581.5</v>
      </c>
      <c r="R33" s="95">
        <f t="shared" si="5"/>
        <v>906722.30000000075</v>
      </c>
      <c r="S33" s="96">
        <f t="shared" si="5"/>
        <v>-2381</v>
      </c>
      <c r="T33" s="97">
        <f t="shared" si="5"/>
        <v>-311146</v>
      </c>
      <c r="U33" s="94">
        <f t="shared" si="5"/>
        <v>1445.1999999999998</v>
      </c>
      <c r="V33" s="95">
        <f t="shared" si="5"/>
        <v>533930.5</v>
      </c>
      <c r="W33" s="96">
        <f t="shared" si="5"/>
        <v>-822.20899999999983</v>
      </c>
      <c r="X33" s="97">
        <f t="shared" si="5"/>
        <v>88556.5</v>
      </c>
      <c r="Y33" s="94">
        <f t="shared" si="5"/>
        <v>9182.1110000000044</v>
      </c>
      <c r="Z33" s="95">
        <f t="shared" si="5"/>
        <v>6145183.9499999993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-6.8601307189542382</v>
      </c>
      <c r="F34" s="201"/>
      <c r="G34" s="207">
        <f t="shared" ref="G34" si="7">+G23-G30</f>
        <v>-5.3891832190637246</v>
      </c>
      <c r="H34" s="208"/>
      <c r="I34" s="187">
        <f t="shared" ref="I34" si="8">+I23-I30</f>
        <v>-112.54241281809614</v>
      </c>
      <c r="J34" s="201"/>
      <c r="K34" s="207">
        <f t="shared" ref="K34" si="9">+K23-K30</f>
        <v>-50.119814197574641</v>
      </c>
      <c r="L34" s="208"/>
      <c r="M34" s="187">
        <f t="shared" ref="M34" si="10">+M23-M30</f>
        <v>-10.835626675101601</v>
      </c>
      <c r="N34" s="201"/>
      <c r="O34" s="207">
        <f t="shared" ref="O34" si="11">+O23-O30</f>
        <v>-45.546467165419784</v>
      </c>
      <c r="P34" s="208"/>
      <c r="Q34" s="187">
        <f t="shared" ref="Q34" si="12">+Q23-Q30</f>
        <v>-13.675944298719948</v>
      </c>
      <c r="R34" s="201"/>
      <c r="S34" s="207">
        <f t="shared" ref="S34" si="13">+S23-S30</f>
        <v>-33.899308437067774</v>
      </c>
      <c r="T34" s="208"/>
      <c r="U34" s="187">
        <f t="shared" ref="U34" si="14">+U23-U30</f>
        <v>17.802249597737088</v>
      </c>
      <c r="V34" s="201"/>
      <c r="W34" s="207">
        <f t="shared" ref="W34" si="15">+W23-W30</f>
        <v>-10.315083451771827</v>
      </c>
      <c r="X34" s="208"/>
      <c r="Y34" s="187">
        <f t="shared" ref="Y34" si="16">+Y23-Y30</f>
        <v>-23.347383358671117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88.801042571676803</v>
      </c>
      <c r="F35" s="60">
        <f t="shared" si="17"/>
        <v>62.603204992498362</v>
      </c>
      <c r="G35" s="61">
        <f t="shared" si="17"/>
        <v>142.44885404101328</v>
      </c>
      <c r="H35" s="62">
        <f t="shared" si="17"/>
        <v>146.51368194866015</v>
      </c>
      <c r="I35" s="59">
        <f t="shared" si="17"/>
        <v>64.81481481481481</v>
      </c>
      <c r="J35" s="60">
        <f t="shared" si="17"/>
        <v>52.228426276065711</v>
      </c>
      <c r="K35" s="61">
        <f t="shared" si="17"/>
        <v>145.25</v>
      </c>
      <c r="L35" s="62">
        <f t="shared" si="17"/>
        <v>150.73091261706659</v>
      </c>
      <c r="M35" s="59">
        <f t="shared" si="17"/>
        <v>61.386175963197232</v>
      </c>
      <c r="N35" s="60">
        <f t="shared" si="17"/>
        <v>72.353140743245476</v>
      </c>
      <c r="O35" s="61">
        <f t="shared" si="17"/>
        <v>82.231208372978116</v>
      </c>
      <c r="P35" s="62">
        <f t="shared" si="17"/>
        <v>83.1663637882545</v>
      </c>
      <c r="Q35" s="59">
        <f t="shared" si="17"/>
        <v>91.51648521349702</v>
      </c>
      <c r="R35" s="60">
        <f t="shared" si="17"/>
        <v>98.149938890050166</v>
      </c>
      <c r="S35" s="61">
        <f t="shared" si="17"/>
        <v>96.572731997459144</v>
      </c>
      <c r="T35" s="62">
        <f t="shared" si="17"/>
        <v>79.309331643718807</v>
      </c>
      <c r="U35" s="59">
        <f t="shared" si="17"/>
        <v>119.47534102833157</v>
      </c>
      <c r="V35" s="60">
        <f t="shared" si="17"/>
        <v>108.16198095856409</v>
      </c>
      <c r="W35" s="61">
        <f t="shared" si="17"/>
        <v>78.61653225806451</v>
      </c>
      <c r="X35" s="62">
        <f t="shared" si="17"/>
        <v>82.218092823630258</v>
      </c>
      <c r="Y35" s="59">
        <f t="shared" si="17"/>
        <v>90.264847807070964</v>
      </c>
      <c r="Z35" s="60">
        <f t="shared" si="17"/>
        <v>80.309101397641598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59.854981084489282</v>
      </c>
      <c r="F36" s="64">
        <f t="shared" si="17"/>
        <v>55.50635139893285</v>
      </c>
      <c r="G36" s="65">
        <f t="shared" si="17"/>
        <v>172.23611510791366</v>
      </c>
      <c r="H36" s="66">
        <f t="shared" si="17"/>
        <v>181.80917848694926</v>
      </c>
      <c r="I36" s="63">
        <f t="shared" si="17"/>
        <v>55.317982456140349</v>
      </c>
      <c r="J36" s="64">
        <f t="shared" si="17"/>
        <v>47.529054528085105</v>
      </c>
      <c r="K36" s="65">
        <f t="shared" si="17"/>
        <v>119.0343698854337</v>
      </c>
      <c r="L36" s="66">
        <f t="shared" si="17"/>
        <v>121.28638437718031</v>
      </c>
      <c r="M36" s="63">
        <f t="shared" si="17"/>
        <v>76.555998733776519</v>
      </c>
      <c r="N36" s="64">
        <f t="shared" si="17"/>
        <v>94.492146553871166</v>
      </c>
      <c r="O36" s="65">
        <f t="shared" si="17"/>
        <v>84.874147259468359</v>
      </c>
      <c r="P36" s="66">
        <f t="shared" si="17"/>
        <v>87.529044178872496</v>
      </c>
      <c r="Q36" s="63">
        <f t="shared" si="17"/>
        <v>99.165684561303706</v>
      </c>
      <c r="R36" s="64">
        <f t="shared" si="17"/>
        <v>101.0993129156662</v>
      </c>
      <c r="S36" s="65">
        <f t="shared" si="17"/>
        <v>95.106913656362977</v>
      </c>
      <c r="T36" s="66">
        <f t="shared" si="17"/>
        <v>81.351611394419081</v>
      </c>
      <c r="U36" s="63">
        <f t="shared" si="17"/>
        <v>117.9825227963526</v>
      </c>
      <c r="V36" s="64">
        <f t="shared" si="17"/>
        <v>114.30591295987331</v>
      </c>
      <c r="W36" s="65">
        <f t="shared" si="17"/>
        <v>74.687298198799198</v>
      </c>
      <c r="X36" s="66">
        <f t="shared" si="17"/>
        <v>81.109166277661089</v>
      </c>
      <c r="Y36" s="63">
        <f t="shared" si="17"/>
        <v>91.486993953732892</v>
      </c>
      <c r="Z36" s="64">
        <f t="shared" si="17"/>
        <v>79.26474840464833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68.963198867657468</v>
      </c>
      <c r="F37" s="68">
        <f t="shared" si="17"/>
        <v>60.627258673474536</v>
      </c>
      <c r="G37" s="69">
        <f t="shared" si="17"/>
        <v>139.74442477876107</v>
      </c>
      <c r="H37" s="70">
        <f t="shared" si="17"/>
        <v>138.26492376991683</v>
      </c>
      <c r="I37" s="67">
        <f t="shared" si="17"/>
        <v>223.77909630305797</v>
      </c>
      <c r="J37" s="68">
        <f t="shared" si="17"/>
        <v>347.76225570596517</v>
      </c>
      <c r="K37" s="69">
        <f t="shared" si="17"/>
        <v>283.48127035830612</v>
      </c>
      <c r="L37" s="70">
        <f t="shared" si="17"/>
        <v>124.70538387105039</v>
      </c>
      <c r="M37" s="67">
        <f t="shared" si="17"/>
        <v>104.34513958125623</v>
      </c>
      <c r="N37" s="68">
        <f t="shared" si="17"/>
        <v>124.9699240092809</v>
      </c>
      <c r="O37" s="69">
        <f t="shared" si="17"/>
        <v>119.4985448847101</v>
      </c>
      <c r="P37" s="70">
        <f t="shared" si="17"/>
        <v>122.05095428288053</v>
      </c>
      <c r="Q37" s="67">
        <f t="shared" si="17"/>
        <v>104.34998736203556</v>
      </c>
      <c r="R37" s="68">
        <f t="shared" si="17"/>
        <v>108.91049365397218</v>
      </c>
      <c r="S37" s="69">
        <f t="shared" si="17"/>
        <v>92.333204533745487</v>
      </c>
      <c r="T37" s="70">
        <f t="shared" si="17"/>
        <v>88.318832581546786</v>
      </c>
      <c r="U37" s="67">
        <f t="shared" si="17"/>
        <v>134.75709475709473</v>
      </c>
      <c r="V37" s="68">
        <f t="shared" si="17"/>
        <v>142.24996083061259</v>
      </c>
      <c r="W37" s="69">
        <f t="shared" si="17"/>
        <v>89.781145911011677</v>
      </c>
      <c r="X37" s="70">
        <f t="shared" si="17"/>
        <v>104.80303314636055</v>
      </c>
      <c r="Y37" s="67">
        <f t="shared" si="17"/>
        <v>106.97077275798456</v>
      </c>
      <c r="Z37" s="68">
        <f t="shared" si="17"/>
        <v>124.70965695257061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+'(令和4年12月)'!E20</f>
        <v>1066</v>
      </c>
      <c r="F39" s="119">
        <f>+'(令和4年12月)'!F20</f>
        <v>92281</v>
      </c>
      <c r="G39" s="118">
        <f>+'(令和4年12月)'!G20</f>
        <v>1488.88</v>
      </c>
      <c r="H39" s="119">
        <f>+'(令和4年12月)'!H20</f>
        <v>573939</v>
      </c>
      <c r="I39" s="118">
        <f>+'(令和4年12月)'!I20</f>
        <v>2619</v>
      </c>
      <c r="J39" s="119">
        <f>+'(令和4年12月)'!J20</f>
        <v>4537707.9000000004</v>
      </c>
      <c r="K39" s="118">
        <f>+'(令和4年12月)'!K20</f>
        <v>2299</v>
      </c>
      <c r="L39" s="119">
        <f>+'(令和4年12月)'!L20</f>
        <v>5344886</v>
      </c>
      <c r="M39" s="118">
        <f>+'(令和4年12月)'!M20</f>
        <v>10912.048000000001</v>
      </c>
      <c r="N39" s="119">
        <f>+'(令和4年12月)'!N20</f>
        <v>2174238</v>
      </c>
      <c r="O39" s="118">
        <f>+'(令和4年12月)'!O20</f>
        <v>4757</v>
      </c>
      <c r="P39" s="119">
        <f>+'(令和4年12月)'!P20</f>
        <v>1640444</v>
      </c>
      <c r="Q39" s="118">
        <f>+'(令和4年12月)'!Q20</f>
        <v>26869</v>
      </c>
      <c r="R39" s="119">
        <f>+'(令和4年12月)'!R20</f>
        <v>4860456</v>
      </c>
      <c r="S39" s="120">
        <f>+'(令和4年12月)'!S20</f>
        <v>59777</v>
      </c>
      <c r="T39" s="121">
        <f>+'(令和4年12月)'!T20</f>
        <v>9674862</v>
      </c>
      <c r="U39" s="118">
        <f>+'(令和4年12月)'!U20</f>
        <v>3556</v>
      </c>
      <c r="V39" s="119">
        <f>+'(令和4年12月)'!V20</f>
        <v>1093797</v>
      </c>
      <c r="W39" s="118">
        <f>+'(令和4年12月)'!W20</f>
        <v>6152.2259999999997</v>
      </c>
      <c r="X39" s="119">
        <f>+'(令和4年12月)'!X20</f>
        <v>1240395</v>
      </c>
      <c r="Y39" s="104">
        <f>+'(令和4年12月)'!Y20</f>
        <v>119496.15399999999</v>
      </c>
      <c r="Z39" s="105">
        <f>+'(令和4年12月)'!Z20</f>
        <v>31233005.899999999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+'(令和4年12月)'!E21</f>
        <v>1035</v>
      </c>
      <c r="F40" s="123">
        <f>+'(令和4年12月)'!F21</f>
        <v>103926</v>
      </c>
      <c r="G40" s="122">
        <f>+'(令和4年12月)'!G21</f>
        <v>1286.992</v>
      </c>
      <c r="H40" s="123">
        <f>+'(令和4年12月)'!H21</f>
        <v>481629</v>
      </c>
      <c r="I40" s="122">
        <f>+'(令和4年12月)'!I21</f>
        <v>2844</v>
      </c>
      <c r="J40" s="123">
        <f>+'(令和4年12月)'!J21</f>
        <v>4967019.3</v>
      </c>
      <c r="K40" s="122">
        <f>+'(令和4年12月)'!K21</f>
        <v>1302</v>
      </c>
      <c r="L40" s="123">
        <f>+'(令和4年12月)'!L21</f>
        <v>2950479</v>
      </c>
      <c r="M40" s="122">
        <f>+'(令和4年12月)'!M21</f>
        <v>7839.1559999999999</v>
      </c>
      <c r="N40" s="123">
        <f>+'(令和4年12月)'!N21</f>
        <v>1610615</v>
      </c>
      <c r="O40" s="122">
        <f>+'(令和4年12月)'!O21</f>
        <v>4442</v>
      </c>
      <c r="P40" s="123">
        <f>+'(令和4年12月)'!P21</f>
        <v>1518067</v>
      </c>
      <c r="Q40" s="122">
        <f>+'(令和4年12月)'!Q21</f>
        <v>24984</v>
      </c>
      <c r="R40" s="123">
        <f>+'(令和4年12月)'!R21</f>
        <v>4616449.8</v>
      </c>
      <c r="S40" s="120">
        <f>+'(令和4年12月)'!S21</f>
        <v>60936</v>
      </c>
      <c r="T40" s="121">
        <f>+'(令和4年12月)'!T21</f>
        <v>9819224</v>
      </c>
      <c r="U40" s="122">
        <f>+'(令和4年12月)'!U21</f>
        <v>3808</v>
      </c>
      <c r="V40" s="123">
        <f>+'(令和4年12月)'!V21</f>
        <v>1334115</v>
      </c>
      <c r="W40" s="122">
        <f>+'(令和4年12月)'!W21</f>
        <v>6738.1059999999998</v>
      </c>
      <c r="X40" s="123">
        <f>+'(令和4年12月)'!X21</f>
        <v>1376435</v>
      </c>
      <c r="Y40" s="111">
        <f>+'(令和4年12月)'!Y21</f>
        <v>115215.254</v>
      </c>
      <c r="Z40" s="112">
        <f>+'(令和4年12月)'!Z21</f>
        <v>28777959.100000001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+'(令和4年12月)'!E22</f>
        <v>1876.1</v>
      </c>
      <c r="F41" s="123">
        <f>+'(令和4年12月)'!F22</f>
        <v>414965</v>
      </c>
      <c r="G41" s="122">
        <f>+'(令和4年12月)'!G22</f>
        <v>1595.252</v>
      </c>
      <c r="H41" s="123">
        <f>+'(令和4年12月)'!H22</f>
        <v>691561</v>
      </c>
      <c r="I41" s="122">
        <f>+'(令和4年12月)'!I22</f>
        <v>4646</v>
      </c>
      <c r="J41" s="123">
        <f>+'(令和4年12月)'!J22</f>
        <v>4738885.4000000004</v>
      </c>
      <c r="K41" s="122">
        <f>+'(令和4年12月)'!K22</f>
        <v>7138.7</v>
      </c>
      <c r="L41" s="123">
        <f>+'(令和4年12月)'!L22</f>
        <v>3500096</v>
      </c>
      <c r="M41" s="122">
        <f>+'(令和4年12月)'!M22</f>
        <v>18662.992000000002</v>
      </c>
      <c r="N41" s="123">
        <f>+'(令和4年12月)'!N22</f>
        <v>3844334.5</v>
      </c>
      <c r="O41" s="122">
        <f>+'(令和4年12月)'!O22</f>
        <v>5489</v>
      </c>
      <c r="P41" s="123">
        <f>+'(令和4年12月)'!P22</f>
        <v>1541216</v>
      </c>
      <c r="Q41" s="122">
        <f>+'(令和4年12月)'!Q22</f>
        <v>62623.600000000006</v>
      </c>
      <c r="R41" s="123">
        <f>+'(令和4年12月)'!R22</f>
        <v>11039736.800000001</v>
      </c>
      <c r="S41" s="120">
        <f>+'(令和4年12月)'!S22</f>
        <v>29165</v>
      </c>
      <c r="T41" s="121">
        <f>+'(令和4年12月)'!T22</f>
        <v>2537397</v>
      </c>
      <c r="U41" s="122">
        <f>+'(令和4年12月)'!U22</f>
        <v>4154.1000000000004</v>
      </c>
      <c r="V41" s="123">
        <f>+'(令和4年12月)'!V22</f>
        <v>1058306</v>
      </c>
      <c r="W41" s="122">
        <f>+'(令和4年12月)'!W22</f>
        <v>7557.4409999999998</v>
      </c>
      <c r="X41" s="123">
        <f>+'(令和4年12月)'!X22</f>
        <v>2005470.5</v>
      </c>
      <c r="Y41" s="111">
        <f>+'(令和4年12月)'!Y22</f>
        <v>142908.185</v>
      </c>
      <c r="Z41" s="112">
        <f>+'(令和4年12月)'!Z22</f>
        <v>31371968.199999999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+'(令和4年12月)'!E23</f>
        <v>56.460281629581857</v>
      </c>
      <c r="F42" s="203">
        <f>+'(令和4年12月)'!F23</f>
        <v>0</v>
      </c>
      <c r="G42" s="202">
        <f>+'(令和4年12月)'!G23</f>
        <v>92.881521078653137</v>
      </c>
      <c r="H42" s="203">
        <f>+'(令和4年12月)'!H23</f>
        <v>0</v>
      </c>
      <c r="I42" s="202">
        <f>+'(令和4年12月)'!I23</f>
        <v>57.402542818114952</v>
      </c>
      <c r="J42" s="203">
        <f>+'(令和4年12月)'!J23</f>
        <v>0</v>
      </c>
      <c r="K42" s="202">
        <f>+'(令和4年12月)'!K23</f>
        <v>27.11514713412247</v>
      </c>
      <c r="L42" s="203">
        <f>+'(令和4年12月)'!L23</f>
        <v>0</v>
      </c>
      <c r="M42" s="202">
        <f>+'(令和4年12月)'!M23</f>
        <v>54.74309881280206</v>
      </c>
      <c r="N42" s="203">
        <f>+'(令和4年12月)'!N23</f>
        <v>0</v>
      </c>
      <c r="O42" s="202">
        <f>+'(令和4年12月)'!O23</f>
        <v>86.270280408890557</v>
      </c>
      <c r="P42" s="203">
        <f>+'(令和4年12月)'!P23</f>
        <v>0</v>
      </c>
      <c r="Q42" s="202">
        <f>+'(令和4年12月)'!Q23</f>
        <v>42.033134947333942</v>
      </c>
      <c r="R42" s="203">
        <f>+'(令和4年12月)'!R23</f>
        <v>0</v>
      </c>
      <c r="S42" s="202">
        <f>+'(令和4年12月)'!S23</f>
        <v>202.91650557245879</v>
      </c>
      <c r="T42" s="203">
        <f>+'(令和4年12月)'!T23</f>
        <v>0</v>
      </c>
      <c r="U42" s="202">
        <f>+'(令和4年12月)'!U23</f>
        <v>86.026027429265667</v>
      </c>
      <c r="V42" s="203">
        <f>+'(令和4年12月)'!V23</f>
        <v>0</v>
      </c>
      <c r="W42" s="202">
        <f>+'(令和4年12月)'!W23</f>
        <v>82.10004074961455</v>
      </c>
      <c r="X42" s="203">
        <f>+'(令和4年12月)'!X23</f>
        <v>0</v>
      </c>
      <c r="Y42" s="202">
        <f>+'(令和4年12月)'!Y23</f>
        <v>83.368325845407682</v>
      </c>
      <c r="Z42" s="203">
        <f>+'(令和4年12月)'!Z23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-43.899999999999977</v>
      </c>
      <c r="F43" s="93">
        <f t="shared" si="18"/>
        <v>-24267</v>
      </c>
      <c r="G43" s="90">
        <f t="shared" si="18"/>
        <v>-307.97900000000004</v>
      </c>
      <c r="H43" s="91">
        <f t="shared" si="18"/>
        <v>-129374</v>
      </c>
      <c r="I43" s="92">
        <f t="shared" si="18"/>
        <v>-344</v>
      </c>
      <c r="J43" s="93">
        <f t="shared" si="18"/>
        <v>-158624.90000000037</v>
      </c>
      <c r="K43" s="90">
        <f t="shared" si="18"/>
        <v>-1020.8</v>
      </c>
      <c r="L43" s="91">
        <f t="shared" si="18"/>
        <v>-2944864</v>
      </c>
      <c r="M43" s="92">
        <f t="shared" si="18"/>
        <v>-5574.5200000000013</v>
      </c>
      <c r="N43" s="93">
        <f t="shared" si="18"/>
        <v>-886115.5</v>
      </c>
      <c r="O43" s="90">
        <f t="shared" si="18"/>
        <v>-1300</v>
      </c>
      <c r="P43" s="91">
        <f t="shared" si="18"/>
        <v>-510520</v>
      </c>
      <c r="Q43" s="92">
        <f t="shared" si="18"/>
        <v>-3164.4000000000015</v>
      </c>
      <c r="R43" s="93">
        <f t="shared" si="18"/>
        <v>-225995.5</v>
      </c>
      <c r="S43" s="90">
        <f t="shared" si="18"/>
        <v>-26330</v>
      </c>
      <c r="T43" s="91">
        <f t="shared" si="18"/>
        <v>-4100976</v>
      </c>
      <c r="U43" s="92">
        <f t="shared" si="18"/>
        <v>998.39999999999964</v>
      </c>
      <c r="V43" s="93">
        <f t="shared" si="18"/>
        <v>292321.5</v>
      </c>
      <c r="W43" s="90">
        <f t="shared" si="18"/>
        <v>-888.0630000000001</v>
      </c>
      <c r="X43" s="91">
        <f t="shared" si="18"/>
        <v>-154613</v>
      </c>
      <c r="Y43" s="90">
        <f t="shared" si="18"/>
        <v>-37975.262000000002</v>
      </c>
      <c r="Z43" s="91">
        <f t="shared" si="18"/>
        <v>-8843028.3999999985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-85.700000000000045</v>
      </c>
      <c r="F44" s="97">
        <f t="shared" si="18"/>
        <v>19035</v>
      </c>
      <c r="G44" s="94">
        <f t="shared" si="18"/>
        <v>-89.951000000000022</v>
      </c>
      <c r="H44" s="95">
        <f t="shared" si="18"/>
        <v>-37371</v>
      </c>
      <c r="I44" s="96">
        <f t="shared" si="18"/>
        <v>-826</v>
      </c>
      <c r="J44" s="97">
        <f t="shared" si="18"/>
        <v>-619688.29999999981</v>
      </c>
      <c r="K44" s="94">
        <f t="shared" si="18"/>
        <v>152.59999999999991</v>
      </c>
      <c r="L44" s="95">
        <f t="shared" si="18"/>
        <v>-214280</v>
      </c>
      <c r="M44" s="96">
        <f t="shared" si="18"/>
        <v>-583.94399999999951</v>
      </c>
      <c r="N44" s="97">
        <f t="shared" si="18"/>
        <v>115666.75</v>
      </c>
      <c r="O44" s="94">
        <f t="shared" si="18"/>
        <v>-834</v>
      </c>
      <c r="P44" s="95">
        <f t="shared" si="18"/>
        <v>-303942</v>
      </c>
      <c r="Q44" s="96">
        <f t="shared" si="18"/>
        <v>-582.29999999999927</v>
      </c>
      <c r="R44" s="97">
        <f t="shared" si="18"/>
        <v>-24867.799999999814</v>
      </c>
      <c r="S44" s="94">
        <f t="shared" si="18"/>
        <v>-26999</v>
      </c>
      <c r="T44" s="95">
        <f t="shared" si="18"/>
        <v>-4060450</v>
      </c>
      <c r="U44" s="96">
        <f t="shared" si="18"/>
        <v>-702.69999999999982</v>
      </c>
      <c r="V44" s="97">
        <f t="shared" si="18"/>
        <v>-687363</v>
      </c>
      <c r="W44" s="94">
        <f t="shared" si="18"/>
        <v>-1140.2929999999997</v>
      </c>
      <c r="X44" s="95">
        <f t="shared" si="18"/>
        <v>-217501</v>
      </c>
      <c r="Y44" s="94">
        <f t="shared" si="18"/>
        <v>-31691.288000000015</v>
      </c>
      <c r="Z44" s="95">
        <f t="shared" si="18"/>
        <v>-6030761.3500000015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72.800000000000182</v>
      </c>
      <c r="F45" s="97">
        <f t="shared" si="18"/>
        <v>-54947</v>
      </c>
      <c r="G45" s="94">
        <f t="shared" si="18"/>
        <v>-16.139999999999873</v>
      </c>
      <c r="H45" s="95">
        <f t="shared" si="18"/>
        <v>307</v>
      </c>
      <c r="I45" s="96">
        <f t="shared" si="18"/>
        <v>257</v>
      </c>
      <c r="J45" s="97">
        <f t="shared" si="18"/>
        <v>31752</v>
      </c>
      <c r="K45" s="94">
        <f t="shared" si="18"/>
        <v>-176.40000000000055</v>
      </c>
      <c r="L45" s="95">
        <f t="shared" si="18"/>
        <v>-336177</v>
      </c>
      <c r="M45" s="96">
        <f t="shared" si="18"/>
        <v>-1917.6840000000011</v>
      </c>
      <c r="N45" s="97">
        <f t="shared" si="18"/>
        <v>-438159.25</v>
      </c>
      <c r="O45" s="94">
        <f t="shared" si="18"/>
        <v>-151</v>
      </c>
      <c r="P45" s="95">
        <f t="shared" si="18"/>
        <v>-84201</v>
      </c>
      <c r="Q45" s="96">
        <f t="shared" si="18"/>
        <v>-697.10000000000582</v>
      </c>
      <c r="R45" s="97">
        <f t="shared" si="18"/>
        <v>42878.5</v>
      </c>
      <c r="S45" s="94">
        <f t="shared" si="18"/>
        <v>-490</v>
      </c>
      <c r="T45" s="95">
        <f t="shared" si="18"/>
        <v>-184888</v>
      </c>
      <c r="U45" s="96">
        <f t="shared" si="18"/>
        <v>1449.0999999999995</v>
      </c>
      <c r="V45" s="97">
        <f t="shared" si="18"/>
        <v>739366.5</v>
      </c>
      <c r="W45" s="94">
        <f t="shared" si="18"/>
        <v>-333.64999999999964</v>
      </c>
      <c r="X45" s="95">
        <f t="shared" si="18"/>
        <v>-73152</v>
      </c>
      <c r="Y45" s="94">
        <f t="shared" si="18"/>
        <v>-2003.0739999999932</v>
      </c>
      <c r="Z45" s="95">
        <f t="shared" si="18"/>
        <v>-357220.25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-4.9204123485360967</v>
      </c>
      <c r="F46" s="201"/>
      <c r="G46" s="192">
        <f>G23-G42</f>
        <v>-17.970704297716864</v>
      </c>
      <c r="H46" s="201"/>
      <c r="I46" s="192">
        <f>I23-I42</f>
        <v>-12.444955636211091</v>
      </c>
      <c r="J46" s="201"/>
      <c r="K46" s="192">
        <f>K23-K42</f>
        <v>-7.7349613316971073</v>
      </c>
      <c r="L46" s="201"/>
      <c r="M46" s="192">
        <f>M23-M42</f>
        <v>-19.178725487903662</v>
      </c>
      <c r="N46" s="201"/>
      <c r="O46" s="192">
        <f t="shared" si="18"/>
        <v>-21.016747574310344</v>
      </c>
      <c r="P46" s="201"/>
      <c r="Q46" s="192">
        <f t="shared" si="18"/>
        <v>-3.4090792460538921</v>
      </c>
      <c r="R46" s="201"/>
      <c r="S46" s="192">
        <f t="shared" si="18"/>
        <v>-86.415814009526557</v>
      </c>
      <c r="T46" s="201"/>
      <c r="U46" s="192">
        <f t="shared" si="18"/>
        <v>-7.5237778315285766</v>
      </c>
      <c r="V46" s="201"/>
      <c r="W46" s="192">
        <f t="shared" si="18"/>
        <v>-8.6151242013863794</v>
      </c>
      <c r="X46" s="201"/>
      <c r="Y46" s="192">
        <f t="shared" si="18"/>
        <v>-25.215709204078799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95.881801125703575</v>
      </c>
      <c r="F47" s="72">
        <f t="shared" si="19"/>
        <v>73.703145826334776</v>
      </c>
      <c r="G47" s="71">
        <f t="shared" si="19"/>
        <v>79.314719789371878</v>
      </c>
      <c r="H47" s="73">
        <f t="shared" si="19"/>
        <v>77.458580093006404</v>
      </c>
      <c r="I47" s="74">
        <f t="shared" si="19"/>
        <v>86.865215731195107</v>
      </c>
      <c r="J47" s="72">
        <f t="shared" si="19"/>
        <v>96.504294602127203</v>
      </c>
      <c r="K47" s="71">
        <f t="shared" si="19"/>
        <v>55.598086124401917</v>
      </c>
      <c r="L47" s="73">
        <f t="shared" si="19"/>
        <v>44.90314667141638</v>
      </c>
      <c r="M47" s="74">
        <f t="shared" si="19"/>
        <v>48.914081023103996</v>
      </c>
      <c r="N47" s="72">
        <f t="shared" si="19"/>
        <v>59.244779090421559</v>
      </c>
      <c r="O47" s="71">
        <f t="shared" si="19"/>
        <v>72.671852007567793</v>
      </c>
      <c r="P47" s="73">
        <f t="shared" si="19"/>
        <v>68.879157106246851</v>
      </c>
      <c r="Q47" s="74">
        <f t="shared" si="19"/>
        <v>88.222859056905719</v>
      </c>
      <c r="R47" s="72">
        <f t="shared" si="19"/>
        <v>95.35032309725672</v>
      </c>
      <c r="S47" s="71">
        <f t="shared" si="19"/>
        <v>55.952958495742507</v>
      </c>
      <c r="T47" s="73">
        <f t="shared" si="19"/>
        <v>57.612046559423788</v>
      </c>
      <c r="U47" s="74">
        <f t="shared" si="19"/>
        <v>128.07649043869515</v>
      </c>
      <c r="V47" s="72">
        <f t="shared" si="19"/>
        <v>126.72538871472494</v>
      </c>
      <c r="W47" s="71">
        <f t="shared" si="19"/>
        <v>85.565175921690781</v>
      </c>
      <c r="X47" s="73">
        <f t="shared" si="19"/>
        <v>87.535180325622079</v>
      </c>
      <c r="Y47" s="71">
        <f t="shared" si="19"/>
        <v>68.220515281186366</v>
      </c>
      <c r="Z47" s="73">
        <f t="shared" si="19"/>
        <v>71.686912145718267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91.719806763285021</v>
      </c>
      <c r="F48" s="66">
        <f t="shared" si="19"/>
        <v>118.31591709485596</v>
      </c>
      <c r="G48" s="63">
        <f t="shared" si="19"/>
        <v>93.010756865621531</v>
      </c>
      <c r="H48" s="64">
        <f t="shared" si="19"/>
        <v>92.240708096896157</v>
      </c>
      <c r="I48" s="65">
        <f t="shared" si="19"/>
        <v>70.956399437412102</v>
      </c>
      <c r="J48" s="66">
        <f t="shared" si="19"/>
        <v>87.523940162664559</v>
      </c>
      <c r="K48" s="63">
        <f t="shared" si="19"/>
        <v>111.72043010752688</v>
      </c>
      <c r="L48" s="64">
        <f t="shared" si="19"/>
        <v>92.73745042754075</v>
      </c>
      <c r="M48" s="65">
        <f t="shared" si="19"/>
        <v>92.550932778987942</v>
      </c>
      <c r="N48" s="66">
        <f t="shared" si="19"/>
        <v>107.18152693225879</v>
      </c>
      <c r="O48" s="63">
        <f t="shared" si="19"/>
        <v>81.22467357046375</v>
      </c>
      <c r="P48" s="64">
        <f t="shared" si="19"/>
        <v>79.978354051566896</v>
      </c>
      <c r="Q48" s="65">
        <f t="shared" si="19"/>
        <v>97.669308357348712</v>
      </c>
      <c r="R48" s="66">
        <f t="shared" si="19"/>
        <v>99.461321988165025</v>
      </c>
      <c r="S48" s="63">
        <f t="shared" si="19"/>
        <v>55.692858080609163</v>
      </c>
      <c r="T48" s="64">
        <f t="shared" si="19"/>
        <v>58.647954257892479</v>
      </c>
      <c r="U48" s="65">
        <f t="shared" si="19"/>
        <v>81.546743697479002</v>
      </c>
      <c r="V48" s="66">
        <f t="shared" si="19"/>
        <v>48.477979784351419</v>
      </c>
      <c r="W48" s="63">
        <f t="shared" si="19"/>
        <v>83.076950703951539</v>
      </c>
      <c r="X48" s="64">
        <f t="shared" si="19"/>
        <v>84.198236749283467</v>
      </c>
      <c r="Y48" s="63">
        <f t="shared" si="19"/>
        <v>72.493843566929073</v>
      </c>
      <c r="Z48" s="64">
        <f t="shared" si="19"/>
        <v>79.043818468697452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103.88039017109962</v>
      </c>
      <c r="F49" s="70">
        <f t="shared" si="19"/>
        <v>86.758642295133328</v>
      </c>
      <c r="G49" s="67">
        <f t="shared" si="19"/>
        <v>98.988247624826684</v>
      </c>
      <c r="H49" s="68">
        <f t="shared" si="19"/>
        <v>100.04439232403215</v>
      </c>
      <c r="I49" s="69">
        <f t="shared" si="19"/>
        <v>105.53164012053379</v>
      </c>
      <c r="J49" s="70">
        <f t="shared" si="19"/>
        <v>100.67003097395011</v>
      </c>
      <c r="K49" s="67">
        <f t="shared" si="19"/>
        <v>97.528961855800063</v>
      </c>
      <c r="L49" s="68">
        <f t="shared" si="19"/>
        <v>90.39520630291284</v>
      </c>
      <c r="M49" s="69">
        <f t="shared" si="19"/>
        <v>89.724670085053887</v>
      </c>
      <c r="N49" s="70">
        <f t="shared" si="19"/>
        <v>88.602468125497396</v>
      </c>
      <c r="O49" s="67">
        <f t="shared" si="19"/>
        <v>97.249043541628708</v>
      </c>
      <c r="P49" s="68">
        <f t="shared" si="19"/>
        <v>94.536716462844922</v>
      </c>
      <c r="Q49" s="69">
        <f t="shared" si="19"/>
        <v>98.88684138248199</v>
      </c>
      <c r="R49" s="70">
        <f t="shared" si="19"/>
        <v>100.38840146986112</v>
      </c>
      <c r="S49" s="67">
        <f t="shared" si="19"/>
        <v>98.319903994513965</v>
      </c>
      <c r="T49" s="68">
        <f t="shared" si="19"/>
        <v>92.713477630816143</v>
      </c>
      <c r="U49" s="69">
        <f t="shared" si="19"/>
        <v>134.88360896463735</v>
      </c>
      <c r="V49" s="70">
        <f t="shared" si="19"/>
        <v>169.86320591586932</v>
      </c>
      <c r="W49" s="67">
        <f t="shared" si="19"/>
        <v>95.585145818538322</v>
      </c>
      <c r="X49" s="68">
        <f t="shared" si="19"/>
        <v>96.3523771603721</v>
      </c>
      <c r="Y49" s="67">
        <f t="shared" si="19"/>
        <v>98.598349002893016</v>
      </c>
      <c r="Z49" s="68">
        <f t="shared" si="19"/>
        <v>98.861339372389139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7B8E-198D-4BDF-9E7E-DFBE2CB2A984}">
  <dimension ref="A1:AL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70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836</v>
      </c>
      <c r="F5" s="14">
        <v>55719</v>
      </c>
      <c r="G5" s="15">
        <v>30</v>
      </c>
      <c r="H5" s="16">
        <v>5440</v>
      </c>
      <c r="I5" s="13">
        <v>2195</v>
      </c>
      <c r="J5" s="14">
        <v>4348436</v>
      </c>
      <c r="K5" s="17">
        <v>2085</v>
      </c>
      <c r="L5" s="18">
        <v>5235066</v>
      </c>
      <c r="M5" s="13">
        <v>639</v>
      </c>
      <c r="N5" s="75">
        <v>190753</v>
      </c>
      <c r="O5" s="19">
        <v>707</v>
      </c>
      <c r="P5" s="18">
        <v>36865</v>
      </c>
      <c r="Q5" s="13">
        <v>12633</v>
      </c>
      <c r="R5" s="14">
        <v>1978854</v>
      </c>
      <c r="S5" s="19">
        <v>19336</v>
      </c>
      <c r="T5" s="18">
        <v>5052032</v>
      </c>
      <c r="U5" s="13">
        <v>2696</v>
      </c>
      <c r="V5" s="14">
        <v>978497</v>
      </c>
      <c r="W5" s="13">
        <v>100</v>
      </c>
      <c r="X5" s="18">
        <v>49514</v>
      </c>
      <c r="Y5" s="20">
        <f t="shared" ref="Y5:Z19" si="0">+W5+U5+S5+Q5+O5+M5+K5+I5+G5+E5</f>
        <v>41257</v>
      </c>
      <c r="Z5" s="21">
        <f t="shared" si="0"/>
        <v>17931176</v>
      </c>
    </row>
    <row r="6" spans="1:26" ht="18.95" customHeight="1" x14ac:dyDescent="0.15">
      <c r="A6" s="7"/>
      <c r="B6" s="22"/>
      <c r="C6" s="83"/>
      <c r="D6" s="81" t="s">
        <v>22</v>
      </c>
      <c r="E6" s="23">
        <v>744</v>
      </c>
      <c r="F6" s="24">
        <v>45280</v>
      </c>
      <c r="G6" s="25">
        <v>30</v>
      </c>
      <c r="H6" s="26">
        <v>5460</v>
      </c>
      <c r="I6" s="27">
        <v>2456</v>
      </c>
      <c r="J6" s="21">
        <v>4781983</v>
      </c>
      <c r="K6" s="25">
        <v>1181</v>
      </c>
      <c r="L6" s="26">
        <v>2899021</v>
      </c>
      <c r="M6" s="27">
        <v>680</v>
      </c>
      <c r="N6" s="76">
        <v>181332</v>
      </c>
      <c r="O6" s="25">
        <v>709</v>
      </c>
      <c r="P6" s="26">
        <v>37633</v>
      </c>
      <c r="Q6" s="27">
        <v>12006</v>
      </c>
      <c r="R6" s="21">
        <v>1839770</v>
      </c>
      <c r="S6" s="25">
        <v>19370</v>
      </c>
      <c r="T6" s="26">
        <v>5033428</v>
      </c>
      <c r="U6" s="27">
        <v>2847</v>
      </c>
      <c r="V6" s="21">
        <v>1218960</v>
      </c>
      <c r="W6" s="27">
        <v>75</v>
      </c>
      <c r="X6" s="26">
        <v>43721</v>
      </c>
      <c r="Y6" s="20">
        <f t="shared" si="0"/>
        <v>40098</v>
      </c>
      <c r="Z6" s="21">
        <f t="shared" si="0"/>
        <v>16086588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1160.0999999999999</v>
      </c>
      <c r="F7" s="36">
        <v>249859</v>
      </c>
      <c r="G7" s="29">
        <v>151</v>
      </c>
      <c r="H7" s="30">
        <v>74198</v>
      </c>
      <c r="I7" s="31">
        <v>3824</v>
      </c>
      <c r="J7" s="32">
        <v>4470908</v>
      </c>
      <c r="K7" s="77">
        <v>6546.7</v>
      </c>
      <c r="L7" s="30">
        <v>3324296</v>
      </c>
      <c r="M7" s="23">
        <v>952.8</v>
      </c>
      <c r="N7" s="24">
        <v>240379.5</v>
      </c>
      <c r="O7" s="33">
        <v>3031</v>
      </c>
      <c r="P7" s="34">
        <v>586652</v>
      </c>
      <c r="Q7" s="23">
        <v>34388.600000000006</v>
      </c>
      <c r="R7" s="24">
        <v>5254342</v>
      </c>
      <c r="S7" s="33">
        <v>25448</v>
      </c>
      <c r="T7" s="34">
        <v>1936926</v>
      </c>
      <c r="U7" s="23">
        <v>2230.1</v>
      </c>
      <c r="V7" s="24">
        <v>866387</v>
      </c>
      <c r="W7" s="23">
        <v>1466.3</v>
      </c>
      <c r="X7" s="34">
        <v>379067.5</v>
      </c>
      <c r="Y7" s="31">
        <f t="shared" si="0"/>
        <v>79198.600000000006</v>
      </c>
      <c r="Z7" s="24">
        <f t="shared" si="0"/>
        <v>17383015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166</v>
      </c>
      <c r="F8" s="14">
        <v>27294</v>
      </c>
      <c r="G8" s="15">
        <v>151.88</v>
      </c>
      <c r="H8" s="16">
        <v>93400</v>
      </c>
      <c r="I8" s="13">
        <v>108</v>
      </c>
      <c r="J8" s="14">
        <v>21021</v>
      </c>
      <c r="K8" s="17">
        <v>74</v>
      </c>
      <c r="L8" s="18">
        <v>1220</v>
      </c>
      <c r="M8" s="13">
        <v>5768</v>
      </c>
      <c r="N8" s="75">
        <v>1036682</v>
      </c>
      <c r="O8" s="19">
        <v>0</v>
      </c>
      <c r="P8" s="18">
        <v>0</v>
      </c>
      <c r="Q8" s="13">
        <v>6922</v>
      </c>
      <c r="R8" s="14">
        <v>1112775</v>
      </c>
      <c r="S8" s="19">
        <v>40109</v>
      </c>
      <c r="T8" s="18">
        <v>4548098</v>
      </c>
      <c r="U8" s="13">
        <v>831</v>
      </c>
      <c r="V8" s="14">
        <v>72350</v>
      </c>
      <c r="W8" s="13">
        <v>18</v>
      </c>
      <c r="X8" s="18">
        <v>900</v>
      </c>
      <c r="Y8" s="13">
        <f t="shared" si="0"/>
        <v>54147.88</v>
      </c>
      <c r="Z8" s="14">
        <f t="shared" si="0"/>
        <v>6913740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196</v>
      </c>
      <c r="F9" s="24">
        <v>35010</v>
      </c>
      <c r="G9" s="25">
        <v>137.99199999999999</v>
      </c>
      <c r="H9" s="26">
        <v>82600</v>
      </c>
      <c r="I9" s="27">
        <v>96</v>
      </c>
      <c r="J9" s="21">
        <v>17709</v>
      </c>
      <c r="K9" s="25">
        <v>53</v>
      </c>
      <c r="L9" s="26">
        <v>2038</v>
      </c>
      <c r="M9" s="27">
        <v>4337</v>
      </c>
      <c r="N9" s="76">
        <v>817893</v>
      </c>
      <c r="O9" s="25">
        <v>0</v>
      </c>
      <c r="P9" s="26">
        <v>0</v>
      </c>
      <c r="Q9" s="27">
        <v>6349</v>
      </c>
      <c r="R9" s="21">
        <v>1077653</v>
      </c>
      <c r="S9" s="25">
        <v>41253</v>
      </c>
      <c r="T9" s="26">
        <v>4715278</v>
      </c>
      <c r="U9" s="27">
        <v>919</v>
      </c>
      <c r="V9" s="21">
        <v>80030</v>
      </c>
      <c r="W9" s="27">
        <v>18</v>
      </c>
      <c r="X9" s="26">
        <v>900</v>
      </c>
      <c r="Y9" s="20">
        <f t="shared" si="0"/>
        <v>53358.991999999998</v>
      </c>
      <c r="Z9" s="21">
        <f t="shared" si="0"/>
        <v>6829111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163</v>
      </c>
      <c r="F10" s="36">
        <v>27815</v>
      </c>
      <c r="G10" s="29">
        <v>192.25200000000004</v>
      </c>
      <c r="H10" s="30">
        <v>107200</v>
      </c>
      <c r="I10" s="37">
        <v>181</v>
      </c>
      <c r="J10" s="38">
        <v>43553</v>
      </c>
      <c r="K10" s="77">
        <v>376</v>
      </c>
      <c r="L10" s="30">
        <v>9995</v>
      </c>
      <c r="M10" s="35">
        <v>9641</v>
      </c>
      <c r="N10" s="36">
        <v>1688733</v>
      </c>
      <c r="O10" s="29">
        <v>0</v>
      </c>
      <c r="P10" s="30">
        <v>0</v>
      </c>
      <c r="Q10" s="35">
        <v>13159</v>
      </c>
      <c r="R10" s="36">
        <v>1666144</v>
      </c>
      <c r="S10" s="29">
        <v>3529</v>
      </c>
      <c r="T10" s="30">
        <v>555882</v>
      </c>
      <c r="U10" s="35">
        <v>1380</v>
      </c>
      <c r="V10" s="36">
        <v>91220</v>
      </c>
      <c r="W10" s="35">
        <v>15</v>
      </c>
      <c r="X10" s="30">
        <v>100</v>
      </c>
      <c r="Y10" s="37">
        <f t="shared" si="0"/>
        <v>28636.252</v>
      </c>
      <c r="Z10" s="36">
        <f t="shared" si="0"/>
        <v>4190642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91</v>
      </c>
      <c r="J11" s="14">
        <v>10253.9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2849</v>
      </c>
      <c r="R11" s="14">
        <v>687137</v>
      </c>
      <c r="S11" s="19">
        <v>0</v>
      </c>
      <c r="T11" s="18">
        <v>0</v>
      </c>
      <c r="U11" s="13">
        <v>19</v>
      </c>
      <c r="V11" s="14">
        <v>40720</v>
      </c>
      <c r="W11" s="13">
        <v>2</v>
      </c>
      <c r="X11" s="18">
        <v>288</v>
      </c>
      <c r="Y11" s="13">
        <f>+W11+U11+S11+Q11+O11+M11+K11+I11+G11+E11</f>
        <v>3051</v>
      </c>
      <c r="Z11" s="14">
        <f t="shared" si="0"/>
        <v>828398.9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54</v>
      </c>
      <c r="J12" s="21">
        <v>5264.3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2383</v>
      </c>
      <c r="R12" s="21">
        <v>579505.80000000005</v>
      </c>
      <c r="S12" s="25">
        <v>0</v>
      </c>
      <c r="T12" s="26">
        <v>0</v>
      </c>
      <c r="U12" s="27">
        <v>30</v>
      </c>
      <c r="V12" s="21">
        <v>34215</v>
      </c>
      <c r="W12" s="27">
        <v>0</v>
      </c>
      <c r="X12" s="26">
        <v>18</v>
      </c>
      <c r="Y12" s="20">
        <f t="shared" ref="Y12:Y19" si="1">+W12+U12+S12+Q12+O12+M12+K12+I12+G12+E12</f>
        <v>2557</v>
      </c>
      <c r="Z12" s="21">
        <f t="shared" si="0"/>
        <v>709003.10000000009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253</v>
      </c>
      <c r="J13" s="38">
        <v>37736.400000000001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7898</v>
      </c>
      <c r="R13" s="36">
        <v>2071568.8</v>
      </c>
      <c r="S13" s="29">
        <v>2</v>
      </c>
      <c r="T13" s="30">
        <v>2250</v>
      </c>
      <c r="U13" s="35">
        <v>467</v>
      </c>
      <c r="V13" s="36">
        <v>81999</v>
      </c>
      <c r="W13" s="35">
        <v>10</v>
      </c>
      <c r="X13" s="30">
        <v>30395</v>
      </c>
      <c r="Y13" s="37">
        <f t="shared" si="1"/>
        <v>8844.1</v>
      </c>
      <c r="Z13" s="36">
        <f t="shared" si="0"/>
        <v>2437949.1999999997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3429</v>
      </c>
      <c r="N14" s="75">
        <v>509820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3429</v>
      </c>
      <c r="Z14" s="14">
        <f t="shared" si="0"/>
        <v>509820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1873</v>
      </c>
      <c r="N15" s="76">
        <v>235011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1873</v>
      </c>
      <c r="Z15" s="24">
        <f t="shared" si="0"/>
        <v>235011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6089</v>
      </c>
      <c r="N16" s="36">
        <v>1120464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6089</v>
      </c>
      <c r="Z16" s="36">
        <f t="shared" si="0"/>
        <v>1120464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64</v>
      </c>
      <c r="F17" s="14">
        <v>9268</v>
      </c>
      <c r="G17" s="19">
        <v>1232</v>
      </c>
      <c r="H17" s="18">
        <v>400099</v>
      </c>
      <c r="I17" s="13">
        <v>225</v>
      </c>
      <c r="J17" s="14">
        <v>157997</v>
      </c>
      <c r="K17" s="19">
        <v>140</v>
      </c>
      <c r="L17" s="18">
        <v>108600</v>
      </c>
      <c r="M17" s="13">
        <v>1061.048</v>
      </c>
      <c r="N17" s="75">
        <v>421983</v>
      </c>
      <c r="O17" s="19">
        <v>4050</v>
      </c>
      <c r="P17" s="18">
        <v>1603579</v>
      </c>
      <c r="Q17" s="13">
        <v>4465</v>
      </c>
      <c r="R17" s="14">
        <v>1081690</v>
      </c>
      <c r="S17" s="19">
        <v>332</v>
      </c>
      <c r="T17" s="18">
        <v>74732</v>
      </c>
      <c r="U17" s="13">
        <v>10</v>
      </c>
      <c r="V17" s="14">
        <v>2230</v>
      </c>
      <c r="W17" s="13">
        <v>6032.2259999999997</v>
      </c>
      <c r="X17" s="18">
        <v>1189693</v>
      </c>
      <c r="Y17" s="41">
        <f t="shared" si="1"/>
        <v>17611.273999999998</v>
      </c>
      <c r="Z17" s="42">
        <f t="shared" si="0"/>
        <v>5049871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95</v>
      </c>
      <c r="F18" s="21">
        <v>23636</v>
      </c>
      <c r="G18" s="25">
        <v>1044</v>
      </c>
      <c r="H18" s="26">
        <v>318569</v>
      </c>
      <c r="I18" s="27">
        <v>238</v>
      </c>
      <c r="J18" s="21">
        <v>162063</v>
      </c>
      <c r="K18" s="25">
        <v>68</v>
      </c>
      <c r="L18" s="26">
        <v>49420</v>
      </c>
      <c r="M18" s="27">
        <v>934.15599999999995</v>
      </c>
      <c r="N18" s="21">
        <v>361379</v>
      </c>
      <c r="O18" s="25">
        <v>3733</v>
      </c>
      <c r="P18" s="26">
        <v>1480434</v>
      </c>
      <c r="Q18" s="27">
        <v>4246</v>
      </c>
      <c r="R18" s="21">
        <v>1119521</v>
      </c>
      <c r="S18" s="25">
        <v>313</v>
      </c>
      <c r="T18" s="26">
        <v>70518</v>
      </c>
      <c r="U18" s="27">
        <v>12</v>
      </c>
      <c r="V18" s="21">
        <v>910</v>
      </c>
      <c r="W18" s="27">
        <v>6645.1059999999998</v>
      </c>
      <c r="X18" s="26">
        <v>1331796</v>
      </c>
      <c r="Y18" s="23">
        <f t="shared" si="1"/>
        <v>17328.261999999999</v>
      </c>
      <c r="Z18" s="24">
        <f t="shared" si="0"/>
        <v>4918246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553</v>
      </c>
      <c r="F19" s="24">
        <v>137291</v>
      </c>
      <c r="G19" s="33">
        <v>1057</v>
      </c>
      <c r="H19" s="34">
        <v>315163</v>
      </c>
      <c r="I19" s="23">
        <v>388</v>
      </c>
      <c r="J19" s="24">
        <v>186688</v>
      </c>
      <c r="K19" s="78">
        <v>216</v>
      </c>
      <c r="L19" s="34">
        <v>165805</v>
      </c>
      <c r="M19" s="23">
        <v>1961.0920000000001</v>
      </c>
      <c r="N19" s="24">
        <v>775758</v>
      </c>
      <c r="O19" s="33">
        <v>2458</v>
      </c>
      <c r="P19" s="34">
        <v>954564</v>
      </c>
      <c r="Q19" s="23">
        <v>7178</v>
      </c>
      <c r="R19" s="24">
        <v>2047682</v>
      </c>
      <c r="S19" s="33">
        <v>186</v>
      </c>
      <c r="T19" s="34">
        <v>42339</v>
      </c>
      <c r="U19" s="23">
        <v>77</v>
      </c>
      <c r="V19" s="24">
        <v>18700</v>
      </c>
      <c r="W19" s="23">
        <v>6066.1409999999996</v>
      </c>
      <c r="X19" s="34">
        <v>1595908</v>
      </c>
      <c r="Y19" s="35">
        <f t="shared" si="1"/>
        <v>20140.233</v>
      </c>
      <c r="Z19" s="36">
        <f t="shared" si="0"/>
        <v>6239898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1066</v>
      </c>
      <c r="F20" s="14">
        <f t="shared" ref="F20:X22" si="2">F5+F8+F11+F14+F17</f>
        <v>92281</v>
      </c>
      <c r="G20" s="19">
        <f>G5+G8+G11+G14+G17</f>
        <v>1488.88</v>
      </c>
      <c r="H20" s="18">
        <f t="shared" si="2"/>
        <v>573939</v>
      </c>
      <c r="I20" s="13">
        <f t="shared" si="2"/>
        <v>2619</v>
      </c>
      <c r="J20" s="14">
        <f t="shared" si="2"/>
        <v>4537707.9000000004</v>
      </c>
      <c r="K20" s="19">
        <f t="shared" si="2"/>
        <v>2299</v>
      </c>
      <c r="L20" s="18">
        <f t="shared" si="2"/>
        <v>5344886</v>
      </c>
      <c r="M20" s="13">
        <f t="shared" si="2"/>
        <v>10912.048000000001</v>
      </c>
      <c r="N20" s="14">
        <f t="shared" si="2"/>
        <v>2174238</v>
      </c>
      <c r="O20" s="19">
        <f t="shared" si="2"/>
        <v>4757</v>
      </c>
      <c r="P20" s="18">
        <f t="shared" si="2"/>
        <v>1640444</v>
      </c>
      <c r="Q20" s="13">
        <f t="shared" si="2"/>
        <v>26869</v>
      </c>
      <c r="R20" s="14">
        <f t="shared" si="2"/>
        <v>4860456</v>
      </c>
      <c r="S20" s="19">
        <f t="shared" si="2"/>
        <v>59777</v>
      </c>
      <c r="T20" s="18">
        <f t="shared" si="2"/>
        <v>9674862</v>
      </c>
      <c r="U20" s="13">
        <f t="shared" si="2"/>
        <v>3556</v>
      </c>
      <c r="V20" s="14">
        <f t="shared" si="2"/>
        <v>1093797</v>
      </c>
      <c r="W20" s="13">
        <f t="shared" si="2"/>
        <v>6152.2259999999997</v>
      </c>
      <c r="X20" s="18">
        <f t="shared" si="2"/>
        <v>1240395</v>
      </c>
      <c r="Y20" s="31">
        <f t="shared" ref="Y20:Z22" si="3">+Y17+Y14+Y11+Y8+Y5</f>
        <v>119496.15399999999</v>
      </c>
      <c r="Z20" s="32">
        <f t="shared" si="3"/>
        <v>31233005.899999999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1035</v>
      </c>
      <c r="F21" s="21">
        <f t="shared" si="4"/>
        <v>103926</v>
      </c>
      <c r="G21" s="25">
        <f t="shared" si="4"/>
        <v>1286.992</v>
      </c>
      <c r="H21" s="26">
        <f t="shared" si="4"/>
        <v>481629</v>
      </c>
      <c r="I21" s="27">
        <f t="shared" si="4"/>
        <v>2844</v>
      </c>
      <c r="J21" s="21">
        <f t="shared" si="4"/>
        <v>4967019.3</v>
      </c>
      <c r="K21" s="25">
        <f t="shared" si="4"/>
        <v>1302</v>
      </c>
      <c r="L21" s="26">
        <f t="shared" si="4"/>
        <v>2950479</v>
      </c>
      <c r="M21" s="27">
        <f t="shared" si="4"/>
        <v>7839.1559999999999</v>
      </c>
      <c r="N21" s="21">
        <f t="shared" si="4"/>
        <v>1610615</v>
      </c>
      <c r="O21" s="25">
        <f t="shared" si="4"/>
        <v>4442</v>
      </c>
      <c r="P21" s="26">
        <f t="shared" si="4"/>
        <v>1518067</v>
      </c>
      <c r="Q21" s="27">
        <f t="shared" si="4"/>
        <v>24984</v>
      </c>
      <c r="R21" s="21">
        <f t="shared" si="4"/>
        <v>4616449.8</v>
      </c>
      <c r="S21" s="25">
        <f t="shared" si="4"/>
        <v>60936</v>
      </c>
      <c r="T21" s="26">
        <f t="shared" si="4"/>
        <v>9819224</v>
      </c>
      <c r="U21" s="27">
        <f t="shared" si="2"/>
        <v>3808</v>
      </c>
      <c r="V21" s="21">
        <f t="shared" si="2"/>
        <v>1334115</v>
      </c>
      <c r="W21" s="27">
        <f t="shared" si="2"/>
        <v>6738.1059999999998</v>
      </c>
      <c r="X21" s="26">
        <f t="shared" si="2"/>
        <v>1376435</v>
      </c>
      <c r="Y21" s="23">
        <f t="shared" si="3"/>
        <v>115215.254</v>
      </c>
      <c r="Z21" s="24">
        <f t="shared" si="3"/>
        <v>28777959.100000001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1876.1</v>
      </c>
      <c r="F22" s="24">
        <f t="shared" si="2"/>
        <v>414965</v>
      </c>
      <c r="G22" s="33">
        <f t="shared" si="2"/>
        <v>1595.252</v>
      </c>
      <c r="H22" s="34">
        <f t="shared" si="2"/>
        <v>691561</v>
      </c>
      <c r="I22" s="23">
        <f t="shared" si="2"/>
        <v>4646</v>
      </c>
      <c r="J22" s="24">
        <f t="shared" si="2"/>
        <v>4738885.4000000004</v>
      </c>
      <c r="K22" s="33">
        <f t="shared" si="2"/>
        <v>7138.7</v>
      </c>
      <c r="L22" s="34">
        <f t="shared" si="2"/>
        <v>3500096</v>
      </c>
      <c r="M22" s="23">
        <f t="shared" si="2"/>
        <v>18662.992000000002</v>
      </c>
      <c r="N22" s="24">
        <f t="shared" si="2"/>
        <v>3844334.5</v>
      </c>
      <c r="O22" s="33">
        <f t="shared" si="2"/>
        <v>5489</v>
      </c>
      <c r="P22" s="34">
        <f t="shared" si="2"/>
        <v>1541216</v>
      </c>
      <c r="Q22" s="23">
        <f t="shared" si="2"/>
        <v>62623.600000000006</v>
      </c>
      <c r="R22" s="24">
        <f t="shared" si="2"/>
        <v>11039736.800000001</v>
      </c>
      <c r="S22" s="33">
        <f t="shared" si="2"/>
        <v>29165</v>
      </c>
      <c r="T22" s="34">
        <f t="shared" si="2"/>
        <v>2537397</v>
      </c>
      <c r="U22" s="23">
        <f t="shared" si="2"/>
        <v>4154.1000000000004</v>
      </c>
      <c r="V22" s="24">
        <f t="shared" si="2"/>
        <v>1058306</v>
      </c>
      <c r="W22" s="23">
        <f t="shared" si="2"/>
        <v>7557.4409999999998</v>
      </c>
      <c r="X22" s="34">
        <f t="shared" si="2"/>
        <v>2005470.5</v>
      </c>
      <c r="Y22" s="23">
        <f t="shared" si="3"/>
        <v>142908.185</v>
      </c>
      <c r="Z22" s="24">
        <f t="shared" si="3"/>
        <v>31371968.199999999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56.460281629581857</v>
      </c>
      <c r="F23" s="178"/>
      <c r="G23" s="177">
        <f>(G20+G21)/(G22+G41)*100</f>
        <v>92.881521078653137</v>
      </c>
      <c r="H23" s="178"/>
      <c r="I23" s="177">
        <f>(I20+I21)/(I22+I41)*100</f>
        <v>57.402542818114952</v>
      </c>
      <c r="J23" s="178"/>
      <c r="K23" s="177">
        <f>(K20+K21)/(K22+K41)*100</f>
        <v>27.11514713412247</v>
      </c>
      <c r="L23" s="178"/>
      <c r="M23" s="177">
        <f>(M20+M21)/(M22+M41)*100</f>
        <v>54.74309881280206</v>
      </c>
      <c r="N23" s="178"/>
      <c r="O23" s="177">
        <f>(O20+O21)/(O22+O41)*100</f>
        <v>86.270280408890557</v>
      </c>
      <c r="P23" s="178"/>
      <c r="Q23" s="177">
        <f>(Q20+Q21)/(Q22+Q41)*100</f>
        <v>42.033134947333942</v>
      </c>
      <c r="R23" s="178"/>
      <c r="S23" s="177">
        <f>(S20+S21)/(S22+S41)*100</f>
        <v>202.91650557245879</v>
      </c>
      <c r="T23" s="178"/>
      <c r="U23" s="177">
        <f>(U20+U21)/(U22+U41)*100</f>
        <v>86.026027429265667</v>
      </c>
      <c r="V23" s="178"/>
      <c r="W23" s="177">
        <f>(W20+W21)/(W22+W41)*100</f>
        <v>82.10004074961455</v>
      </c>
      <c r="X23" s="178"/>
      <c r="Y23" s="177">
        <f>(Y20+Y21)/(Y22+Y41)*100</f>
        <v>83.368325845407682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221184.90485581793</v>
      </c>
      <c r="F24" s="180"/>
      <c r="G24" s="181">
        <f>H22/G22*1000</f>
        <v>433512.07207387924</v>
      </c>
      <c r="H24" s="182"/>
      <c r="I24" s="183">
        <f>J22/I22*1000</f>
        <v>1019992.5527335344</v>
      </c>
      <c r="J24" s="184"/>
      <c r="K24" s="181">
        <f>L22/K22*1000</f>
        <v>490298.79389804869</v>
      </c>
      <c r="L24" s="182"/>
      <c r="M24" s="183">
        <f>N22/M22*1000</f>
        <v>205987.04109180349</v>
      </c>
      <c r="N24" s="184"/>
      <c r="O24" s="181">
        <f>P22/O22*1000</f>
        <v>280782.65622153395</v>
      </c>
      <c r="P24" s="182"/>
      <c r="Q24" s="183">
        <f>R22/Q22*1000</f>
        <v>176287.16330584636</v>
      </c>
      <c r="R24" s="184"/>
      <c r="S24" s="181">
        <f>T22/S22*1000</f>
        <v>87001.440082290414</v>
      </c>
      <c r="T24" s="182"/>
      <c r="U24" s="183">
        <f>V22/U22*1000</f>
        <v>254761.8015936063</v>
      </c>
      <c r="V24" s="184"/>
      <c r="W24" s="181">
        <f>X22/W22*1000</f>
        <v>265363.69916748279</v>
      </c>
      <c r="X24" s="182"/>
      <c r="Y24" s="183">
        <f>Z22/Y22*1000</f>
        <v>219525.34209289693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1.3128009427871468</v>
      </c>
      <c r="F25" s="49"/>
      <c r="G25" s="50">
        <f>G22/Y22*100</f>
        <v>1.1162775596093393</v>
      </c>
      <c r="H25" s="51"/>
      <c r="I25" s="48">
        <f>I22/Y22*100</f>
        <v>3.251038420227645</v>
      </c>
      <c r="J25" s="49"/>
      <c r="K25" s="50">
        <f>K22/Y22*100</f>
        <v>4.9953052024276987</v>
      </c>
      <c r="L25" s="51"/>
      <c r="M25" s="48">
        <f>M22/Y22*100</f>
        <v>13.05942833155428</v>
      </c>
      <c r="N25" s="49"/>
      <c r="O25" s="50">
        <f>O22/Y22*100</f>
        <v>3.8409276557532381</v>
      </c>
      <c r="P25" s="51"/>
      <c r="Q25" s="48">
        <f>Q22/Y22*100</f>
        <v>43.820863024745577</v>
      </c>
      <c r="R25" s="49"/>
      <c r="S25" s="50">
        <f>S22/Y22*100</f>
        <v>20.408208249233589</v>
      </c>
      <c r="T25" s="51"/>
      <c r="U25" s="48">
        <f>U22/Y22*100</f>
        <v>2.9068314036736247</v>
      </c>
      <c r="V25" s="49"/>
      <c r="W25" s="50">
        <f>W22/Y22*100</f>
        <v>5.2883192099878666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1306</v>
      </c>
      <c r="F27" s="99">
        <v>120865</v>
      </c>
      <c r="G27" s="100">
        <v>904</v>
      </c>
      <c r="H27" s="101">
        <v>290067</v>
      </c>
      <c r="I27" s="102">
        <v>3729</v>
      </c>
      <c r="J27" s="99">
        <v>8294406</v>
      </c>
      <c r="K27" s="103">
        <v>1568</v>
      </c>
      <c r="L27" s="101">
        <v>2905510</v>
      </c>
      <c r="M27" s="102">
        <v>10139</v>
      </c>
      <c r="N27" s="99">
        <v>1546214</v>
      </c>
      <c r="O27" s="103">
        <v>5348</v>
      </c>
      <c r="P27" s="101">
        <v>1842842</v>
      </c>
      <c r="Q27" s="102">
        <v>27304</v>
      </c>
      <c r="R27" s="99">
        <v>5363036</v>
      </c>
      <c r="S27" s="103">
        <v>57626</v>
      </c>
      <c r="T27" s="101">
        <v>12173400</v>
      </c>
      <c r="U27" s="102">
        <v>3116</v>
      </c>
      <c r="V27" s="99">
        <v>1002930</v>
      </c>
      <c r="W27" s="102">
        <v>8767</v>
      </c>
      <c r="X27" s="101">
        <v>1684490</v>
      </c>
      <c r="Y27" s="124">
        <v>119807</v>
      </c>
      <c r="Z27" s="125">
        <v>35223760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1661</v>
      </c>
      <c r="F28" s="107">
        <v>242899</v>
      </c>
      <c r="G28" s="108">
        <v>849</v>
      </c>
      <c r="H28" s="109">
        <v>264530</v>
      </c>
      <c r="I28" s="106">
        <v>3391</v>
      </c>
      <c r="J28" s="107">
        <v>7209005</v>
      </c>
      <c r="K28" s="110">
        <v>1188</v>
      </c>
      <c r="L28" s="109">
        <v>2466190</v>
      </c>
      <c r="M28" s="106">
        <v>10897</v>
      </c>
      <c r="N28" s="107">
        <v>1918432</v>
      </c>
      <c r="O28" s="110">
        <v>5505</v>
      </c>
      <c r="P28" s="109">
        <v>1880481</v>
      </c>
      <c r="Q28" s="106">
        <v>27877</v>
      </c>
      <c r="R28" s="107">
        <v>5623875</v>
      </c>
      <c r="S28" s="110">
        <v>57943</v>
      </c>
      <c r="T28" s="109">
        <v>12208129</v>
      </c>
      <c r="U28" s="106">
        <v>3460</v>
      </c>
      <c r="V28" s="107">
        <v>1070437</v>
      </c>
      <c r="W28" s="106">
        <v>8708</v>
      </c>
      <c r="X28" s="109">
        <v>1656107</v>
      </c>
      <c r="Y28" s="113">
        <v>121479</v>
      </c>
      <c r="Z28" s="114">
        <v>34540085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3261</v>
      </c>
      <c r="F29" s="114">
        <v>706705</v>
      </c>
      <c r="G29" s="115">
        <v>996</v>
      </c>
      <c r="H29" s="116">
        <v>441318</v>
      </c>
      <c r="I29" s="113">
        <v>2329</v>
      </c>
      <c r="J29" s="114">
        <v>2134009</v>
      </c>
      <c r="K29" s="117">
        <v>2798</v>
      </c>
      <c r="L29" s="116">
        <v>3200841</v>
      </c>
      <c r="M29" s="113">
        <v>16830</v>
      </c>
      <c r="N29" s="114">
        <v>2772174</v>
      </c>
      <c r="O29" s="117">
        <v>4514</v>
      </c>
      <c r="P29" s="116">
        <v>1222256</v>
      </c>
      <c r="Q29" s="113">
        <v>58050</v>
      </c>
      <c r="R29" s="114">
        <v>9995731</v>
      </c>
      <c r="S29" s="117">
        <v>32105</v>
      </c>
      <c r="T29" s="116">
        <v>2714491</v>
      </c>
      <c r="U29" s="113">
        <v>2978</v>
      </c>
      <c r="V29" s="114">
        <v>548029</v>
      </c>
      <c r="W29" s="113">
        <v>8845</v>
      </c>
      <c r="X29" s="116">
        <v>1952007</v>
      </c>
      <c r="Y29" s="113">
        <v>132706</v>
      </c>
      <c r="Z29" s="114">
        <v>25687561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58.4</v>
      </c>
      <c r="F30" s="206"/>
      <c r="G30" s="204">
        <v>80.3</v>
      </c>
      <c r="H30" s="206"/>
      <c r="I30" s="204">
        <v>157.5</v>
      </c>
      <c r="J30" s="206"/>
      <c r="K30" s="204">
        <v>69.5</v>
      </c>
      <c r="L30" s="206"/>
      <c r="M30" s="204">
        <v>46.4</v>
      </c>
      <c r="N30" s="206"/>
      <c r="O30" s="204">
        <v>110.8</v>
      </c>
      <c r="P30" s="206"/>
      <c r="Q30" s="204">
        <v>52.3</v>
      </c>
      <c r="R30" s="206"/>
      <c r="S30" s="204">
        <v>150.4</v>
      </c>
      <c r="T30" s="206"/>
      <c r="U30" s="204">
        <v>60.7</v>
      </c>
      <c r="V30" s="206"/>
      <c r="W30" s="204">
        <v>83.8</v>
      </c>
      <c r="X30" s="206"/>
      <c r="Y30" s="204">
        <v>81.5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-240</v>
      </c>
      <c r="F31" s="91">
        <f t="shared" ref="F31:Z33" si="5">F20-F27</f>
        <v>-28584</v>
      </c>
      <c r="G31" s="92">
        <f t="shared" si="5"/>
        <v>584.88000000000011</v>
      </c>
      <c r="H31" s="93">
        <f t="shared" si="5"/>
        <v>283872</v>
      </c>
      <c r="I31" s="90">
        <f t="shared" si="5"/>
        <v>-1110</v>
      </c>
      <c r="J31" s="91">
        <f t="shared" si="5"/>
        <v>-3756698.0999999996</v>
      </c>
      <c r="K31" s="92">
        <f t="shared" si="5"/>
        <v>731</v>
      </c>
      <c r="L31" s="93">
        <f t="shared" si="5"/>
        <v>2439376</v>
      </c>
      <c r="M31" s="90">
        <f t="shared" si="5"/>
        <v>773.04800000000068</v>
      </c>
      <c r="N31" s="91">
        <f t="shared" si="5"/>
        <v>628024</v>
      </c>
      <c r="O31" s="92">
        <f t="shared" si="5"/>
        <v>-591</v>
      </c>
      <c r="P31" s="93">
        <f t="shared" si="5"/>
        <v>-202398</v>
      </c>
      <c r="Q31" s="90">
        <f t="shared" si="5"/>
        <v>-435</v>
      </c>
      <c r="R31" s="91">
        <f t="shared" si="5"/>
        <v>-502580</v>
      </c>
      <c r="S31" s="92">
        <f t="shared" si="5"/>
        <v>2151</v>
      </c>
      <c r="T31" s="93">
        <f t="shared" si="5"/>
        <v>-2498538</v>
      </c>
      <c r="U31" s="90">
        <f t="shared" si="5"/>
        <v>440</v>
      </c>
      <c r="V31" s="91">
        <f t="shared" si="5"/>
        <v>90867</v>
      </c>
      <c r="W31" s="92">
        <f t="shared" si="5"/>
        <v>-2614.7740000000003</v>
      </c>
      <c r="X31" s="93">
        <f t="shared" si="5"/>
        <v>-444095</v>
      </c>
      <c r="Y31" s="90">
        <f t="shared" si="5"/>
        <v>-310.84600000000501</v>
      </c>
      <c r="Z31" s="91">
        <f t="shared" si="5"/>
        <v>-3990754.1000000015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-626</v>
      </c>
      <c r="F32" s="95">
        <f t="shared" si="6"/>
        <v>-138973</v>
      </c>
      <c r="G32" s="96">
        <f t="shared" si="6"/>
        <v>437.99199999999996</v>
      </c>
      <c r="H32" s="97">
        <f t="shared" si="6"/>
        <v>217099</v>
      </c>
      <c r="I32" s="94">
        <f t="shared" si="6"/>
        <v>-547</v>
      </c>
      <c r="J32" s="95">
        <f t="shared" si="6"/>
        <v>-2241985.7000000002</v>
      </c>
      <c r="K32" s="96">
        <f t="shared" si="6"/>
        <v>114</v>
      </c>
      <c r="L32" s="97">
        <f t="shared" si="6"/>
        <v>484289</v>
      </c>
      <c r="M32" s="94">
        <f t="shared" si="6"/>
        <v>-3057.8440000000001</v>
      </c>
      <c r="N32" s="95">
        <f t="shared" si="6"/>
        <v>-307817</v>
      </c>
      <c r="O32" s="96">
        <f t="shared" si="6"/>
        <v>-1063</v>
      </c>
      <c r="P32" s="97">
        <f t="shared" si="6"/>
        <v>-362414</v>
      </c>
      <c r="Q32" s="94">
        <f t="shared" si="6"/>
        <v>-2893</v>
      </c>
      <c r="R32" s="95">
        <f t="shared" si="6"/>
        <v>-1007425.2000000002</v>
      </c>
      <c r="S32" s="96">
        <f t="shared" si="6"/>
        <v>2993</v>
      </c>
      <c r="T32" s="97">
        <f t="shared" si="6"/>
        <v>-2388905</v>
      </c>
      <c r="U32" s="94">
        <f t="shared" si="5"/>
        <v>348</v>
      </c>
      <c r="V32" s="95">
        <f t="shared" si="5"/>
        <v>263678</v>
      </c>
      <c r="W32" s="96">
        <f t="shared" si="5"/>
        <v>-1969.8940000000002</v>
      </c>
      <c r="X32" s="97">
        <f t="shared" si="5"/>
        <v>-279672</v>
      </c>
      <c r="Y32" s="94">
        <f t="shared" si="5"/>
        <v>-6263.7459999999992</v>
      </c>
      <c r="Z32" s="95">
        <f t="shared" si="5"/>
        <v>-5762125.8999999985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-1384.9</v>
      </c>
      <c r="F33" s="95">
        <f t="shared" si="5"/>
        <v>-291740</v>
      </c>
      <c r="G33" s="96">
        <f t="shared" si="5"/>
        <v>599.25199999999995</v>
      </c>
      <c r="H33" s="97">
        <f t="shared" si="5"/>
        <v>250243</v>
      </c>
      <c r="I33" s="94">
        <f t="shared" si="5"/>
        <v>2317</v>
      </c>
      <c r="J33" s="95">
        <f t="shared" si="5"/>
        <v>2604876.4000000004</v>
      </c>
      <c r="K33" s="96">
        <f t="shared" si="5"/>
        <v>4340.7</v>
      </c>
      <c r="L33" s="97">
        <f t="shared" si="5"/>
        <v>299255</v>
      </c>
      <c r="M33" s="94">
        <f t="shared" si="5"/>
        <v>1832.992000000002</v>
      </c>
      <c r="N33" s="95">
        <f t="shared" si="5"/>
        <v>1072160.5</v>
      </c>
      <c r="O33" s="96">
        <f t="shared" si="5"/>
        <v>975</v>
      </c>
      <c r="P33" s="97">
        <f t="shared" si="5"/>
        <v>318960</v>
      </c>
      <c r="Q33" s="94">
        <f t="shared" si="5"/>
        <v>4573.6000000000058</v>
      </c>
      <c r="R33" s="95">
        <f t="shared" si="5"/>
        <v>1044005.8000000007</v>
      </c>
      <c r="S33" s="96">
        <f t="shared" si="5"/>
        <v>-2940</v>
      </c>
      <c r="T33" s="97">
        <f t="shared" si="5"/>
        <v>-177094</v>
      </c>
      <c r="U33" s="94">
        <f t="shared" si="5"/>
        <v>1176.1000000000004</v>
      </c>
      <c r="V33" s="95">
        <f t="shared" si="5"/>
        <v>510277</v>
      </c>
      <c r="W33" s="96">
        <f t="shared" si="5"/>
        <v>-1287.5590000000002</v>
      </c>
      <c r="X33" s="97">
        <f t="shared" si="5"/>
        <v>53463.5</v>
      </c>
      <c r="Y33" s="94">
        <f t="shared" si="5"/>
        <v>10202.184999999998</v>
      </c>
      <c r="Z33" s="95">
        <f t="shared" si="5"/>
        <v>5684407.1999999993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-1.9397183704181415</v>
      </c>
      <c r="F34" s="201"/>
      <c r="G34" s="207">
        <f t="shared" ref="G34" si="7">+G23-G30</f>
        <v>12.58152107865314</v>
      </c>
      <c r="H34" s="208"/>
      <c r="I34" s="187">
        <f t="shared" ref="I34" si="8">+I23-I30</f>
        <v>-100.09745718188505</v>
      </c>
      <c r="J34" s="201"/>
      <c r="K34" s="207">
        <f t="shared" ref="K34" si="9">+K23-K30</f>
        <v>-42.384852865877534</v>
      </c>
      <c r="L34" s="208"/>
      <c r="M34" s="187">
        <f t="shared" ref="M34" si="10">+M23-M30</f>
        <v>8.3430988128020616</v>
      </c>
      <c r="N34" s="201"/>
      <c r="O34" s="207">
        <f t="shared" ref="O34" si="11">+O23-O30</f>
        <v>-24.529719591109441</v>
      </c>
      <c r="P34" s="208"/>
      <c r="Q34" s="187">
        <f t="shared" ref="Q34" si="12">+Q23-Q30</f>
        <v>-10.266865052666056</v>
      </c>
      <c r="R34" s="201"/>
      <c r="S34" s="207">
        <f t="shared" ref="S34" si="13">+S23-S30</f>
        <v>52.516505572458783</v>
      </c>
      <c r="T34" s="208"/>
      <c r="U34" s="187">
        <f t="shared" ref="U34" si="14">+U23-U30</f>
        <v>25.326027429265665</v>
      </c>
      <c r="V34" s="201"/>
      <c r="W34" s="207">
        <f t="shared" ref="W34" si="15">+W23-W30</f>
        <v>-1.6999592503854473</v>
      </c>
      <c r="X34" s="208"/>
      <c r="Y34" s="187">
        <f t="shared" ref="Y34" si="16">+Y23-Y30</f>
        <v>1.8683258454076821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81.623277182235825</v>
      </c>
      <c r="F35" s="60">
        <f t="shared" si="17"/>
        <v>76.350473668969514</v>
      </c>
      <c r="G35" s="61">
        <f t="shared" si="17"/>
        <v>164.69911504424778</v>
      </c>
      <c r="H35" s="62">
        <f t="shared" si="17"/>
        <v>197.86428652690586</v>
      </c>
      <c r="I35" s="59">
        <f t="shared" si="17"/>
        <v>70.233306516492348</v>
      </c>
      <c r="J35" s="60">
        <f t="shared" si="17"/>
        <v>54.708051426467428</v>
      </c>
      <c r="K35" s="61">
        <f t="shared" si="17"/>
        <v>146.61989795918367</v>
      </c>
      <c r="L35" s="62">
        <f t="shared" si="17"/>
        <v>183.95689569128999</v>
      </c>
      <c r="M35" s="59">
        <f t="shared" si="17"/>
        <v>107.6244994575402</v>
      </c>
      <c r="N35" s="60">
        <f t="shared" si="17"/>
        <v>140.61688744248855</v>
      </c>
      <c r="O35" s="61">
        <f t="shared" si="17"/>
        <v>88.949139865370228</v>
      </c>
      <c r="P35" s="62">
        <f t="shared" si="17"/>
        <v>89.017072543386789</v>
      </c>
      <c r="Q35" s="59">
        <f t="shared" si="17"/>
        <v>98.406826838558445</v>
      </c>
      <c r="R35" s="60">
        <f t="shared" si="17"/>
        <v>90.628815469446792</v>
      </c>
      <c r="S35" s="61">
        <f t="shared" si="17"/>
        <v>103.73269010516086</v>
      </c>
      <c r="T35" s="62">
        <f t="shared" si="17"/>
        <v>79.475430035980082</v>
      </c>
      <c r="U35" s="59">
        <f t="shared" si="17"/>
        <v>114.1206675224647</v>
      </c>
      <c r="V35" s="60">
        <f t="shared" si="17"/>
        <v>109.06015374951392</v>
      </c>
      <c r="W35" s="61">
        <f t="shared" si="17"/>
        <v>70.174814645830949</v>
      </c>
      <c r="X35" s="62">
        <f t="shared" si="17"/>
        <v>73.636234112401979</v>
      </c>
      <c r="Y35" s="59">
        <f t="shared" si="17"/>
        <v>99.740544375537326</v>
      </c>
      <c r="Z35" s="60">
        <f t="shared" si="17"/>
        <v>88.670277960104187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62.311860325105364</v>
      </c>
      <c r="F36" s="64">
        <f t="shared" si="17"/>
        <v>42.785684584950943</v>
      </c>
      <c r="G36" s="65">
        <f t="shared" si="17"/>
        <v>151.58916372202592</v>
      </c>
      <c r="H36" s="66">
        <f t="shared" si="17"/>
        <v>182.06970853967414</v>
      </c>
      <c r="I36" s="63">
        <f t="shared" si="17"/>
        <v>83.869065172515477</v>
      </c>
      <c r="J36" s="64">
        <f t="shared" si="17"/>
        <v>68.900206061724191</v>
      </c>
      <c r="K36" s="65">
        <f t="shared" si="17"/>
        <v>109.5959595959596</v>
      </c>
      <c r="L36" s="66">
        <f t="shared" si="17"/>
        <v>119.6371325810258</v>
      </c>
      <c r="M36" s="63">
        <f t="shared" si="17"/>
        <v>71.938662017068921</v>
      </c>
      <c r="N36" s="64">
        <f t="shared" si="17"/>
        <v>83.954760971460033</v>
      </c>
      <c r="O36" s="65">
        <f t="shared" si="17"/>
        <v>80.690281562216171</v>
      </c>
      <c r="P36" s="66">
        <f t="shared" si="17"/>
        <v>80.727590440956334</v>
      </c>
      <c r="Q36" s="63">
        <f t="shared" si="17"/>
        <v>89.622269254223909</v>
      </c>
      <c r="R36" s="64">
        <f t="shared" si="17"/>
        <v>82.086635993865428</v>
      </c>
      <c r="S36" s="65">
        <f t="shared" si="17"/>
        <v>105.16542118978998</v>
      </c>
      <c r="T36" s="66">
        <f t="shared" si="17"/>
        <v>80.43184995833515</v>
      </c>
      <c r="U36" s="63">
        <f t="shared" si="17"/>
        <v>110.05780346820808</v>
      </c>
      <c r="V36" s="64">
        <f t="shared" si="17"/>
        <v>124.63274344963786</v>
      </c>
      <c r="W36" s="65">
        <f t="shared" si="17"/>
        <v>77.378341754708316</v>
      </c>
      <c r="X36" s="66">
        <f t="shared" si="17"/>
        <v>83.112685351852264</v>
      </c>
      <c r="Y36" s="63">
        <f t="shared" si="17"/>
        <v>94.843762296363977</v>
      </c>
      <c r="Z36" s="64">
        <f t="shared" si="17"/>
        <v>83.317568847905278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57.531432076050294</v>
      </c>
      <c r="F37" s="68">
        <f t="shared" si="17"/>
        <v>58.718277074592649</v>
      </c>
      <c r="G37" s="69">
        <f t="shared" si="17"/>
        <v>160.16586345381526</v>
      </c>
      <c r="H37" s="70">
        <f t="shared" si="17"/>
        <v>156.70355616584865</v>
      </c>
      <c r="I37" s="67">
        <f t="shared" si="17"/>
        <v>199.48475740661229</v>
      </c>
      <c r="J37" s="68">
        <f t="shared" si="17"/>
        <v>222.0649210008018</v>
      </c>
      <c r="K37" s="69">
        <f t="shared" si="17"/>
        <v>255.13581129378125</v>
      </c>
      <c r="L37" s="70">
        <f t="shared" si="17"/>
        <v>109.34926164717336</v>
      </c>
      <c r="M37" s="67">
        <f t="shared" si="17"/>
        <v>110.89121806298279</v>
      </c>
      <c r="N37" s="68">
        <f t="shared" si="17"/>
        <v>138.67580101393347</v>
      </c>
      <c r="O37" s="69">
        <f t="shared" si="17"/>
        <v>121.59946832077979</v>
      </c>
      <c r="P37" s="70">
        <f t="shared" si="17"/>
        <v>126.09600607401394</v>
      </c>
      <c r="Q37" s="67">
        <f t="shared" si="17"/>
        <v>107.8787252368648</v>
      </c>
      <c r="R37" s="68">
        <f t="shared" si="17"/>
        <v>110.44451676420665</v>
      </c>
      <c r="S37" s="69">
        <f t="shared" si="17"/>
        <v>90.842547889736807</v>
      </c>
      <c r="T37" s="70">
        <f t="shared" si="17"/>
        <v>93.475977632639058</v>
      </c>
      <c r="U37" s="67">
        <f t="shared" si="17"/>
        <v>139.49294828744127</v>
      </c>
      <c r="V37" s="68">
        <f t="shared" si="17"/>
        <v>193.11131345239031</v>
      </c>
      <c r="W37" s="69">
        <f t="shared" si="17"/>
        <v>85.443086489542111</v>
      </c>
      <c r="X37" s="70">
        <f t="shared" si="17"/>
        <v>102.73889898960404</v>
      </c>
      <c r="Y37" s="67">
        <f t="shared" si="17"/>
        <v>107.6878098955586</v>
      </c>
      <c r="Z37" s="68">
        <f t="shared" si="17"/>
        <v>122.12902657437972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+'(令和4年11月)'!E20</f>
        <v>1581.5</v>
      </c>
      <c r="F39" s="119">
        <f>+'(令和4年11月)'!F20</f>
        <v>288894</v>
      </c>
      <c r="G39" s="118">
        <f>+'(令和4年11月)'!G20</f>
        <v>1248.845</v>
      </c>
      <c r="H39" s="119">
        <f>+'(令和4年11月)'!H20</f>
        <v>456301</v>
      </c>
      <c r="I39" s="118">
        <f>+'(令和4年11月)'!I20</f>
        <v>2336</v>
      </c>
      <c r="J39" s="119">
        <f>+'(令和4年11月)'!J20</f>
        <v>3788202.2</v>
      </c>
      <c r="K39" s="118">
        <f>+'(令和4年11月)'!K20</f>
        <v>2090</v>
      </c>
      <c r="L39" s="119">
        <f>+'(令和4年11月)'!L20</f>
        <v>4438842</v>
      </c>
      <c r="M39" s="118">
        <f>+'(令和4年11月)'!M20</f>
        <v>7352.16</v>
      </c>
      <c r="N39" s="119">
        <f>+'(令和4年11月)'!N20</f>
        <v>1962257.75</v>
      </c>
      <c r="O39" s="118">
        <f>+'(令和4年11月)'!O20</f>
        <v>4400</v>
      </c>
      <c r="P39" s="119">
        <f>+'(令和4年11月)'!P20</f>
        <v>1514076</v>
      </c>
      <c r="Q39" s="118">
        <f>+'(令和4年11月)'!Q20</f>
        <v>28019.8</v>
      </c>
      <c r="R39" s="119">
        <f>+'(令和4年11月)'!R20</f>
        <v>5170517.5</v>
      </c>
      <c r="S39" s="120">
        <f>+'(令和4年11月)'!S20</f>
        <v>52965</v>
      </c>
      <c r="T39" s="121">
        <f>+'(令和4年11月)'!T20</f>
        <v>8466312</v>
      </c>
      <c r="U39" s="118">
        <f>+'(令和4年11月)'!U20</f>
        <v>4785.1000000000004</v>
      </c>
      <c r="V39" s="119">
        <f>+'(令和4年11月)'!V20</f>
        <v>1532798.5</v>
      </c>
      <c r="W39" s="118">
        <f>+'(令和4年11月)'!W20</f>
        <v>7405.8419999999996</v>
      </c>
      <c r="X39" s="119">
        <f>+'(令和4年11月)'!X20</f>
        <v>1686011.5</v>
      </c>
      <c r="Y39" s="104">
        <f>+'(令和4年11月)'!Y20</f>
        <v>112184.247</v>
      </c>
      <c r="Z39" s="105">
        <f>+'(令和4年11月)'!Z20</f>
        <v>29304212.449999999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+'(令和4年11月)'!E21</f>
        <v>1985.4</v>
      </c>
      <c r="F40" s="123">
        <f>+'(令和4年11月)'!F21</f>
        <v>270845</v>
      </c>
      <c r="G40" s="122">
        <f>+'(令和4年11月)'!G21</f>
        <v>1372.0309999999999</v>
      </c>
      <c r="H40" s="123">
        <f>+'(令和4年11月)'!H21</f>
        <v>499116</v>
      </c>
      <c r="I40" s="122">
        <f>+'(令和4年11月)'!I21</f>
        <v>2546</v>
      </c>
      <c r="J40" s="123">
        <f>+'(令和4年11月)'!J21</f>
        <v>4221587.3</v>
      </c>
      <c r="K40" s="122">
        <f>+'(令和4年11月)'!K21</f>
        <v>1883.3</v>
      </c>
      <c r="L40" s="123">
        <f>+'(令和4年11月)'!L21</f>
        <v>4106884</v>
      </c>
      <c r="M40" s="122">
        <f>+'(令和4年11月)'!M21</f>
        <v>10245.06</v>
      </c>
      <c r="N40" s="123">
        <f>+'(令和4年11月)'!N21</f>
        <v>2312822.25</v>
      </c>
      <c r="O40" s="122">
        <f>+'(令和4年11月)'!O21</f>
        <v>4436</v>
      </c>
      <c r="P40" s="123">
        <f>+'(令和4年11月)'!P21</f>
        <v>1496114</v>
      </c>
      <c r="Q40" s="122">
        <f>+'(令和4年11月)'!Q21</f>
        <v>27814.2</v>
      </c>
      <c r="R40" s="123">
        <f>+'(令和4年11月)'!R21</f>
        <v>5125062.3</v>
      </c>
      <c r="S40" s="120">
        <f>+'(令和4年11月)'!S21</f>
        <v>52216</v>
      </c>
      <c r="T40" s="121">
        <f>+'(令和4年11月)'!T21</f>
        <v>8459042</v>
      </c>
      <c r="U40" s="122">
        <f>+'(令和4年11月)'!U21</f>
        <v>5872</v>
      </c>
      <c r="V40" s="123">
        <f>+'(令和4年11月)'!V21</f>
        <v>2194095.5</v>
      </c>
      <c r="W40" s="122">
        <f>+'(令和4年11月)'!W21</f>
        <v>7034.3620000000001</v>
      </c>
      <c r="X40" s="123">
        <f>+'(令和4年11月)'!X21</f>
        <v>1566283</v>
      </c>
      <c r="Y40" s="111">
        <f>+'(令和4年11月)'!Y21</f>
        <v>115404.353</v>
      </c>
      <c r="Z40" s="112">
        <f>+'(令和4年11月)'!Z21</f>
        <v>30251851.350000001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+'(令和4年11月)'!E22</f>
        <v>1845.1</v>
      </c>
      <c r="F41" s="123">
        <f>+'(令和4年11月)'!F22</f>
        <v>426610</v>
      </c>
      <c r="G41" s="122">
        <f>+'(令和4年11月)'!G22</f>
        <v>1393.364</v>
      </c>
      <c r="H41" s="123">
        <f>+'(令和4年11月)'!H22</f>
        <v>599251</v>
      </c>
      <c r="I41" s="122">
        <f>+'(令和4年11月)'!I22</f>
        <v>4871</v>
      </c>
      <c r="J41" s="123">
        <f>+'(令和4年11月)'!J22</f>
        <v>5168196.8</v>
      </c>
      <c r="K41" s="122">
        <f>+'(令和4年11月)'!K22</f>
        <v>6141.7</v>
      </c>
      <c r="L41" s="123">
        <f>+'(令和4年11月)'!L22</f>
        <v>1105689</v>
      </c>
      <c r="M41" s="122">
        <f>+'(令和4年11月)'!M22</f>
        <v>15590.1</v>
      </c>
      <c r="N41" s="123">
        <f>+'(令和4年11月)'!N22</f>
        <v>3280711.5</v>
      </c>
      <c r="O41" s="122">
        <f>+'(令和4年11月)'!O22</f>
        <v>5174</v>
      </c>
      <c r="P41" s="123">
        <f>+'(令和4年11月)'!P22</f>
        <v>1418839</v>
      </c>
      <c r="Q41" s="122">
        <f>+'(令和4年11月)'!Q22</f>
        <v>60738.600000000006</v>
      </c>
      <c r="R41" s="123">
        <f>+'(令和4年11月)'!R22</f>
        <v>10795730.6</v>
      </c>
      <c r="S41" s="120">
        <f>+'(令和4年11月)'!S22</f>
        <v>30324</v>
      </c>
      <c r="T41" s="121">
        <f>+'(令和4年11月)'!T22</f>
        <v>2681759</v>
      </c>
      <c r="U41" s="122">
        <f>+'(令和4年11月)'!U22</f>
        <v>4406.1000000000004</v>
      </c>
      <c r="V41" s="123">
        <f>+'(令和4年11月)'!V22</f>
        <v>1298624</v>
      </c>
      <c r="W41" s="122">
        <f>+'(令和4年11月)'!W22</f>
        <v>8143.3210000000008</v>
      </c>
      <c r="X41" s="123">
        <f>+'(令和4年11月)'!X22</f>
        <v>2141510.5</v>
      </c>
      <c r="Y41" s="111">
        <f>+'(令和4年11月)'!Y22</f>
        <v>138627.285</v>
      </c>
      <c r="Z41" s="112">
        <f>+'(令和4年11月)'!Z22</f>
        <v>28916921.399999999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+'(令和4年11月)'!E23</f>
        <v>87.122933001147999</v>
      </c>
      <c r="F42" s="203">
        <f>+'(令和4年11月)'!F23</f>
        <v>0</v>
      </c>
      <c r="G42" s="202">
        <f>+'(令和4年11月)'!G23</f>
        <v>90.067129131651328</v>
      </c>
      <c r="H42" s="203">
        <f>+'(令和4年11月)'!H23</f>
        <v>0</v>
      </c>
      <c r="I42" s="202">
        <f>+'(令和4年11月)'!I23</f>
        <v>49.055466237942127</v>
      </c>
      <c r="J42" s="203">
        <f>+'(令和4年11月)'!J23</f>
        <v>0</v>
      </c>
      <c r="K42" s="202">
        <f>+'(令和4年11月)'!K23</f>
        <v>32.900544022787685</v>
      </c>
      <c r="L42" s="203">
        <f>+'(令和4年11月)'!L23</f>
        <v>0</v>
      </c>
      <c r="M42" s="202">
        <f>+'(令和4年11月)'!M23</f>
        <v>51.645491604814353</v>
      </c>
      <c r="N42" s="203">
        <f>+'(令和4年11月)'!N23</f>
        <v>0</v>
      </c>
      <c r="O42" s="202">
        <f>+'(令和4年11月)'!O23</f>
        <v>85.092449922958409</v>
      </c>
      <c r="P42" s="203">
        <f>+'(令和4年11月)'!P23</f>
        <v>0</v>
      </c>
      <c r="Q42" s="202">
        <f>+'(令和4年11月)'!Q23</f>
        <v>46.040457947285262</v>
      </c>
      <c r="R42" s="203">
        <f>+'(令和4年11月)'!R23</f>
        <v>0</v>
      </c>
      <c r="S42" s="202">
        <f>+'(令和4年11月)'!S23</f>
        <v>175.59725537988948</v>
      </c>
      <c r="T42" s="203">
        <f>+'(令和4年11月)'!T23</f>
        <v>0</v>
      </c>
      <c r="U42" s="202">
        <f>+'(令和4年11月)'!U23</f>
        <v>107.65726177127213</v>
      </c>
      <c r="V42" s="203">
        <f>+'(令和4年11月)'!V23</f>
        <v>0</v>
      </c>
      <c r="W42" s="202">
        <f>+'(令和4年11月)'!W23</f>
        <v>90.732372061308581</v>
      </c>
      <c r="X42" s="203">
        <f>+'(令和4年11月)'!X23</f>
        <v>0</v>
      </c>
      <c r="Y42" s="202">
        <f>+'(令和4年11月)'!Y23</f>
        <v>81.144081613985009</v>
      </c>
      <c r="Z42" s="203">
        <f>+'(令和4年11月)'!Z23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-515.5</v>
      </c>
      <c r="F43" s="93">
        <f t="shared" si="18"/>
        <v>-196613</v>
      </c>
      <c r="G43" s="90">
        <f t="shared" si="18"/>
        <v>240.03500000000008</v>
      </c>
      <c r="H43" s="91">
        <f t="shared" si="18"/>
        <v>117638</v>
      </c>
      <c r="I43" s="92">
        <f t="shared" si="18"/>
        <v>283</v>
      </c>
      <c r="J43" s="93">
        <f t="shared" si="18"/>
        <v>749505.70000000019</v>
      </c>
      <c r="K43" s="90">
        <f t="shared" si="18"/>
        <v>209</v>
      </c>
      <c r="L43" s="91">
        <f t="shared" si="18"/>
        <v>906044</v>
      </c>
      <c r="M43" s="92">
        <f t="shared" si="18"/>
        <v>3559.8880000000008</v>
      </c>
      <c r="N43" s="93">
        <f t="shared" si="18"/>
        <v>211980.25</v>
      </c>
      <c r="O43" s="90">
        <f t="shared" si="18"/>
        <v>357</v>
      </c>
      <c r="P43" s="91">
        <f t="shared" si="18"/>
        <v>126368</v>
      </c>
      <c r="Q43" s="92">
        <f t="shared" si="18"/>
        <v>-1150.7999999999993</v>
      </c>
      <c r="R43" s="93">
        <f t="shared" si="18"/>
        <v>-310061.5</v>
      </c>
      <c r="S43" s="90">
        <f t="shared" si="18"/>
        <v>6812</v>
      </c>
      <c r="T43" s="91">
        <f t="shared" si="18"/>
        <v>1208550</v>
      </c>
      <c r="U43" s="92">
        <f t="shared" si="18"/>
        <v>-1229.1000000000004</v>
      </c>
      <c r="V43" s="93">
        <f t="shared" si="18"/>
        <v>-439001.5</v>
      </c>
      <c r="W43" s="90">
        <f t="shared" si="18"/>
        <v>-1253.616</v>
      </c>
      <c r="X43" s="91">
        <f t="shared" si="18"/>
        <v>-445616.5</v>
      </c>
      <c r="Y43" s="90">
        <f t="shared" si="18"/>
        <v>7311.906999999992</v>
      </c>
      <c r="Z43" s="91">
        <f t="shared" si="18"/>
        <v>1928793.4499999993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-950.40000000000009</v>
      </c>
      <c r="F44" s="97">
        <f t="shared" si="18"/>
        <v>-166919</v>
      </c>
      <c r="G44" s="94">
        <f t="shared" si="18"/>
        <v>-85.038999999999987</v>
      </c>
      <c r="H44" s="95">
        <f t="shared" si="18"/>
        <v>-17487</v>
      </c>
      <c r="I44" s="96">
        <f t="shared" si="18"/>
        <v>298</v>
      </c>
      <c r="J44" s="97">
        <f t="shared" si="18"/>
        <v>745432</v>
      </c>
      <c r="K44" s="94">
        <f t="shared" si="18"/>
        <v>-581.29999999999995</v>
      </c>
      <c r="L44" s="95">
        <f t="shared" si="18"/>
        <v>-1156405</v>
      </c>
      <c r="M44" s="96">
        <f t="shared" si="18"/>
        <v>-2405.9039999999995</v>
      </c>
      <c r="N44" s="97">
        <f t="shared" si="18"/>
        <v>-702207.25</v>
      </c>
      <c r="O44" s="94">
        <f t="shared" si="18"/>
        <v>6</v>
      </c>
      <c r="P44" s="95">
        <f t="shared" si="18"/>
        <v>21953</v>
      </c>
      <c r="Q44" s="96">
        <f t="shared" si="18"/>
        <v>-2830.2000000000007</v>
      </c>
      <c r="R44" s="97">
        <f t="shared" si="18"/>
        <v>-508612.5</v>
      </c>
      <c r="S44" s="94">
        <f t="shared" si="18"/>
        <v>8720</v>
      </c>
      <c r="T44" s="95">
        <f t="shared" si="18"/>
        <v>1360182</v>
      </c>
      <c r="U44" s="96">
        <f t="shared" si="18"/>
        <v>-2064</v>
      </c>
      <c r="V44" s="97">
        <f t="shared" si="18"/>
        <v>-859980.5</v>
      </c>
      <c r="W44" s="94">
        <f t="shared" si="18"/>
        <v>-296.25600000000031</v>
      </c>
      <c r="X44" s="95">
        <f t="shared" si="18"/>
        <v>-189848</v>
      </c>
      <c r="Y44" s="94">
        <f t="shared" si="18"/>
        <v>-189.09900000000198</v>
      </c>
      <c r="Z44" s="95">
        <f t="shared" si="18"/>
        <v>-1473892.25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31</v>
      </c>
      <c r="F45" s="97">
        <f t="shared" si="18"/>
        <v>-11645</v>
      </c>
      <c r="G45" s="94">
        <f t="shared" si="18"/>
        <v>201.88799999999992</v>
      </c>
      <c r="H45" s="95">
        <f t="shared" si="18"/>
        <v>92310</v>
      </c>
      <c r="I45" s="96">
        <f t="shared" si="18"/>
        <v>-225</v>
      </c>
      <c r="J45" s="97">
        <f t="shared" si="18"/>
        <v>-429311.39999999944</v>
      </c>
      <c r="K45" s="94">
        <f t="shared" si="18"/>
        <v>997</v>
      </c>
      <c r="L45" s="95">
        <f t="shared" si="18"/>
        <v>2394407</v>
      </c>
      <c r="M45" s="96">
        <f t="shared" si="18"/>
        <v>3072.8920000000016</v>
      </c>
      <c r="N45" s="97">
        <f t="shared" si="18"/>
        <v>563623</v>
      </c>
      <c r="O45" s="94">
        <f t="shared" si="18"/>
        <v>315</v>
      </c>
      <c r="P45" s="95">
        <f t="shared" si="18"/>
        <v>122377</v>
      </c>
      <c r="Q45" s="96">
        <f t="shared" si="18"/>
        <v>1885</v>
      </c>
      <c r="R45" s="97">
        <f t="shared" si="18"/>
        <v>244006.20000000112</v>
      </c>
      <c r="S45" s="94">
        <f t="shared" si="18"/>
        <v>-1159</v>
      </c>
      <c r="T45" s="95">
        <f t="shared" si="18"/>
        <v>-144362</v>
      </c>
      <c r="U45" s="96">
        <f t="shared" si="18"/>
        <v>-252</v>
      </c>
      <c r="V45" s="97">
        <f t="shared" si="18"/>
        <v>-240318</v>
      </c>
      <c r="W45" s="94">
        <f t="shared" si="18"/>
        <v>-585.88000000000102</v>
      </c>
      <c r="X45" s="95">
        <f t="shared" si="18"/>
        <v>-136040</v>
      </c>
      <c r="Y45" s="94">
        <f t="shared" si="18"/>
        <v>4280.8999999999942</v>
      </c>
      <c r="Z45" s="95">
        <f t="shared" si="18"/>
        <v>2455046.8000000007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-30.662651371566142</v>
      </c>
      <c r="F46" s="201"/>
      <c r="G46" s="192">
        <f>G23-G42</f>
        <v>2.8143919470018091</v>
      </c>
      <c r="H46" s="201"/>
      <c r="I46" s="192">
        <f>I23-I42</f>
        <v>8.3470765801728248</v>
      </c>
      <c r="J46" s="201"/>
      <c r="K46" s="192">
        <f>K23-K42</f>
        <v>-5.7853968886652147</v>
      </c>
      <c r="L46" s="201"/>
      <c r="M46" s="192">
        <f>M23-M42</f>
        <v>3.0976072079877071</v>
      </c>
      <c r="N46" s="201"/>
      <c r="O46" s="192">
        <f t="shared" si="18"/>
        <v>1.177830485932148</v>
      </c>
      <c r="P46" s="201"/>
      <c r="Q46" s="192">
        <f t="shared" si="18"/>
        <v>-4.0073229999513202</v>
      </c>
      <c r="R46" s="201"/>
      <c r="S46" s="192">
        <f t="shared" si="18"/>
        <v>27.319250192569314</v>
      </c>
      <c r="T46" s="201"/>
      <c r="U46" s="192">
        <f t="shared" si="18"/>
        <v>-21.631234342006465</v>
      </c>
      <c r="V46" s="201"/>
      <c r="W46" s="192">
        <f t="shared" si="18"/>
        <v>-8.6323313116940312</v>
      </c>
      <c r="X46" s="201"/>
      <c r="Y46" s="192">
        <f t="shared" si="18"/>
        <v>2.2242442314226736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67.404362946569705</v>
      </c>
      <c r="F47" s="72">
        <f t="shared" si="19"/>
        <v>31.942857934051936</v>
      </c>
      <c r="G47" s="71">
        <f t="shared" si="19"/>
        <v>119.22055979725266</v>
      </c>
      <c r="H47" s="73">
        <f t="shared" si="19"/>
        <v>125.78078943504399</v>
      </c>
      <c r="I47" s="74">
        <f t="shared" si="19"/>
        <v>112.11472602739727</v>
      </c>
      <c r="J47" s="72">
        <f t="shared" si="19"/>
        <v>119.78526119857067</v>
      </c>
      <c r="K47" s="71">
        <f t="shared" si="19"/>
        <v>110.00000000000001</v>
      </c>
      <c r="L47" s="73">
        <f t="shared" si="19"/>
        <v>120.41171999363797</v>
      </c>
      <c r="M47" s="74">
        <f t="shared" si="19"/>
        <v>148.41962090052448</v>
      </c>
      <c r="N47" s="72">
        <f t="shared" si="19"/>
        <v>110.80287490264722</v>
      </c>
      <c r="O47" s="71">
        <f t="shared" si="19"/>
        <v>108.11363636363636</v>
      </c>
      <c r="P47" s="73">
        <f t="shared" si="19"/>
        <v>108.34621247546359</v>
      </c>
      <c r="Q47" s="74">
        <f t="shared" si="19"/>
        <v>95.892904303385464</v>
      </c>
      <c r="R47" s="72">
        <f t="shared" si="19"/>
        <v>94.003279168864623</v>
      </c>
      <c r="S47" s="71">
        <f t="shared" si="19"/>
        <v>112.86132351552914</v>
      </c>
      <c r="T47" s="73">
        <f t="shared" si="19"/>
        <v>114.27481056686784</v>
      </c>
      <c r="U47" s="74">
        <f t="shared" si="19"/>
        <v>74.31401642598901</v>
      </c>
      <c r="V47" s="72">
        <f t="shared" si="19"/>
        <v>71.359477452515776</v>
      </c>
      <c r="W47" s="71">
        <f t="shared" si="19"/>
        <v>83.07260673398109</v>
      </c>
      <c r="X47" s="73">
        <f t="shared" si="19"/>
        <v>73.569782887008785</v>
      </c>
      <c r="Y47" s="71">
        <f t="shared" si="19"/>
        <v>106.51776625999905</v>
      </c>
      <c r="Z47" s="73">
        <f t="shared" si="19"/>
        <v>106.58196651178045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52.130553037171346</v>
      </c>
      <c r="F48" s="66">
        <f t="shared" si="19"/>
        <v>38.37102401742694</v>
      </c>
      <c r="G48" s="63">
        <f t="shared" si="19"/>
        <v>93.801962200562528</v>
      </c>
      <c r="H48" s="64">
        <f t="shared" si="19"/>
        <v>96.496405645180687</v>
      </c>
      <c r="I48" s="65">
        <f t="shared" si="19"/>
        <v>111.70463472113119</v>
      </c>
      <c r="J48" s="66">
        <f t="shared" si="19"/>
        <v>117.65762370945166</v>
      </c>
      <c r="K48" s="63">
        <f t="shared" si="19"/>
        <v>69.133966972866773</v>
      </c>
      <c r="L48" s="64">
        <f t="shared" si="19"/>
        <v>71.842277502846443</v>
      </c>
      <c r="M48" s="65">
        <f t="shared" si="19"/>
        <v>76.516447927098525</v>
      </c>
      <c r="N48" s="66">
        <f t="shared" si="19"/>
        <v>69.638511995463546</v>
      </c>
      <c r="O48" s="63">
        <f t="shared" si="19"/>
        <v>100.13525698827772</v>
      </c>
      <c r="P48" s="64">
        <f t="shared" si="19"/>
        <v>101.46733470845135</v>
      </c>
      <c r="Q48" s="65">
        <f t="shared" si="19"/>
        <v>89.824621955691697</v>
      </c>
      <c r="R48" s="66">
        <f t="shared" si="19"/>
        <v>90.075974295961231</v>
      </c>
      <c r="S48" s="63">
        <f t="shared" si="19"/>
        <v>116.69986211123027</v>
      </c>
      <c r="T48" s="64">
        <f t="shared" si="19"/>
        <v>116.07962225509698</v>
      </c>
      <c r="U48" s="65">
        <f t="shared" si="19"/>
        <v>64.850136239782017</v>
      </c>
      <c r="V48" s="66">
        <f t="shared" si="19"/>
        <v>60.804782654173437</v>
      </c>
      <c r="W48" s="63">
        <f t="shared" si="19"/>
        <v>95.788445348703974</v>
      </c>
      <c r="X48" s="64">
        <f t="shared" si="19"/>
        <v>87.879074215834564</v>
      </c>
      <c r="Y48" s="63">
        <f t="shared" si="19"/>
        <v>99.836142229401005</v>
      </c>
      <c r="Z48" s="64">
        <f t="shared" si="19"/>
        <v>95.127927104534052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101.68012573844236</v>
      </c>
      <c r="F49" s="70">
        <f t="shared" si="19"/>
        <v>97.270340592109889</v>
      </c>
      <c r="G49" s="67">
        <f t="shared" si="19"/>
        <v>114.48925047582684</v>
      </c>
      <c r="H49" s="68">
        <f t="shared" si="19"/>
        <v>115.40422961330061</v>
      </c>
      <c r="I49" s="69">
        <f t="shared" si="19"/>
        <v>95.380825292547726</v>
      </c>
      <c r="J49" s="70">
        <f t="shared" si="19"/>
        <v>91.693207193657969</v>
      </c>
      <c r="K49" s="67">
        <f t="shared" si="19"/>
        <v>116.23329045703959</v>
      </c>
      <c r="L49" s="68">
        <f t="shared" si="19"/>
        <v>316.55338888240726</v>
      </c>
      <c r="M49" s="69">
        <f t="shared" si="19"/>
        <v>119.71053424929924</v>
      </c>
      <c r="N49" s="70">
        <f t="shared" si="19"/>
        <v>117.1799013720042</v>
      </c>
      <c r="O49" s="67">
        <f t="shared" si="19"/>
        <v>106.08813297255509</v>
      </c>
      <c r="P49" s="68">
        <f t="shared" si="19"/>
        <v>108.6251505632422</v>
      </c>
      <c r="Q49" s="69">
        <f t="shared" si="19"/>
        <v>103.10346303668507</v>
      </c>
      <c r="R49" s="70">
        <f t="shared" si="19"/>
        <v>102.26021016122802</v>
      </c>
      <c r="S49" s="67">
        <f t="shared" si="19"/>
        <v>96.177944862155385</v>
      </c>
      <c r="T49" s="68">
        <f t="shared" si="19"/>
        <v>94.61689137614529</v>
      </c>
      <c r="U49" s="69">
        <f t="shared" si="19"/>
        <v>94.280656362769804</v>
      </c>
      <c r="V49" s="70">
        <f t="shared" si="19"/>
        <v>81.49441254743482</v>
      </c>
      <c r="W49" s="67">
        <f t="shared" si="19"/>
        <v>92.805392296337075</v>
      </c>
      <c r="X49" s="68">
        <f t="shared" si="19"/>
        <v>93.647474527909154</v>
      </c>
      <c r="Y49" s="67">
        <f t="shared" si="19"/>
        <v>103.08806451774626</v>
      </c>
      <c r="Z49" s="68">
        <f t="shared" si="19"/>
        <v>108.49000059874979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E05C-D6EE-4725-85E1-6BBACB04E65E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69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1176.5</v>
      </c>
      <c r="F5" s="14">
        <v>201812</v>
      </c>
      <c r="G5" s="15">
        <v>30</v>
      </c>
      <c r="H5" s="16">
        <v>5460</v>
      </c>
      <c r="I5" s="13">
        <v>1898</v>
      </c>
      <c r="J5" s="14">
        <v>3608585</v>
      </c>
      <c r="K5" s="17">
        <v>1903</v>
      </c>
      <c r="L5" s="18">
        <v>4365932</v>
      </c>
      <c r="M5" s="13">
        <v>837</v>
      </c>
      <c r="N5" s="75">
        <v>204341.75</v>
      </c>
      <c r="O5" s="19">
        <v>672</v>
      </c>
      <c r="P5" s="18">
        <v>35294</v>
      </c>
      <c r="Q5" s="13">
        <v>13711.8</v>
      </c>
      <c r="R5" s="14">
        <v>2051878.5</v>
      </c>
      <c r="S5" s="19">
        <v>14524</v>
      </c>
      <c r="T5" s="18">
        <v>4095653</v>
      </c>
      <c r="U5" s="13">
        <v>3828.1000000000004</v>
      </c>
      <c r="V5" s="14">
        <v>1447628.5</v>
      </c>
      <c r="W5" s="13">
        <v>645.5</v>
      </c>
      <c r="X5" s="18">
        <v>153673.5</v>
      </c>
      <c r="Y5" s="20">
        <f t="shared" ref="Y5:Z19" si="0">+W5+U5+S5+Q5+O5+M5+K5+I5+G5+E5</f>
        <v>39225.899999999994</v>
      </c>
      <c r="Z5" s="21">
        <f t="shared" si="0"/>
        <v>16170258.25</v>
      </c>
    </row>
    <row r="6" spans="1:26" ht="18.95" customHeight="1" x14ac:dyDescent="0.15">
      <c r="A6" s="7"/>
      <c r="B6" s="22"/>
      <c r="C6" s="83"/>
      <c r="D6" s="81" t="s">
        <v>22</v>
      </c>
      <c r="E6" s="23">
        <v>1663.4</v>
      </c>
      <c r="F6" s="24">
        <v>206944</v>
      </c>
      <c r="G6" s="25">
        <v>30</v>
      </c>
      <c r="H6" s="26">
        <v>5460</v>
      </c>
      <c r="I6" s="27">
        <v>2058</v>
      </c>
      <c r="J6" s="21">
        <v>4038148</v>
      </c>
      <c r="K6" s="25">
        <v>1732.3</v>
      </c>
      <c r="L6" s="26">
        <v>4035982</v>
      </c>
      <c r="M6" s="27">
        <v>897.9</v>
      </c>
      <c r="N6" s="76">
        <v>203954.25</v>
      </c>
      <c r="O6" s="25">
        <v>766</v>
      </c>
      <c r="P6" s="26">
        <v>41008</v>
      </c>
      <c r="Q6" s="27">
        <v>13535.2</v>
      </c>
      <c r="R6" s="21">
        <v>2061815.5</v>
      </c>
      <c r="S6" s="25">
        <v>14803</v>
      </c>
      <c r="T6" s="26">
        <v>4199571</v>
      </c>
      <c r="U6" s="27">
        <v>4692</v>
      </c>
      <c r="V6" s="21">
        <v>2087443.5</v>
      </c>
      <c r="W6" s="27">
        <v>282.2</v>
      </c>
      <c r="X6" s="26">
        <v>74501</v>
      </c>
      <c r="Y6" s="20">
        <f t="shared" si="0"/>
        <v>40460.000000000007</v>
      </c>
      <c r="Z6" s="21">
        <f t="shared" si="0"/>
        <v>16954827.25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1068.0999999999999</v>
      </c>
      <c r="F7" s="36">
        <v>239420</v>
      </c>
      <c r="G7" s="29">
        <v>151</v>
      </c>
      <c r="H7" s="30">
        <v>74218</v>
      </c>
      <c r="I7" s="31">
        <v>4085</v>
      </c>
      <c r="J7" s="32">
        <v>4904455</v>
      </c>
      <c r="K7" s="77">
        <v>5642.7</v>
      </c>
      <c r="L7" s="30">
        <v>988251</v>
      </c>
      <c r="M7" s="23">
        <v>993.8</v>
      </c>
      <c r="N7" s="24">
        <v>230958.5</v>
      </c>
      <c r="O7" s="33">
        <v>3033</v>
      </c>
      <c r="P7" s="34">
        <v>587420</v>
      </c>
      <c r="Q7" s="23">
        <v>33761.600000000006</v>
      </c>
      <c r="R7" s="24">
        <v>5115258</v>
      </c>
      <c r="S7" s="33">
        <v>25482</v>
      </c>
      <c r="T7" s="34">
        <v>1918322</v>
      </c>
      <c r="U7" s="23">
        <v>2381.1</v>
      </c>
      <c r="V7" s="24">
        <v>1106850</v>
      </c>
      <c r="W7" s="23">
        <v>1441.3</v>
      </c>
      <c r="X7" s="34">
        <v>373274.5</v>
      </c>
      <c r="Y7" s="31">
        <f t="shared" si="0"/>
        <v>78039.600000000006</v>
      </c>
      <c r="Z7" s="24">
        <f t="shared" si="0"/>
        <v>15538427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165</v>
      </c>
      <c r="F8" s="14">
        <v>27398</v>
      </c>
      <c r="G8" s="15">
        <v>148.84500000000003</v>
      </c>
      <c r="H8" s="16">
        <v>91200</v>
      </c>
      <c r="I8" s="13">
        <v>124</v>
      </c>
      <c r="J8" s="14">
        <v>23928</v>
      </c>
      <c r="K8" s="17">
        <v>86</v>
      </c>
      <c r="L8" s="18">
        <v>4995</v>
      </c>
      <c r="M8" s="13">
        <v>4479</v>
      </c>
      <c r="N8" s="75">
        <v>757421</v>
      </c>
      <c r="O8" s="19">
        <v>0</v>
      </c>
      <c r="P8" s="18">
        <v>0</v>
      </c>
      <c r="Q8" s="13">
        <v>6933</v>
      </c>
      <c r="R8" s="14">
        <v>1262614</v>
      </c>
      <c r="S8" s="19">
        <v>37911</v>
      </c>
      <c r="T8" s="18">
        <v>4253558</v>
      </c>
      <c r="U8" s="13">
        <v>943</v>
      </c>
      <c r="V8" s="14">
        <v>82070</v>
      </c>
      <c r="W8" s="13">
        <v>18</v>
      </c>
      <c r="X8" s="18">
        <v>900</v>
      </c>
      <c r="Y8" s="13">
        <f t="shared" si="0"/>
        <v>50807.845000000001</v>
      </c>
      <c r="Z8" s="14">
        <f t="shared" si="0"/>
        <v>6504084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200</v>
      </c>
      <c r="F9" s="24">
        <v>36010</v>
      </c>
      <c r="G9" s="25">
        <v>131.03100000000001</v>
      </c>
      <c r="H9" s="26">
        <v>79200</v>
      </c>
      <c r="I9" s="27">
        <v>111</v>
      </c>
      <c r="J9" s="21">
        <v>20400</v>
      </c>
      <c r="K9" s="25">
        <v>60</v>
      </c>
      <c r="L9" s="26">
        <v>1947</v>
      </c>
      <c r="M9" s="27">
        <v>5626</v>
      </c>
      <c r="N9" s="76">
        <v>1161805</v>
      </c>
      <c r="O9" s="25">
        <v>0</v>
      </c>
      <c r="P9" s="26">
        <v>0</v>
      </c>
      <c r="Q9" s="27">
        <v>6676</v>
      </c>
      <c r="R9" s="21">
        <v>1181366</v>
      </c>
      <c r="S9" s="25">
        <v>36883</v>
      </c>
      <c r="T9" s="26">
        <v>4141560</v>
      </c>
      <c r="U9" s="27">
        <v>1129</v>
      </c>
      <c r="V9" s="21">
        <v>98280</v>
      </c>
      <c r="W9" s="27">
        <v>18</v>
      </c>
      <c r="X9" s="26">
        <v>900</v>
      </c>
      <c r="Y9" s="20">
        <f t="shared" si="0"/>
        <v>50834.031000000003</v>
      </c>
      <c r="Z9" s="21">
        <f t="shared" si="0"/>
        <v>6721468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193</v>
      </c>
      <c r="F10" s="36">
        <v>35531</v>
      </c>
      <c r="G10" s="29">
        <v>178.36400000000003</v>
      </c>
      <c r="H10" s="30">
        <v>96400</v>
      </c>
      <c r="I10" s="37">
        <v>169</v>
      </c>
      <c r="J10" s="38">
        <v>40241</v>
      </c>
      <c r="K10" s="77">
        <v>355</v>
      </c>
      <c r="L10" s="30">
        <v>10813</v>
      </c>
      <c r="M10" s="35">
        <v>8210</v>
      </c>
      <c r="N10" s="36">
        <v>1469944</v>
      </c>
      <c r="O10" s="29">
        <v>0</v>
      </c>
      <c r="P10" s="30">
        <v>0</v>
      </c>
      <c r="Q10" s="35">
        <v>12586</v>
      </c>
      <c r="R10" s="36">
        <v>1631022</v>
      </c>
      <c r="S10" s="29">
        <v>4673</v>
      </c>
      <c r="T10" s="30">
        <v>723062</v>
      </c>
      <c r="U10" s="35">
        <v>1468</v>
      </c>
      <c r="V10" s="36">
        <v>98900</v>
      </c>
      <c r="W10" s="35">
        <v>15</v>
      </c>
      <c r="X10" s="30">
        <v>100</v>
      </c>
      <c r="Y10" s="37">
        <f t="shared" si="0"/>
        <v>27847.364000000001</v>
      </c>
      <c r="Z10" s="36">
        <f t="shared" si="0"/>
        <v>4106013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38</v>
      </c>
      <c r="J11" s="14">
        <v>7605.2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2484</v>
      </c>
      <c r="R11" s="14">
        <v>666924</v>
      </c>
      <c r="S11" s="19">
        <v>0</v>
      </c>
      <c r="T11" s="18">
        <v>0</v>
      </c>
      <c r="U11" s="13">
        <v>3</v>
      </c>
      <c r="V11" s="14">
        <v>680</v>
      </c>
      <c r="W11" s="13">
        <v>1</v>
      </c>
      <c r="X11" s="18">
        <v>800</v>
      </c>
      <c r="Y11" s="13">
        <f>+W11+U11+S11+Q11+O11+M11+K11+I11+G11+E11</f>
        <v>2616</v>
      </c>
      <c r="Z11" s="14">
        <f t="shared" si="0"/>
        <v>766009.2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76</v>
      </c>
      <c r="J12" s="21">
        <v>6485.3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2452</v>
      </c>
      <c r="R12" s="21">
        <v>666712.80000000005</v>
      </c>
      <c r="S12" s="25">
        <v>0</v>
      </c>
      <c r="T12" s="26">
        <v>0</v>
      </c>
      <c r="U12" s="27">
        <v>34</v>
      </c>
      <c r="V12" s="21">
        <v>4632</v>
      </c>
      <c r="W12" s="27">
        <v>0</v>
      </c>
      <c r="X12" s="26">
        <v>1040</v>
      </c>
      <c r="Y12" s="20">
        <f t="shared" ref="Y12:Y19" si="1">+W12+U12+S12+Q12+O12+M12+K12+I12+G12+E12</f>
        <v>2652</v>
      </c>
      <c r="Z12" s="21">
        <f t="shared" si="0"/>
        <v>768870.10000000009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216</v>
      </c>
      <c r="J13" s="38">
        <v>32746.799999999999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7432</v>
      </c>
      <c r="R13" s="36">
        <v>1963937.5999999999</v>
      </c>
      <c r="S13" s="29">
        <v>2</v>
      </c>
      <c r="T13" s="30">
        <v>2250</v>
      </c>
      <c r="U13" s="35">
        <v>478</v>
      </c>
      <c r="V13" s="36">
        <v>75494</v>
      </c>
      <c r="W13" s="35">
        <v>8</v>
      </c>
      <c r="X13" s="30">
        <v>30125</v>
      </c>
      <c r="Y13" s="37">
        <f t="shared" si="1"/>
        <v>8350.1</v>
      </c>
      <c r="Z13" s="36">
        <f t="shared" si="0"/>
        <v>2318553.4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638</v>
      </c>
      <c r="N14" s="75">
        <v>255119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638</v>
      </c>
      <c r="Z14" s="14">
        <f t="shared" si="0"/>
        <v>255119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2372</v>
      </c>
      <c r="N15" s="76">
        <v>291169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2372</v>
      </c>
      <c r="Z15" s="24">
        <f t="shared" si="0"/>
        <v>291169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4533</v>
      </c>
      <c r="N16" s="36">
        <v>845655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4533</v>
      </c>
      <c r="Z16" s="36">
        <f t="shared" si="0"/>
        <v>845655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240</v>
      </c>
      <c r="F17" s="14">
        <v>59684</v>
      </c>
      <c r="G17" s="19">
        <v>995</v>
      </c>
      <c r="H17" s="18">
        <v>284641</v>
      </c>
      <c r="I17" s="13">
        <v>276</v>
      </c>
      <c r="J17" s="14">
        <v>148084</v>
      </c>
      <c r="K17" s="19">
        <v>101</v>
      </c>
      <c r="L17" s="18">
        <v>67915</v>
      </c>
      <c r="M17" s="13">
        <v>1383.1599999999999</v>
      </c>
      <c r="N17" s="75">
        <v>730376</v>
      </c>
      <c r="O17" s="19">
        <v>3728</v>
      </c>
      <c r="P17" s="18">
        <v>1478782</v>
      </c>
      <c r="Q17" s="13">
        <v>4891</v>
      </c>
      <c r="R17" s="14">
        <v>1189101</v>
      </c>
      <c r="S17" s="19">
        <v>530</v>
      </c>
      <c r="T17" s="18">
        <v>117101</v>
      </c>
      <c r="U17" s="13">
        <v>11</v>
      </c>
      <c r="V17" s="14">
        <v>2420</v>
      </c>
      <c r="W17" s="13">
        <v>6741.3419999999996</v>
      </c>
      <c r="X17" s="18">
        <v>1530638</v>
      </c>
      <c r="Y17" s="41">
        <f t="shared" si="1"/>
        <v>18896.502</v>
      </c>
      <c r="Z17" s="42">
        <f t="shared" si="0"/>
        <v>5608742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122</v>
      </c>
      <c r="F18" s="21">
        <v>27891</v>
      </c>
      <c r="G18" s="25">
        <v>1136</v>
      </c>
      <c r="H18" s="26">
        <v>339456</v>
      </c>
      <c r="I18" s="27">
        <v>301</v>
      </c>
      <c r="J18" s="21">
        <v>156554</v>
      </c>
      <c r="K18" s="25">
        <v>91</v>
      </c>
      <c r="L18" s="26">
        <v>68955</v>
      </c>
      <c r="M18" s="27">
        <v>1334.1599999999999</v>
      </c>
      <c r="N18" s="21">
        <v>640894</v>
      </c>
      <c r="O18" s="25">
        <v>3670</v>
      </c>
      <c r="P18" s="26">
        <v>1455106</v>
      </c>
      <c r="Q18" s="27">
        <v>5151</v>
      </c>
      <c r="R18" s="21">
        <v>1215168</v>
      </c>
      <c r="S18" s="25">
        <v>530</v>
      </c>
      <c r="T18" s="26">
        <v>117911</v>
      </c>
      <c r="U18" s="27">
        <v>17</v>
      </c>
      <c r="V18" s="21">
        <v>3740</v>
      </c>
      <c r="W18" s="27">
        <v>6734.1620000000003</v>
      </c>
      <c r="X18" s="26">
        <v>1489842</v>
      </c>
      <c r="Y18" s="23">
        <f t="shared" si="1"/>
        <v>19086.322</v>
      </c>
      <c r="Z18" s="24">
        <f t="shared" si="0"/>
        <v>5515517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584</v>
      </c>
      <c r="F19" s="24">
        <v>151659</v>
      </c>
      <c r="G19" s="33">
        <v>869</v>
      </c>
      <c r="H19" s="34">
        <v>233633</v>
      </c>
      <c r="I19" s="23">
        <v>401</v>
      </c>
      <c r="J19" s="24">
        <v>190754</v>
      </c>
      <c r="K19" s="78">
        <v>144</v>
      </c>
      <c r="L19" s="34">
        <v>106625</v>
      </c>
      <c r="M19" s="23">
        <v>1834.2</v>
      </c>
      <c r="N19" s="24">
        <v>715154</v>
      </c>
      <c r="O19" s="33">
        <v>2141</v>
      </c>
      <c r="P19" s="34">
        <v>831419</v>
      </c>
      <c r="Q19" s="23">
        <v>6959</v>
      </c>
      <c r="R19" s="24">
        <v>2085513</v>
      </c>
      <c r="S19" s="33">
        <v>167</v>
      </c>
      <c r="T19" s="34">
        <v>38125</v>
      </c>
      <c r="U19" s="23">
        <v>79</v>
      </c>
      <c r="V19" s="24">
        <v>17380</v>
      </c>
      <c r="W19" s="23">
        <v>6679.0210000000006</v>
      </c>
      <c r="X19" s="34">
        <v>1738011</v>
      </c>
      <c r="Y19" s="35">
        <f t="shared" si="1"/>
        <v>19857.221000000001</v>
      </c>
      <c r="Z19" s="36">
        <f t="shared" si="0"/>
        <v>6108273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1581.5</v>
      </c>
      <c r="F20" s="14">
        <f t="shared" ref="F20:X22" si="2">F5+F8+F11+F14+F17</f>
        <v>288894</v>
      </c>
      <c r="G20" s="19">
        <f>G5+G8+G11+G14+G17</f>
        <v>1248.845</v>
      </c>
      <c r="H20" s="18">
        <f t="shared" si="2"/>
        <v>456301</v>
      </c>
      <c r="I20" s="13">
        <f t="shared" si="2"/>
        <v>2336</v>
      </c>
      <c r="J20" s="14">
        <f t="shared" si="2"/>
        <v>3788202.2</v>
      </c>
      <c r="K20" s="19">
        <f t="shared" si="2"/>
        <v>2090</v>
      </c>
      <c r="L20" s="18">
        <f t="shared" si="2"/>
        <v>4438842</v>
      </c>
      <c r="M20" s="13">
        <f t="shared" si="2"/>
        <v>7352.16</v>
      </c>
      <c r="N20" s="14">
        <f t="shared" si="2"/>
        <v>1962257.75</v>
      </c>
      <c r="O20" s="19">
        <f t="shared" si="2"/>
        <v>4400</v>
      </c>
      <c r="P20" s="18">
        <f t="shared" si="2"/>
        <v>1514076</v>
      </c>
      <c r="Q20" s="13">
        <f t="shared" si="2"/>
        <v>28019.8</v>
      </c>
      <c r="R20" s="14">
        <f t="shared" si="2"/>
        <v>5170517.5</v>
      </c>
      <c r="S20" s="19">
        <f t="shared" si="2"/>
        <v>52965</v>
      </c>
      <c r="T20" s="18">
        <f t="shared" si="2"/>
        <v>8466312</v>
      </c>
      <c r="U20" s="13">
        <f t="shared" si="2"/>
        <v>4785.1000000000004</v>
      </c>
      <c r="V20" s="14">
        <f t="shared" si="2"/>
        <v>1532798.5</v>
      </c>
      <c r="W20" s="13">
        <f t="shared" si="2"/>
        <v>7405.8419999999996</v>
      </c>
      <c r="X20" s="18">
        <f t="shared" si="2"/>
        <v>1686011.5</v>
      </c>
      <c r="Y20" s="31">
        <f t="shared" ref="Y20:Z22" si="3">+Y17+Y14+Y11+Y8+Y5</f>
        <v>112184.247</v>
      </c>
      <c r="Z20" s="32">
        <f t="shared" si="3"/>
        <v>29304212.449999999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1985.4</v>
      </c>
      <c r="F21" s="21">
        <f t="shared" si="4"/>
        <v>270845</v>
      </c>
      <c r="G21" s="25">
        <f t="shared" si="4"/>
        <v>1372.0309999999999</v>
      </c>
      <c r="H21" s="26">
        <f t="shared" si="4"/>
        <v>499116</v>
      </c>
      <c r="I21" s="27">
        <f t="shared" si="4"/>
        <v>2546</v>
      </c>
      <c r="J21" s="21">
        <f t="shared" si="4"/>
        <v>4221587.3</v>
      </c>
      <c r="K21" s="25">
        <f t="shared" si="4"/>
        <v>1883.3</v>
      </c>
      <c r="L21" s="26">
        <f t="shared" si="4"/>
        <v>4106884</v>
      </c>
      <c r="M21" s="27">
        <f t="shared" si="4"/>
        <v>10245.06</v>
      </c>
      <c r="N21" s="21">
        <f t="shared" si="4"/>
        <v>2312822.25</v>
      </c>
      <c r="O21" s="25">
        <f t="shared" si="4"/>
        <v>4436</v>
      </c>
      <c r="P21" s="26">
        <f t="shared" si="4"/>
        <v>1496114</v>
      </c>
      <c r="Q21" s="27">
        <f t="shared" si="4"/>
        <v>27814.2</v>
      </c>
      <c r="R21" s="21">
        <f t="shared" si="4"/>
        <v>5125062.3</v>
      </c>
      <c r="S21" s="25">
        <f t="shared" si="4"/>
        <v>52216</v>
      </c>
      <c r="T21" s="26">
        <f t="shared" si="4"/>
        <v>8459042</v>
      </c>
      <c r="U21" s="27">
        <f t="shared" si="2"/>
        <v>5872</v>
      </c>
      <c r="V21" s="21">
        <f t="shared" si="2"/>
        <v>2194095.5</v>
      </c>
      <c r="W21" s="27">
        <f t="shared" si="2"/>
        <v>7034.3620000000001</v>
      </c>
      <c r="X21" s="26">
        <f t="shared" si="2"/>
        <v>1566283</v>
      </c>
      <c r="Y21" s="23">
        <f t="shared" si="3"/>
        <v>115404.353</v>
      </c>
      <c r="Z21" s="24">
        <f t="shared" si="3"/>
        <v>30251851.350000001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1845.1</v>
      </c>
      <c r="F22" s="24">
        <f t="shared" si="2"/>
        <v>426610</v>
      </c>
      <c r="G22" s="33">
        <f t="shared" si="2"/>
        <v>1393.364</v>
      </c>
      <c r="H22" s="34">
        <f t="shared" si="2"/>
        <v>599251</v>
      </c>
      <c r="I22" s="23">
        <f t="shared" si="2"/>
        <v>4871</v>
      </c>
      <c r="J22" s="24">
        <f t="shared" si="2"/>
        <v>5168196.8</v>
      </c>
      <c r="K22" s="33">
        <f t="shared" si="2"/>
        <v>6141.7</v>
      </c>
      <c r="L22" s="34">
        <f t="shared" si="2"/>
        <v>1105689</v>
      </c>
      <c r="M22" s="23">
        <f t="shared" si="2"/>
        <v>15590.1</v>
      </c>
      <c r="N22" s="24">
        <f t="shared" si="2"/>
        <v>3280711.5</v>
      </c>
      <c r="O22" s="33">
        <f t="shared" si="2"/>
        <v>5174</v>
      </c>
      <c r="P22" s="34">
        <f t="shared" si="2"/>
        <v>1418839</v>
      </c>
      <c r="Q22" s="23">
        <f t="shared" si="2"/>
        <v>60738.600000000006</v>
      </c>
      <c r="R22" s="24">
        <f t="shared" si="2"/>
        <v>10795730.6</v>
      </c>
      <c r="S22" s="33">
        <f t="shared" si="2"/>
        <v>30324</v>
      </c>
      <c r="T22" s="34">
        <f t="shared" si="2"/>
        <v>2681759</v>
      </c>
      <c r="U22" s="23">
        <f t="shared" si="2"/>
        <v>4406.1000000000004</v>
      </c>
      <c r="V22" s="24">
        <f t="shared" si="2"/>
        <v>1298624</v>
      </c>
      <c r="W22" s="23">
        <f t="shared" si="2"/>
        <v>8143.3210000000008</v>
      </c>
      <c r="X22" s="34">
        <f t="shared" si="2"/>
        <v>2141510.5</v>
      </c>
      <c r="Y22" s="23">
        <f t="shared" si="3"/>
        <v>138627.285</v>
      </c>
      <c r="Z22" s="24">
        <f t="shared" si="3"/>
        <v>28916921.399999999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87.122933001147999</v>
      </c>
      <c r="F23" s="178"/>
      <c r="G23" s="177">
        <f>(G20+G21)/(G22+G41)*100</f>
        <v>90.067129131651328</v>
      </c>
      <c r="H23" s="178"/>
      <c r="I23" s="177">
        <f>(I20+I21)/(I22+I41)*100</f>
        <v>49.055466237942127</v>
      </c>
      <c r="J23" s="178"/>
      <c r="K23" s="177">
        <f>(K20+K21)/(K22+K41)*100</f>
        <v>32.900544022787685</v>
      </c>
      <c r="L23" s="178"/>
      <c r="M23" s="177">
        <f>(M20+M21)/(M22+M41)*100</f>
        <v>51.645491604814353</v>
      </c>
      <c r="N23" s="178"/>
      <c r="O23" s="177">
        <f>(O20+O21)/(O22+O41)*100</f>
        <v>85.092449922958409</v>
      </c>
      <c r="P23" s="178"/>
      <c r="Q23" s="177">
        <f>(Q20+Q21)/(Q22+Q41)*100</f>
        <v>46.040457947285262</v>
      </c>
      <c r="R23" s="178"/>
      <c r="S23" s="177">
        <f>(S20+S21)/(S22+S41)*100</f>
        <v>175.59725537988948</v>
      </c>
      <c r="T23" s="178"/>
      <c r="U23" s="177">
        <f>(U20+U21)/(U22+U41)*100</f>
        <v>107.65726177127213</v>
      </c>
      <c r="V23" s="178"/>
      <c r="W23" s="177">
        <f>(W20+W21)/(W22+W41)*100</f>
        <v>90.732372061308581</v>
      </c>
      <c r="X23" s="178"/>
      <c r="Y23" s="177">
        <f>(Y20+Y21)/(Y22+Y41)*100</f>
        <v>81.144081613985009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231212.40041190179</v>
      </c>
      <c r="F24" s="180"/>
      <c r="G24" s="181">
        <f>H22/G22*1000</f>
        <v>430074.98399556754</v>
      </c>
      <c r="H24" s="182"/>
      <c r="I24" s="183">
        <f>J22/I22*1000</f>
        <v>1061013.5085198111</v>
      </c>
      <c r="J24" s="184"/>
      <c r="K24" s="181">
        <f>L22/K22*1000</f>
        <v>180029.79631046779</v>
      </c>
      <c r="L24" s="182"/>
      <c r="M24" s="183">
        <f>N22/M22*1000</f>
        <v>210435.56487771086</v>
      </c>
      <c r="N24" s="184"/>
      <c r="O24" s="181">
        <f>P22/O22*1000</f>
        <v>274224.77773482795</v>
      </c>
      <c r="P24" s="182"/>
      <c r="Q24" s="183">
        <f>R22/Q22*1000</f>
        <v>177740.85342763909</v>
      </c>
      <c r="R24" s="184"/>
      <c r="S24" s="181">
        <f>T22/S22*1000</f>
        <v>88436.84870069912</v>
      </c>
      <c r="T24" s="182"/>
      <c r="U24" s="183">
        <f>V22/U22*1000</f>
        <v>294733.21077596967</v>
      </c>
      <c r="V24" s="184"/>
      <c r="W24" s="181">
        <f>X22/W22*1000</f>
        <v>262977.53705152968</v>
      </c>
      <c r="X24" s="182"/>
      <c r="Y24" s="183">
        <f>Z22/Y22*1000</f>
        <v>208594.73227077915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1.3309789627633548</v>
      </c>
      <c r="F25" s="49"/>
      <c r="G25" s="50">
        <f>G22/Y22*100</f>
        <v>1.0051152628430977</v>
      </c>
      <c r="H25" s="51"/>
      <c r="I25" s="48">
        <f>I22/Y22*100</f>
        <v>3.5137382947375762</v>
      </c>
      <c r="J25" s="49"/>
      <c r="K25" s="50">
        <f>K22/Y22*100</f>
        <v>4.4303688123156988</v>
      </c>
      <c r="L25" s="51"/>
      <c r="M25" s="48">
        <f>M22/Y22*100</f>
        <v>11.246054483430155</v>
      </c>
      <c r="N25" s="49"/>
      <c r="O25" s="50">
        <f>O22/Y22*100</f>
        <v>3.7323099850076411</v>
      </c>
      <c r="P25" s="51"/>
      <c r="Q25" s="48">
        <f>Q22/Y22*100</f>
        <v>43.814318371740455</v>
      </c>
      <c r="R25" s="49"/>
      <c r="S25" s="50">
        <f>S22/Y22*100</f>
        <v>21.874481636136782</v>
      </c>
      <c r="T25" s="51"/>
      <c r="U25" s="48">
        <f>U22/Y22*100</f>
        <v>3.1783786287093481</v>
      </c>
      <c r="V25" s="49"/>
      <c r="W25" s="50">
        <f>W22/Y22*100</f>
        <v>5.8742555623158896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1344</v>
      </c>
      <c r="F27" s="99">
        <v>216773</v>
      </c>
      <c r="G27" s="100">
        <v>816</v>
      </c>
      <c r="H27" s="101">
        <v>259960</v>
      </c>
      <c r="I27" s="102">
        <v>3453</v>
      </c>
      <c r="J27" s="99">
        <v>5742920</v>
      </c>
      <c r="K27" s="103">
        <v>1507</v>
      </c>
      <c r="L27" s="101">
        <v>3357938</v>
      </c>
      <c r="M27" s="102">
        <v>10213</v>
      </c>
      <c r="N27" s="99">
        <v>1609633</v>
      </c>
      <c r="O27" s="103">
        <v>5029</v>
      </c>
      <c r="P27" s="101">
        <v>1700687</v>
      </c>
      <c r="Q27" s="102">
        <v>27936</v>
      </c>
      <c r="R27" s="99">
        <v>5577996</v>
      </c>
      <c r="S27" s="103">
        <v>46784</v>
      </c>
      <c r="T27" s="101">
        <v>9606212</v>
      </c>
      <c r="U27" s="102">
        <v>4688</v>
      </c>
      <c r="V27" s="99">
        <v>2184931</v>
      </c>
      <c r="W27" s="102">
        <v>7899</v>
      </c>
      <c r="X27" s="101">
        <v>1628976</v>
      </c>
      <c r="Y27" s="124">
        <v>109669</v>
      </c>
      <c r="Z27" s="125">
        <v>31886026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1353</v>
      </c>
      <c r="F28" s="107">
        <v>136911</v>
      </c>
      <c r="G28" s="108">
        <v>724</v>
      </c>
      <c r="H28" s="109">
        <v>227448</v>
      </c>
      <c r="I28" s="106">
        <v>3323</v>
      </c>
      <c r="J28" s="107">
        <v>5669358</v>
      </c>
      <c r="K28" s="110">
        <v>1558</v>
      </c>
      <c r="L28" s="109">
        <v>3444809</v>
      </c>
      <c r="M28" s="106">
        <v>9557</v>
      </c>
      <c r="N28" s="107">
        <v>1544457</v>
      </c>
      <c r="O28" s="110">
        <v>4987</v>
      </c>
      <c r="P28" s="109">
        <v>1649450</v>
      </c>
      <c r="Q28" s="106">
        <v>28351</v>
      </c>
      <c r="R28" s="107">
        <v>5521443</v>
      </c>
      <c r="S28" s="110">
        <v>45192</v>
      </c>
      <c r="T28" s="109">
        <v>9508815</v>
      </c>
      <c r="U28" s="106">
        <v>5127</v>
      </c>
      <c r="V28" s="107">
        <v>2373529</v>
      </c>
      <c r="W28" s="106">
        <v>7719</v>
      </c>
      <c r="X28" s="109">
        <v>1578144</v>
      </c>
      <c r="Y28" s="113">
        <v>107891</v>
      </c>
      <c r="Z28" s="114">
        <v>31654364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3616</v>
      </c>
      <c r="F29" s="114">
        <v>828739</v>
      </c>
      <c r="G29" s="115">
        <v>941</v>
      </c>
      <c r="H29" s="116">
        <v>415781</v>
      </c>
      <c r="I29" s="113">
        <v>1991</v>
      </c>
      <c r="J29" s="114">
        <v>1048608</v>
      </c>
      <c r="K29" s="117">
        <v>2418</v>
      </c>
      <c r="L29" s="116">
        <v>2761521</v>
      </c>
      <c r="M29" s="113">
        <v>17588</v>
      </c>
      <c r="N29" s="114">
        <v>3144392</v>
      </c>
      <c r="O29" s="117">
        <v>4671</v>
      </c>
      <c r="P29" s="116">
        <v>1259895</v>
      </c>
      <c r="Q29" s="113">
        <v>58623</v>
      </c>
      <c r="R29" s="114">
        <v>10256570</v>
      </c>
      <c r="S29" s="117">
        <v>32422</v>
      </c>
      <c r="T29" s="116">
        <v>2749220</v>
      </c>
      <c r="U29" s="113">
        <v>3322</v>
      </c>
      <c r="V29" s="114">
        <v>615536</v>
      </c>
      <c r="W29" s="113">
        <v>8786</v>
      </c>
      <c r="X29" s="116">
        <v>1923624</v>
      </c>
      <c r="Y29" s="113">
        <v>134378</v>
      </c>
      <c r="Z29" s="114">
        <v>25003886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58.4</v>
      </c>
      <c r="F30" s="206"/>
      <c r="G30" s="204">
        <v>80.3</v>
      </c>
      <c r="H30" s="206"/>
      <c r="I30" s="204">
        <v>157.5</v>
      </c>
      <c r="J30" s="206"/>
      <c r="K30" s="204">
        <v>69.5</v>
      </c>
      <c r="L30" s="206"/>
      <c r="M30" s="204">
        <v>46.4</v>
      </c>
      <c r="N30" s="206"/>
      <c r="O30" s="204">
        <v>110.8</v>
      </c>
      <c r="P30" s="206"/>
      <c r="Q30" s="204">
        <v>52.3</v>
      </c>
      <c r="R30" s="206"/>
      <c r="S30" s="204">
        <v>150.4</v>
      </c>
      <c r="T30" s="206"/>
      <c r="U30" s="204">
        <v>60.7</v>
      </c>
      <c r="V30" s="206"/>
      <c r="W30" s="204">
        <v>83.8</v>
      </c>
      <c r="X30" s="206"/>
      <c r="Y30" s="204">
        <v>81.5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237.5</v>
      </c>
      <c r="F31" s="91">
        <f t="shared" ref="F31:Z33" si="5">F20-F27</f>
        <v>72121</v>
      </c>
      <c r="G31" s="92">
        <f t="shared" si="5"/>
        <v>432.84500000000003</v>
      </c>
      <c r="H31" s="93">
        <f t="shared" si="5"/>
        <v>196341</v>
      </c>
      <c r="I31" s="90">
        <f t="shared" si="5"/>
        <v>-1117</v>
      </c>
      <c r="J31" s="91">
        <f t="shared" si="5"/>
        <v>-1954717.7999999998</v>
      </c>
      <c r="K31" s="92">
        <f t="shared" si="5"/>
        <v>583</v>
      </c>
      <c r="L31" s="93">
        <f t="shared" si="5"/>
        <v>1080904</v>
      </c>
      <c r="M31" s="90">
        <f t="shared" si="5"/>
        <v>-2860.84</v>
      </c>
      <c r="N31" s="91">
        <f t="shared" si="5"/>
        <v>352624.75</v>
      </c>
      <c r="O31" s="92">
        <f t="shared" si="5"/>
        <v>-629</v>
      </c>
      <c r="P31" s="93">
        <f t="shared" si="5"/>
        <v>-186611</v>
      </c>
      <c r="Q31" s="90">
        <f t="shared" si="5"/>
        <v>83.799999999999272</v>
      </c>
      <c r="R31" s="91">
        <f t="shared" si="5"/>
        <v>-407478.5</v>
      </c>
      <c r="S31" s="92">
        <f t="shared" si="5"/>
        <v>6181</v>
      </c>
      <c r="T31" s="93">
        <f t="shared" si="5"/>
        <v>-1139900</v>
      </c>
      <c r="U31" s="90">
        <f t="shared" si="5"/>
        <v>97.100000000000364</v>
      </c>
      <c r="V31" s="91">
        <f t="shared" si="5"/>
        <v>-652132.5</v>
      </c>
      <c r="W31" s="92">
        <f t="shared" si="5"/>
        <v>-493.15800000000036</v>
      </c>
      <c r="X31" s="93">
        <f t="shared" si="5"/>
        <v>57035.5</v>
      </c>
      <c r="Y31" s="90">
        <f t="shared" si="5"/>
        <v>2515.247000000003</v>
      </c>
      <c r="Z31" s="91">
        <f t="shared" si="5"/>
        <v>-2581813.5500000007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632.40000000000009</v>
      </c>
      <c r="F32" s="95">
        <f t="shared" si="6"/>
        <v>133934</v>
      </c>
      <c r="G32" s="96">
        <f t="shared" si="6"/>
        <v>648.03099999999995</v>
      </c>
      <c r="H32" s="97">
        <f t="shared" si="6"/>
        <v>271668</v>
      </c>
      <c r="I32" s="94">
        <f t="shared" si="6"/>
        <v>-777</v>
      </c>
      <c r="J32" s="95">
        <f t="shared" si="6"/>
        <v>-1447770.7000000002</v>
      </c>
      <c r="K32" s="96">
        <f t="shared" si="6"/>
        <v>325.29999999999995</v>
      </c>
      <c r="L32" s="97">
        <f t="shared" si="6"/>
        <v>662075</v>
      </c>
      <c r="M32" s="94">
        <f t="shared" si="6"/>
        <v>688.05999999999949</v>
      </c>
      <c r="N32" s="95">
        <f t="shared" si="6"/>
        <v>768365.25</v>
      </c>
      <c r="O32" s="96">
        <f t="shared" si="6"/>
        <v>-551</v>
      </c>
      <c r="P32" s="97">
        <f t="shared" si="6"/>
        <v>-153336</v>
      </c>
      <c r="Q32" s="94">
        <f t="shared" si="6"/>
        <v>-536.79999999999927</v>
      </c>
      <c r="R32" s="95">
        <f t="shared" si="6"/>
        <v>-396380.70000000019</v>
      </c>
      <c r="S32" s="96">
        <f t="shared" si="6"/>
        <v>7024</v>
      </c>
      <c r="T32" s="97">
        <f t="shared" si="6"/>
        <v>-1049773</v>
      </c>
      <c r="U32" s="94">
        <f t="shared" si="5"/>
        <v>745</v>
      </c>
      <c r="V32" s="95">
        <f t="shared" si="5"/>
        <v>-179433.5</v>
      </c>
      <c r="W32" s="96">
        <f t="shared" si="5"/>
        <v>-684.63799999999992</v>
      </c>
      <c r="X32" s="97">
        <f t="shared" si="5"/>
        <v>-11861</v>
      </c>
      <c r="Y32" s="94">
        <f t="shared" si="5"/>
        <v>7513.3530000000028</v>
      </c>
      <c r="Z32" s="95">
        <f t="shared" si="5"/>
        <v>-1402512.6499999985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-1770.9</v>
      </c>
      <c r="F33" s="95">
        <f t="shared" si="5"/>
        <v>-402129</v>
      </c>
      <c r="G33" s="96">
        <f t="shared" si="5"/>
        <v>452.36400000000003</v>
      </c>
      <c r="H33" s="97">
        <f t="shared" si="5"/>
        <v>183470</v>
      </c>
      <c r="I33" s="94">
        <f t="shared" si="5"/>
        <v>2880</v>
      </c>
      <c r="J33" s="95">
        <f t="shared" si="5"/>
        <v>4119588.8</v>
      </c>
      <c r="K33" s="96">
        <f t="shared" si="5"/>
        <v>3723.7</v>
      </c>
      <c r="L33" s="97">
        <f t="shared" si="5"/>
        <v>-1655832</v>
      </c>
      <c r="M33" s="94">
        <f t="shared" si="5"/>
        <v>-1997.8999999999996</v>
      </c>
      <c r="N33" s="95">
        <f t="shared" si="5"/>
        <v>136319.5</v>
      </c>
      <c r="O33" s="96">
        <f t="shared" si="5"/>
        <v>503</v>
      </c>
      <c r="P33" s="97">
        <f t="shared" si="5"/>
        <v>158944</v>
      </c>
      <c r="Q33" s="94">
        <f t="shared" si="5"/>
        <v>2115.6000000000058</v>
      </c>
      <c r="R33" s="95">
        <f t="shared" si="5"/>
        <v>539160.59999999963</v>
      </c>
      <c r="S33" s="96">
        <f t="shared" si="5"/>
        <v>-2098</v>
      </c>
      <c r="T33" s="97">
        <f t="shared" si="5"/>
        <v>-67461</v>
      </c>
      <c r="U33" s="94">
        <f t="shared" si="5"/>
        <v>1084.1000000000004</v>
      </c>
      <c r="V33" s="95">
        <f t="shared" si="5"/>
        <v>683088</v>
      </c>
      <c r="W33" s="96">
        <f t="shared" si="5"/>
        <v>-642.67899999999918</v>
      </c>
      <c r="X33" s="97">
        <f t="shared" si="5"/>
        <v>217886.5</v>
      </c>
      <c r="Y33" s="94">
        <f t="shared" si="5"/>
        <v>4249.2850000000035</v>
      </c>
      <c r="Z33" s="95">
        <f t="shared" si="5"/>
        <v>3913035.3999999985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28.722933001148</v>
      </c>
      <c r="F34" s="201"/>
      <c r="G34" s="207">
        <f t="shared" ref="G34" si="7">+G23-G30</f>
        <v>9.7671291316513305</v>
      </c>
      <c r="H34" s="208"/>
      <c r="I34" s="187">
        <f t="shared" ref="I34" si="8">+I23-I30</f>
        <v>-108.44453376205787</v>
      </c>
      <c r="J34" s="201"/>
      <c r="K34" s="207">
        <f t="shared" ref="K34" si="9">+K23-K30</f>
        <v>-36.599455977212315</v>
      </c>
      <c r="L34" s="208"/>
      <c r="M34" s="187">
        <f t="shared" ref="M34" si="10">+M23-M30</f>
        <v>5.2454916048143545</v>
      </c>
      <c r="N34" s="201"/>
      <c r="O34" s="207">
        <f t="shared" ref="O34" si="11">+O23-O30</f>
        <v>-25.707550077041589</v>
      </c>
      <c r="P34" s="208"/>
      <c r="Q34" s="187">
        <f t="shared" ref="Q34" si="12">+Q23-Q30</f>
        <v>-6.2595420527147354</v>
      </c>
      <c r="R34" s="201"/>
      <c r="S34" s="207">
        <f t="shared" ref="S34" si="13">+S23-S30</f>
        <v>25.197255379889469</v>
      </c>
      <c r="T34" s="208"/>
      <c r="U34" s="187">
        <f t="shared" ref="U34" si="14">+U23-U30</f>
        <v>46.95726177127213</v>
      </c>
      <c r="V34" s="201"/>
      <c r="W34" s="207">
        <f t="shared" ref="W34" si="15">+W23-W30</f>
        <v>6.932372061308584</v>
      </c>
      <c r="X34" s="208"/>
      <c r="Y34" s="187">
        <f t="shared" ref="Y34" si="16">+Y23-Y30</f>
        <v>-0.35591838601499148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117.67113095238095</v>
      </c>
      <c r="F35" s="60">
        <f t="shared" si="17"/>
        <v>133.27028735128451</v>
      </c>
      <c r="G35" s="61">
        <f t="shared" si="17"/>
        <v>153.04473039215688</v>
      </c>
      <c r="H35" s="62">
        <f t="shared" si="17"/>
        <v>175.52738882905061</v>
      </c>
      <c r="I35" s="59">
        <f t="shared" si="17"/>
        <v>67.651317694758177</v>
      </c>
      <c r="J35" s="60">
        <f t="shared" si="17"/>
        <v>65.962997917435729</v>
      </c>
      <c r="K35" s="61">
        <f t="shared" si="17"/>
        <v>138.68613138686132</v>
      </c>
      <c r="L35" s="62">
        <f t="shared" si="17"/>
        <v>132.18951630435106</v>
      </c>
      <c r="M35" s="59">
        <f t="shared" si="17"/>
        <v>71.988250269264668</v>
      </c>
      <c r="N35" s="60">
        <f t="shared" si="17"/>
        <v>121.90715212722402</v>
      </c>
      <c r="O35" s="61">
        <f t="shared" si="17"/>
        <v>87.492543249154892</v>
      </c>
      <c r="P35" s="62">
        <f t="shared" si="17"/>
        <v>89.027316607935504</v>
      </c>
      <c r="Q35" s="59">
        <f t="shared" si="17"/>
        <v>100.29997136311567</v>
      </c>
      <c r="R35" s="60">
        <f t="shared" si="17"/>
        <v>92.694894367080934</v>
      </c>
      <c r="S35" s="61">
        <f t="shared" si="17"/>
        <v>113.21178180574556</v>
      </c>
      <c r="T35" s="62">
        <f t="shared" si="17"/>
        <v>88.133720138593645</v>
      </c>
      <c r="U35" s="59">
        <f t="shared" si="17"/>
        <v>102.0712457337884</v>
      </c>
      <c r="V35" s="60">
        <f t="shared" si="17"/>
        <v>70.153176461865385</v>
      </c>
      <c r="W35" s="61">
        <f t="shared" si="17"/>
        <v>93.756703380174699</v>
      </c>
      <c r="X35" s="62">
        <f t="shared" si="17"/>
        <v>103.5013100254393</v>
      </c>
      <c r="Y35" s="59">
        <f t="shared" si="17"/>
        <v>102.29348950022342</v>
      </c>
      <c r="Z35" s="60">
        <f t="shared" si="17"/>
        <v>91.902993649945586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146.74057649667407</v>
      </c>
      <c r="F36" s="64">
        <f t="shared" si="17"/>
        <v>197.82559472942276</v>
      </c>
      <c r="G36" s="65">
        <f t="shared" si="17"/>
        <v>189.50704419889502</v>
      </c>
      <c r="H36" s="66">
        <f t="shared" si="17"/>
        <v>219.44180647884352</v>
      </c>
      <c r="I36" s="63">
        <f t="shared" si="17"/>
        <v>76.617514294312372</v>
      </c>
      <c r="J36" s="64">
        <f t="shared" si="17"/>
        <v>74.463233755920868</v>
      </c>
      <c r="K36" s="65">
        <f t="shared" si="17"/>
        <v>120.8793324775353</v>
      </c>
      <c r="L36" s="66">
        <f t="shared" si="17"/>
        <v>119.2194980911859</v>
      </c>
      <c r="M36" s="63">
        <f t="shared" si="17"/>
        <v>107.19953960447839</v>
      </c>
      <c r="N36" s="64">
        <f t="shared" si="17"/>
        <v>149.74986354427477</v>
      </c>
      <c r="O36" s="65">
        <f t="shared" si="17"/>
        <v>88.951273310607576</v>
      </c>
      <c r="P36" s="66">
        <f t="shared" si="17"/>
        <v>90.70381036102944</v>
      </c>
      <c r="Q36" s="63">
        <f t="shared" si="17"/>
        <v>98.10659236005786</v>
      </c>
      <c r="R36" s="64">
        <f t="shared" si="17"/>
        <v>92.821066884146035</v>
      </c>
      <c r="S36" s="65">
        <f t="shared" si="17"/>
        <v>115.54257390688618</v>
      </c>
      <c r="T36" s="66">
        <f t="shared" si="17"/>
        <v>88.960001850914125</v>
      </c>
      <c r="U36" s="63">
        <f t="shared" si="17"/>
        <v>114.53091476496976</v>
      </c>
      <c r="V36" s="64">
        <f t="shared" si="17"/>
        <v>92.440222975999035</v>
      </c>
      <c r="W36" s="65">
        <f t="shared" si="17"/>
        <v>91.130483223215435</v>
      </c>
      <c r="X36" s="66">
        <f t="shared" si="17"/>
        <v>99.248420929902466</v>
      </c>
      <c r="Y36" s="63">
        <f t="shared" si="17"/>
        <v>106.96383664995226</v>
      </c>
      <c r="Z36" s="64">
        <f t="shared" si="17"/>
        <v>95.569291330572938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51.025995575221238</v>
      </c>
      <c r="F37" s="68">
        <f t="shared" si="17"/>
        <v>51.477003013011334</v>
      </c>
      <c r="G37" s="69">
        <f t="shared" si="17"/>
        <v>148.07268862911795</v>
      </c>
      <c r="H37" s="70">
        <f t="shared" si="17"/>
        <v>144.12659549137646</v>
      </c>
      <c r="I37" s="67">
        <f t="shared" si="17"/>
        <v>244.65092918131592</v>
      </c>
      <c r="J37" s="68">
        <f t="shared" si="17"/>
        <v>492.86261405596753</v>
      </c>
      <c r="K37" s="69">
        <f t="shared" si="17"/>
        <v>253.9991728701406</v>
      </c>
      <c r="L37" s="70">
        <f t="shared" si="17"/>
        <v>40.039130609544522</v>
      </c>
      <c r="M37" s="67">
        <f t="shared" si="17"/>
        <v>88.640550375255856</v>
      </c>
      <c r="N37" s="68">
        <f t="shared" si="17"/>
        <v>104.33532142302869</v>
      </c>
      <c r="O37" s="69">
        <f t="shared" si="17"/>
        <v>110.76857204024834</v>
      </c>
      <c r="P37" s="70">
        <f t="shared" si="17"/>
        <v>112.6156544791431</v>
      </c>
      <c r="Q37" s="67">
        <f t="shared" si="17"/>
        <v>103.60882247582009</v>
      </c>
      <c r="R37" s="68">
        <f t="shared" si="17"/>
        <v>105.25673397636832</v>
      </c>
      <c r="S37" s="69">
        <f t="shared" si="17"/>
        <v>93.52908518906915</v>
      </c>
      <c r="T37" s="70">
        <f t="shared" si="17"/>
        <v>97.546176733764483</v>
      </c>
      <c r="U37" s="67">
        <f t="shared" si="17"/>
        <v>132.633955448525</v>
      </c>
      <c r="V37" s="68">
        <f t="shared" si="17"/>
        <v>210.97450027293286</v>
      </c>
      <c r="W37" s="69">
        <f t="shared" si="17"/>
        <v>92.68519235146826</v>
      </c>
      <c r="X37" s="70">
        <f t="shared" si="17"/>
        <v>111.32687573039222</v>
      </c>
      <c r="Y37" s="67">
        <f t="shared" si="17"/>
        <v>103.16218800696544</v>
      </c>
      <c r="Z37" s="68">
        <f t="shared" si="17"/>
        <v>115.6497090092316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+'(令和4年10月)'!E20</f>
        <v>822</v>
      </c>
      <c r="F39" s="119">
        <f>+'(令和4年10月)'!F20</f>
        <v>74866</v>
      </c>
      <c r="G39" s="118">
        <f>+'(令和4年10月)'!G20</f>
        <v>1347.5630000000001</v>
      </c>
      <c r="H39" s="119">
        <f>+'(令和4年10月)'!H20</f>
        <v>498696</v>
      </c>
      <c r="I39" s="118">
        <f>+'(令和4年10月)'!I20</f>
        <v>2816</v>
      </c>
      <c r="J39" s="119">
        <f>+'(令和4年10月)'!J20</f>
        <v>4639230</v>
      </c>
      <c r="K39" s="118">
        <f>+'(令和4年10月)'!K20</f>
        <v>1765</v>
      </c>
      <c r="L39" s="119">
        <f>+'(令和4年10月)'!L20</f>
        <v>3821208</v>
      </c>
      <c r="M39" s="118">
        <f>+'(令和4年10月)'!M20</f>
        <v>12346.272000000001</v>
      </c>
      <c r="N39" s="119">
        <f>+'(令和4年10月)'!N20</f>
        <v>3009437</v>
      </c>
      <c r="O39" s="118">
        <f>+'(令和4年10月)'!O20</f>
        <v>4350</v>
      </c>
      <c r="P39" s="119">
        <f>+'(令和4年10月)'!P20</f>
        <v>1439242</v>
      </c>
      <c r="Q39" s="118">
        <f>+'(令和4年10月)'!Q20</f>
        <v>26830</v>
      </c>
      <c r="R39" s="119">
        <f>+'(令和4年10月)'!R20</f>
        <v>5115434</v>
      </c>
      <c r="S39" s="120">
        <f>+'(令和4年10月)'!S20</f>
        <v>48073</v>
      </c>
      <c r="T39" s="121">
        <f>+'(令和4年10月)'!T20</f>
        <v>7969145</v>
      </c>
      <c r="U39" s="118">
        <f>+'(令和4年10月)'!U20</f>
        <v>4481</v>
      </c>
      <c r="V39" s="119">
        <f>+'(令和4年10月)'!V20</f>
        <v>1563340</v>
      </c>
      <c r="W39" s="118">
        <f>+'(令和4年10月)'!W20</f>
        <v>5806.8649999999998</v>
      </c>
      <c r="X39" s="119">
        <f>+'(令和4年10月)'!X20</f>
        <v>1158934</v>
      </c>
      <c r="Y39" s="104">
        <f>+'(令和4年10月)'!Y20</f>
        <v>108637.70000000001</v>
      </c>
      <c r="Z39" s="105">
        <f>+'(令和4年10月)'!Z20</f>
        <v>29289532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+'(令和4年10月)'!E21</f>
        <v>916</v>
      </c>
      <c r="F40" s="123">
        <f>+'(令和4年10月)'!F21</f>
        <v>78680</v>
      </c>
      <c r="G40" s="122">
        <f>+'(令和4年10月)'!G21</f>
        <v>1317.0129999999999</v>
      </c>
      <c r="H40" s="123">
        <f>+'(令和4年10月)'!H21</f>
        <v>491367</v>
      </c>
      <c r="I40" s="122">
        <f>+'(令和4年10月)'!I21</f>
        <v>2183</v>
      </c>
      <c r="J40" s="123">
        <f>+'(令和4年10月)'!J21</f>
        <v>4490212</v>
      </c>
      <c r="K40" s="122">
        <f>+'(令和4年10月)'!K21</f>
        <v>1862</v>
      </c>
      <c r="L40" s="123">
        <f>+'(令和4年10月)'!L21</f>
        <v>4058515</v>
      </c>
      <c r="M40" s="122">
        <f>+'(令和4年10月)'!M21</f>
        <v>11943.191999999999</v>
      </c>
      <c r="N40" s="123">
        <f>+'(令和4年10月)'!N21</f>
        <v>2843682</v>
      </c>
      <c r="O40" s="122">
        <f>+'(令和4年10月)'!O21</f>
        <v>4083</v>
      </c>
      <c r="P40" s="123">
        <f>+'(令和4年10月)'!P21</f>
        <v>1360514</v>
      </c>
      <c r="Q40" s="122">
        <f>+'(令和4年10月)'!Q21</f>
        <v>26142</v>
      </c>
      <c r="R40" s="123">
        <f>+'(令和4年10月)'!R21</f>
        <v>5070634</v>
      </c>
      <c r="S40" s="120">
        <f>+'(令和4年10月)'!S21</f>
        <v>45905</v>
      </c>
      <c r="T40" s="121">
        <f>+'(令和4年10月)'!T21</f>
        <v>7506150</v>
      </c>
      <c r="U40" s="122">
        <f>+'(令和4年10月)'!U21</f>
        <v>5304</v>
      </c>
      <c r="V40" s="123">
        <f>+'(令和4年10月)'!V21</f>
        <v>1773717</v>
      </c>
      <c r="W40" s="122">
        <f>+'(令和4年10月)'!W21</f>
        <v>6152.1949999999997</v>
      </c>
      <c r="X40" s="123">
        <f>+'(令和4年10月)'!X21</f>
        <v>1244113</v>
      </c>
      <c r="Y40" s="111">
        <f>+'(令和4年10月)'!Y21</f>
        <v>105807.4</v>
      </c>
      <c r="Z40" s="112">
        <f>+'(令和4年10月)'!Z21</f>
        <v>28917584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+'(令和4年10月)'!E22</f>
        <v>2249</v>
      </c>
      <c r="F41" s="123">
        <f>+'(令和4年10月)'!F22</f>
        <v>408561</v>
      </c>
      <c r="G41" s="122">
        <f>+'(令和4年10月)'!G22</f>
        <v>1516.55</v>
      </c>
      <c r="H41" s="123">
        <f>+'(令和4年10月)'!H22</f>
        <v>642066</v>
      </c>
      <c r="I41" s="122">
        <f>+'(令和4年10月)'!I22</f>
        <v>5081</v>
      </c>
      <c r="J41" s="123">
        <f>+'(令和4年10月)'!J22</f>
        <v>5601582</v>
      </c>
      <c r="K41" s="122">
        <f>+'(令和4年10月)'!K22</f>
        <v>5935</v>
      </c>
      <c r="L41" s="123">
        <f>+'(令和4年10月)'!L22</f>
        <v>773731</v>
      </c>
      <c r="M41" s="122">
        <f>+'(令和4年10月)'!M22</f>
        <v>18483.000000000004</v>
      </c>
      <c r="N41" s="123">
        <f>+'(令和4年10月)'!N22</f>
        <v>3631276</v>
      </c>
      <c r="O41" s="122">
        <f>+'(令和4年10月)'!O22</f>
        <v>5210</v>
      </c>
      <c r="P41" s="123">
        <f>+'(令和4年10月)'!P22</f>
        <v>1400877</v>
      </c>
      <c r="Q41" s="122">
        <f>+'(令和4年10月)'!Q22</f>
        <v>60533</v>
      </c>
      <c r="R41" s="123">
        <f>+'(令和4年10月)'!R22</f>
        <v>10750275</v>
      </c>
      <c r="S41" s="120">
        <f>+'(令和4年10月)'!S22</f>
        <v>29575</v>
      </c>
      <c r="T41" s="121">
        <f>+'(令和4年10月)'!T22</f>
        <v>2674489</v>
      </c>
      <c r="U41" s="122">
        <f>+'(令和4年10月)'!U22</f>
        <v>5493</v>
      </c>
      <c r="V41" s="123">
        <f>+'(令和4年10月)'!V22</f>
        <v>1959921</v>
      </c>
      <c r="W41" s="122">
        <f>+'(令和4年10月)'!W22</f>
        <v>7771.8410000000003</v>
      </c>
      <c r="X41" s="123">
        <f>+'(令和4年10月)'!X22</f>
        <v>2021782</v>
      </c>
      <c r="Y41" s="111">
        <f>+'(令和4年10月)'!Y22</f>
        <v>141847.391</v>
      </c>
      <c r="Z41" s="112">
        <f>+'(令和4年10月)'!Z22</f>
        <v>29864560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+'(令和4年10月)'!E23</f>
        <v>37.848432055749129</v>
      </c>
      <c r="F42" s="203">
        <f>+'(令和4年10月)'!F23</f>
        <v>0</v>
      </c>
      <c r="G42" s="202">
        <f>+'(令和4年10月)'!G23</f>
        <v>88.743767797372229</v>
      </c>
      <c r="H42" s="203">
        <f>+'(令和4年10月)'!H23</f>
        <v>0</v>
      </c>
      <c r="I42" s="202">
        <f>+'(令和4年10月)'!I23</f>
        <v>52.460908804701432</v>
      </c>
      <c r="J42" s="203">
        <f>+'(令和4年10月)'!J23</f>
        <v>0</v>
      </c>
      <c r="K42" s="202">
        <f>+'(令和4年10月)'!K23</f>
        <v>30.308347956881427</v>
      </c>
      <c r="L42" s="203">
        <f>+'(令和4年10月)'!L23</f>
        <v>0</v>
      </c>
      <c r="M42" s="202">
        <f>+'(令和4年10月)'!M23</f>
        <v>66.431958935446062</v>
      </c>
      <c r="N42" s="203">
        <f>+'(令和4年10月)'!N23</f>
        <v>0</v>
      </c>
      <c r="O42" s="202">
        <f>+'(令和4年10月)'!O23</f>
        <v>83.059194326799954</v>
      </c>
      <c r="P42" s="203">
        <f>+'(令和4年10月)'!P23</f>
        <v>0</v>
      </c>
      <c r="Q42" s="202">
        <f>+'(令和4年10月)'!Q23</f>
        <v>44.004718470152355</v>
      </c>
      <c r="R42" s="203">
        <f>+'(令和4年10月)'!R23</f>
        <v>0</v>
      </c>
      <c r="S42" s="202">
        <f>+'(令和4年10月)'!S23</f>
        <v>164.92576603137834</v>
      </c>
      <c r="T42" s="203">
        <f>+'(令和4年10月)'!T23</f>
        <v>0</v>
      </c>
      <c r="U42" s="202">
        <f>+'(令和4年10月)'!U23</f>
        <v>82.860530104157846</v>
      </c>
      <c r="V42" s="203">
        <f>+'(令和4年10月)'!V23</f>
        <v>0</v>
      </c>
      <c r="W42" s="202">
        <f>+'(令和4年10月)'!W23</f>
        <v>75.266228007128433</v>
      </c>
      <c r="X42" s="203">
        <f>+'(令和4年10月)'!X23</f>
        <v>0</v>
      </c>
      <c r="Y42" s="202">
        <f>+'(令和4年10月)'!Y23</f>
        <v>76.351804426449334</v>
      </c>
      <c r="Z42" s="203">
        <f>+'(令和4年10月)'!Z23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759.5</v>
      </c>
      <c r="F43" s="93">
        <f t="shared" si="18"/>
        <v>214028</v>
      </c>
      <c r="G43" s="90">
        <f t="shared" si="18"/>
        <v>-98.718000000000075</v>
      </c>
      <c r="H43" s="91">
        <f t="shared" si="18"/>
        <v>-42395</v>
      </c>
      <c r="I43" s="92">
        <f t="shared" si="18"/>
        <v>-480</v>
      </c>
      <c r="J43" s="93">
        <f t="shared" si="18"/>
        <v>-851027.79999999981</v>
      </c>
      <c r="K43" s="90">
        <f t="shared" si="18"/>
        <v>325</v>
      </c>
      <c r="L43" s="91">
        <f t="shared" si="18"/>
        <v>617634</v>
      </c>
      <c r="M43" s="92">
        <f t="shared" si="18"/>
        <v>-4994.112000000001</v>
      </c>
      <c r="N43" s="93">
        <f t="shared" si="18"/>
        <v>-1047179.25</v>
      </c>
      <c r="O43" s="90">
        <f t="shared" si="18"/>
        <v>50</v>
      </c>
      <c r="P43" s="91">
        <f t="shared" si="18"/>
        <v>74834</v>
      </c>
      <c r="Q43" s="92">
        <f t="shared" si="18"/>
        <v>1189.7999999999993</v>
      </c>
      <c r="R43" s="93">
        <f t="shared" si="18"/>
        <v>55083.5</v>
      </c>
      <c r="S43" s="90">
        <f t="shared" si="18"/>
        <v>4892</v>
      </c>
      <c r="T43" s="91">
        <f t="shared" si="18"/>
        <v>497167</v>
      </c>
      <c r="U43" s="92">
        <f t="shared" si="18"/>
        <v>304.10000000000036</v>
      </c>
      <c r="V43" s="93">
        <f t="shared" si="18"/>
        <v>-30541.5</v>
      </c>
      <c r="W43" s="90">
        <f t="shared" si="18"/>
        <v>1598.9769999999999</v>
      </c>
      <c r="X43" s="91">
        <f t="shared" si="18"/>
        <v>527077.5</v>
      </c>
      <c r="Y43" s="90">
        <f t="shared" si="18"/>
        <v>3546.5469999999914</v>
      </c>
      <c r="Z43" s="91">
        <f t="shared" si="18"/>
        <v>14680.449999999255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1069.4000000000001</v>
      </c>
      <c r="F44" s="97">
        <f t="shared" si="18"/>
        <v>192165</v>
      </c>
      <c r="G44" s="94">
        <f t="shared" si="18"/>
        <v>55.018000000000029</v>
      </c>
      <c r="H44" s="95">
        <f t="shared" si="18"/>
        <v>7749</v>
      </c>
      <c r="I44" s="96">
        <f t="shared" si="18"/>
        <v>363</v>
      </c>
      <c r="J44" s="97">
        <f t="shared" si="18"/>
        <v>-268624.70000000019</v>
      </c>
      <c r="K44" s="94">
        <f t="shared" si="18"/>
        <v>21.299999999999955</v>
      </c>
      <c r="L44" s="95">
        <f t="shared" si="18"/>
        <v>48369</v>
      </c>
      <c r="M44" s="96">
        <f t="shared" si="18"/>
        <v>-1698.1319999999996</v>
      </c>
      <c r="N44" s="97">
        <f t="shared" si="18"/>
        <v>-530859.75</v>
      </c>
      <c r="O44" s="94">
        <f t="shared" si="18"/>
        <v>353</v>
      </c>
      <c r="P44" s="95">
        <f t="shared" si="18"/>
        <v>135600</v>
      </c>
      <c r="Q44" s="96">
        <f t="shared" si="18"/>
        <v>1672.2000000000007</v>
      </c>
      <c r="R44" s="97">
        <f t="shared" si="18"/>
        <v>54428.299999999814</v>
      </c>
      <c r="S44" s="94">
        <f t="shared" si="18"/>
        <v>6311</v>
      </c>
      <c r="T44" s="95">
        <f t="shared" si="18"/>
        <v>952892</v>
      </c>
      <c r="U44" s="96">
        <f t="shared" si="18"/>
        <v>568</v>
      </c>
      <c r="V44" s="97">
        <f t="shared" si="18"/>
        <v>420378.5</v>
      </c>
      <c r="W44" s="94">
        <f t="shared" si="18"/>
        <v>882.16700000000037</v>
      </c>
      <c r="X44" s="95">
        <f t="shared" si="18"/>
        <v>322170</v>
      </c>
      <c r="Y44" s="94">
        <f t="shared" si="18"/>
        <v>9596.9530000000086</v>
      </c>
      <c r="Z44" s="95">
        <f t="shared" si="18"/>
        <v>1334267.3500000015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-403.90000000000009</v>
      </c>
      <c r="F45" s="97">
        <f t="shared" si="18"/>
        <v>18049</v>
      </c>
      <c r="G45" s="94">
        <f t="shared" si="18"/>
        <v>-123.18599999999992</v>
      </c>
      <c r="H45" s="95">
        <f t="shared" si="18"/>
        <v>-42815</v>
      </c>
      <c r="I45" s="96">
        <f t="shared" si="18"/>
        <v>-210</v>
      </c>
      <c r="J45" s="97">
        <f t="shared" si="18"/>
        <v>-433385.20000000019</v>
      </c>
      <c r="K45" s="94">
        <f t="shared" si="18"/>
        <v>206.69999999999982</v>
      </c>
      <c r="L45" s="95">
        <f t="shared" si="18"/>
        <v>331958</v>
      </c>
      <c r="M45" s="96">
        <f t="shared" si="18"/>
        <v>-2892.9000000000033</v>
      </c>
      <c r="N45" s="97">
        <f t="shared" si="18"/>
        <v>-350564.5</v>
      </c>
      <c r="O45" s="94">
        <f t="shared" si="18"/>
        <v>-36</v>
      </c>
      <c r="P45" s="95">
        <f t="shared" si="18"/>
        <v>17962</v>
      </c>
      <c r="Q45" s="96">
        <f t="shared" si="18"/>
        <v>205.60000000000582</v>
      </c>
      <c r="R45" s="97">
        <f t="shared" si="18"/>
        <v>45455.599999999627</v>
      </c>
      <c r="S45" s="94">
        <f t="shared" si="18"/>
        <v>749</v>
      </c>
      <c r="T45" s="95">
        <f t="shared" si="18"/>
        <v>7270</v>
      </c>
      <c r="U45" s="96">
        <f t="shared" si="18"/>
        <v>-1086.8999999999996</v>
      </c>
      <c r="V45" s="97">
        <f t="shared" si="18"/>
        <v>-661297</v>
      </c>
      <c r="W45" s="94">
        <f t="shared" si="18"/>
        <v>371.48000000000047</v>
      </c>
      <c r="X45" s="95">
        <f t="shared" si="18"/>
        <v>119728.5</v>
      </c>
      <c r="Y45" s="94">
        <f t="shared" si="18"/>
        <v>-3220.1059999999998</v>
      </c>
      <c r="Z45" s="95">
        <f t="shared" si="18"/>
        <v>-947638.60000000149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49.27450094539887</v>
      </c>
      <c r="F46" s="201"/>
      <c r="G46" s="192">
        <f>G23-G42</f>
        <v>1.3233613342790989</v>
      </c>
      <c r="H46" s="201"/>
      <c r="I46" s="192">
        <f>I23-I42</f>
        <v>-3.4054425667593051</v>
      </c>
      <c r="J46" s="201"/>
      <c r="K46" s="192">
        <f>K23-K42</f>
        <v>2.5921960659062577</v>
      </c>
      <c r="L46" s="201"/>
      <c r="M46" s="192">
        <f>M23-M42</f>
        <v>-14.786467330631709</v>
      </c>
      <c r="N46" s="201"/>
      <c r="O46" s="192">
        <f t="shared" si="18"/>
        <v>2.0332555961584546</v>
      </c>
      <c r="P46" s="201"/>
      <c r="Q46" s="192">
        <f t="shared" si="18"/>
        <v>2.0357394771329069</v>
      </c>
      <c r="R46" s="201"/>
      <c r="S46" s="192">
        <f t="shared" si="18"/>
        <v>10.67148934851113</v>
      </c>
      <c r="T46" s="201"/>
      <c r="U46" s="192">
        <f t="shared" si="18"/>
        <v>24.796731667114287</v>
      </c>
      <c r="V46" s="201"/>
      <c r="W46" s="192">
        <f t="shared" si="18"/>
        <v>15.466144054180148</v>
      </c>
      <c r="X46" s="201"/>
      <c r="Y46" s="192">
        <f t="shared" si="18"/>
        <v>4.7922771875356744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192.39659367396592</v>
      </c>
      <c r="F47" s="72">
        <f t="shared" si="19"/>
        <v>385.88144150882908</v>
      </c>
      <c r="G47" s="71">
        <f t="shared" si="19"/>
        <v>92.674331367067808</v>
      </c>
      <c r="H47" s="73">
        <f t="shared" si="19"/>
        <v>91.498828945890892</v>
      </c>
      <c r="I47" s="74">
        <f t="shared" si="19"/>
        <v>82.954545454545453</v>
      </c>
      <c r="J47" s="72">
        <f t="shared" si="19"/>
        <v>81.655839438872405</v>
      </c>
      <c r="K47" s="71">
        <f t="shared" si="19"/>
        <v>118.41359773371106</v>
      </c>
      <c r="L47" s="73">
        <f t="shared" si="19"/>
        <v>116.16331798740084</v>
      </c>
      <c r="M47" s="74">
        <f t="shared" si="19"/>
        <v>59.549635711897487</v>
      </c>
      <c r="N47" s="72">
        <f t="shared" si="19"/>
        <v>65.203483242878974</v>
      </c>
      <c r="O47" s="71">
        <f t="shared" si="19"/>
        <v>101.14942528735634</v>
      </c>
      <c r="P47" s="73">
        <f t="shared" si="19"/>
        <v>105.19954253697432</v>
      </c>
      <c r="Q47" s="74">
        <f t="shared" si="19"/>
        <v>104.43458814759596</v>
      </c>
      <c r="R47" s="72">
        <f t="shared" si="19"/>
        <v>101.07680990508332</v>
      </c>
      <c r="S47" s="71">
        <f t="shared" si="19"/>
        <v>110.17619037713477</v>
      </c>
      <c r="T47" s="73">
        <f t="shared" si="19"/>
        <v>106.23864919009505</v>
      </c>
      <c r="U47" s="74">
        <f t="shared" si="19"/>
        <v>106.78643160008927</v>
      </c>
      <c r="V47" s="72">
        <f t="shared" si="19"/>
        <v>98.046394258446654</v>
      </c>
      <c r="W47" s="71">
        <f t="shared" si="19"/>
        <v>127.53597681365075</v>
      </c>
      <c r="X47" s="73">
        <f t="shared" si="19"/>
        <v>145.47950961832166</v>
      </c>
      <c r="Y47" s="71">
        <f t="shared" si="19"/>
        <v>103.26456377482218</v>
      </c>
      <c r="Z47" s="73">
        <f t="shared" si="19"/>
        <v>100.05012183192275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216.74672489082968</v>
      </c>
      <c r="F48" s="66">
        <f t="shared" si="19"/>
        <v>344.23614641586175</v>
      </c>
      <c r="G48" s="63">
        <f t="shared" si="19"/>
        <v>104.17748344169723</v>
      </c>
      <c r="H48" s="64">
        <f t="shared" si="19"/>
        <v>101.5770289824103</v>
      </c>
      <c r="I48" s="65">
        <f t="shared" si="19"/>
        <v>116.62849289967934</v>
      </c>
      <c r="J48" s="66">
        <f t="shared" si="19"/>
        <v>94.017549728164269</v>
      </c>
      <c r="K48" s="63">
        <f t="shared" si="19"/>
        <v>101.14393125671322</v>
      </c>
      <c r="L48" s="64">
        <f t="shared" si="19"/>
        <v>101.19179059335744</v>
      </c>
      <c r="M48" s="65">
        <f t="shared" si="19"/>
        <v>85.781590047283842</v>
      </c>
      <c r="N48" s="66">
        <f t="shared" si="19"/>
        <v>81.331958003743026</v>
      </c>
      <c r="O48" s="63">
        <f t="shared" si="19"/>
        <v>108.64560372275287</v>
      </c>
      <c r="P48" s="64">
        <f t="shared" si="19"/>
        <v>109.96682136310247</v>
      </c>
      <c r="Q48" s="65">
        <f t="shared" si="19"/>
        <v>106.39660316731695</v>
      </c>
      <c r="R48" s="66">
        <f t="shared" si="19"/>
        <v>101.07340226094014</v>
      </c>
      <c r="S48" s="63">
        <f t="shared" si="19"/>
        <v>113.74795773880841</v>
      </c>
      <c r="T48" s="64">
        <f t="shared" si="19"/>
        <v>112.69481691679491</v>
      </c>
      <c r="U48" s="65">
        <f t="shared" si="19"/>
        <v>110.70889894419307</v>
      </c>
      <c r="V48" s="66">
        <f t="shared" si="19"/>
        <v>123.70042684374114</v>
      </c>
      <c r="W48" s="63">
        <f t="shared" si="19"/>
        <v>114.33906109933123</v>
      </c>
      <c r="X48" s="64">
        <f t="shared" si="19"/>
        <v>125.89555771863168</v>
      </c>
      <c r="Y48" s="63">
        <f t="shared" si="19"/>
        <v>109.0702096450721</v>
      </c>
      <c r="Z48" s="64">
        <f t="shared" si="19"/>
        <v>104.61403466485997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82.040907069808796</v>
      </c>
      <c r="F49" s="70">
        <f t="shared" si="19"/>
        <v>104.41770017206733</v>
      </c>
      <c r="G49" s="67">
        <f t="shared" si="19"/>
        <v>91.877221324717297</v>
      </c>
      <c r="H49" s="68">
        <f t="shared" si="19"/>
        <v>93.331682412711473</v>
      </c>
      <c r="I49" s="69">
        <f t="shared" si="19"/>
        <v>95.866955323755164</v>
      </c>
      <c r="J49" s="70">
        <f t="shared" si="19"/>
        <v>92.26316422753429</v>
      </c>
      <c r="K49" s="67">
        <f t="shared" si="19"/>
        <v>103.48272957034541</v>
      </c>
      <c r="L49" s="68">
        <f t="shared" si="19"/>
        <v>142.90354141167924</v>
      </c>
      <c r="M49" s="69">
        <f t="shared" si="19"/>
        <v>84.348320077909406</v>
      </c>
      <c r="N49" s="70">
        <f t="shared" si="19"/>
        <v>90.345969295641538</v>
      </c>
      <c r="O49" s="67">
        <f t="shared" si="19"/>
        <v>99.309021113243773</v>
      </c>
      <c r="P49" s="68">
        <f t="shared" si="19"/>
        <v>101.28219679529325</v>
      </c>
      <c r="Q49" s="69">
        <f t="shared" si="19"/>
        <v>100.33964944740885</v>
      </c>
      <c r="R49" s="70">
        <f t="shared" si="19"/>
        <v>100.42283197406579</v>
      </c>
      <c r="S49" s="67">
        <f t="shared" si="19"/>
        <v>102.53254437869823</v>
      </c>
      <c r="T49" s="68">
        <f t="shared" si="19"/>
        <v>100.2718276276328</v>
      </c>
      <c r="U49" s="69">
        <f t="shared" si="19"/>
        <v>80.212998361551072</v>
      </c>
      <c r="V49" s="70">
        <f t="shared" si="19"/>
        <v>66.25899717386568</v>
      </c>
      <c r="W49" s="67">
        <f t="shared" si="19"/>
        <v>104.77981986507446</v>
      </c>
      <c r="X49" s="68">
        <f t="shared" si="19"/>
        <v>105.92192926833852</v>
      </c>
      <c r="Y49" s="67">
        <f t="shared" si="19"/>
        <v>97.729879994761419</v>
      </c>
      <c r="Z49" s="68">
        <f t="shared" si="19"/>
        <v>96.826879083435344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A10B-7952-400E-8028-207A73033CCB}">
  <dimension ref="A1:AL52"/>
  <sheetViews>
    <sheetView zoomScaleNormal="100" zoomScaleSheetLayoutView="100" workbookViewId="0">
      <pane xSplit="4" ySplit="4" topLeftCell="E8" activePane="bottomRight" state="frozen"/>
      <selection activeCell="J64" sqref="J64"/>
      <selection pane="topRight" activeCell="J64" sqref="J64"/>
      <selection pane="bottomLeft" activeCell="J64" sqref="J64"/>
      <selection pane="bottomRight" activeCell="E23" sqref="E23:Z23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68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635</v>
      </c>
      <c r="F5" s="14">
        <v>42322</v>
      </c>
      <c r="G5" s="15">
        <v>30</v>
      </c>
      <c r="H5" s="16">
        <v>5440</v>
      </c>
      <c r="I5" s="13">
        <v>2366</v>
      </c>
      <c r="J5" s="14">
        <v>4474985</v>
      </c>
      <c r="K5" s="17">
        <v>1666</v>
      </c>
      <c r="L5" s="18">
        <v>3739170</v>
      </c>
      <c r="M5" s="13">
        <v>616</v>
      </c>
      <c r="N5" s="75">
        <v>184555</v>
      </c>
      <c r="O5" s="19">
        <v>784</v>
      </c>
      <c r="P5" s="18">
        <v>45061</v>
      </c>
      <c r="Q5" s="13">
        <v>12226</v>
      </c>
      <c r="R5" s="14">
        <v>1909106</v>
      </c>
      <c r="S5" s="19">
        <v>14928</v>
      </c>
      <c r="T5" s="18">
        <v>4218357</v>
      </c>
      <c r="U5" s="13">
        <v>3211</v>
      </c>
      <c r="V5" s="14">
        <v>1450267</v>
      </c>
      <c r="W5" s="13">
        <v>74</v>
      </c>
      <c r="X5" s="18">
        <v>41378</v>
      </c>
      <c r="Y5" s="20">
        <f t="shared" ref="Y5:Z19" si="0">+W5+U5+S5+Q5+O5+M5+K5+I5+G5+E5</f>
        <v>36536</v>
      </c>
      <c r="Z5" s="21">
        <f t="shared" si="0"/>
        <v>16110641</v>
      </c>
    </row>
    <row r="6" spans="1:26" ht="18.95" customHeight="1" x14ac:dyDescent="0.15">
      <c r="A6" s="7"/>
      <c r="B6" s="22"/>
      <c r="C6" s="83"/>
      <c r="D6" s="81" t="s">
        <v>22</v>
      </c>
      <c r="E6" s="23">
        <v>740</v>
      </c>
      <c r="F6" s="24">
        <v>48768</v>
      </c>
      <c r="G6" s="25">
        <v>30</v>
      </c>
      <c r="H6" s="26">
        <v>5460</v>
      </c>
      <c r="I6" s="27">
        <v>1815</v>
      </c>
      <c r="J6" s="21">
        <v>4356439</v>
      </c>
      <c r="K6" s="25">
        <v>1713</v>
      </c>
      <c r="L6" s="26">
        <v>3986621</v>
      </c>
      <c r="M6" s="27">
        <v>616</v>
      </c>
      <c r="N6" s="76">
        <v>191835</v>
      </c>
      <c r="O6" s="25">
        <v>733</v>
      </c>
      <c r="P6" s="26">
        <v>46310</v>
      </c>
      <c r="Q6" s="27">
        <v>13039</v>
      </c>
      <c r="R6" s="21">
        <v>2012716</v>
      </c>
      <c r="S6" s="25">
        <v>13261</v>
      </c>
      <c r="T6" s="26">
        <v>3813741</v>
      </c>
      <c r="U6" s="27">
        <v>3743</v>
      </c>
      <c r="V6" s="21">
        <v>1636815</v>
      </c>
      <c r="W6" s="27">
        <v>99</v>
      </c>
      <c r="X6" s="26">
        <v>44270</v>
      </c>
      <c r="Y6" s="20">
        <f t="shared" si="0"/>
        <v>35789</v>
      </c>
      <c r="Z6" s="21">
        <f t="shared" si="0"/>
        <v>16142975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1555</v>
      </c>
      <c r="F7" s="36">
        <v>244552</v>
      </c>
      <c r="G7" s="29">
        <v>151</v>
      </c>
      <c r="H7" s="30">
        <v>74218</v>
      </c>
      <c r="I7" s="31">
        <v>4245</v>
      </c>
      <c r="J7" s="32">
        <v>5334018</v>
      </c>
      <c r="K7" s="77">
        <v>5472</v>
      </c>
      <c r="L7" s="30">
        <v>658301</v>
      </c>
      <c r="M7" s="23">
        <v>1054.7</v>
      </c>
      <c r="N7" s="24">
        <v>230571</v>
      </c>
      <c r="O7" s="33">
        <v>3127</v>
      </c>
      <c r="P7" s="34">
        <v>593134</v>
      </c>
      <c r="Q7" s="23">
        <v>33585</v>
      </c>
      <c r="R7" s="24">
        <v>5125195</v>
      </c>
      <c r="S7" s="33">
        <v>25761</v>
      </c>
      <c r="T7" s="34">
        <v>2022240</v>
      </c>
      <c r="U7" s="23">
        <v>3245</v>
      </c>
      <c r="V7" s="24">
        <v>1746665</v>
      </c>
      <c r="W7" s="23">
        <v>1078</v>
      </c>
      <c r="X7" s="34">
        <v>294102</v>
      </c>
      <c r="Y7" s="31">
        <f t="shared" si="0"/>
        <v>79273.7</v>
      </c>
      <c r="Z7" s="24">
        <f t="shared" si="0"/>
        <v>16322996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187</v>
      </c>
      <c r="F8" s="14">
        <v>32544</v>
      </c>
      <c r="G8" s="15">
        <v>128.56299999999999</v>
      </c>
      <c r="H8" s="16">
        <v>81000</v>
      </c>
      <c r="I8" s="13">
        <v>78</v>
      </c>
      <c r="J8" s="14">
        <v>15570</v>
      </c>
      <c r="K8" s="17">
        <v>1</v>
      </c>
      <c r="L8" s="18">
        <v>378</v>
      </c>
      <c r="M8" s="13">
        <v>8014</v>
      </c>
      <c r="N8" s="75">
        <v>2197051</v>
      </c>
      <c r="O8" s="19">
        <v>0</v>
      </c>
      <c r="P8" s="18">
        <v>0</v>
      </c>
      <c r="Q8" s="13">
        <v>8316</v>
      </c>
      <c r="R8" s="14">
        <v>1527271</v>
      </c>
      <c r="S8" s="19">
        <v>33145</v>
      </c>
      <c r="T8" s="18">
        <v>3750788</v>
      </c>
      <c r="U8" s="13">
        <v>1253</v>
      </c>
      <c r="V8" s="14">
        <v>109020</v>
      </c>
      <c r="W8" s="13">
        <v>18</v>
      </c>
      <c r="X8" s="18">
        <v>900</v>
      </c>
      <c r="Y8" s="13">
        <f t="shared" si="0"/>
        <v>51140.563000000002</v>
      </c>
      <c r="Z8" s="14">
        <f t="shared" si="0"/>
        <v>7714522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176</v>
      </c>
      <c r="F9" s="24">
        <v>29912</v>
      </c>
      <c r="G9" s="25">
        <v>133.01300000000001</v>
      </c>
      <c r="H9" s="26">
        <v>86200</v>
      </c>
      <c r="I9" s="27">
        <v>79</v>
      </c>
      <c r="J9" s="21">
        <v>14509</v>
      </c>
      <c r="K9" s="25">
        <v>59</v>
      </c>
      <c r="L9" s="26">
        <v>1084</v>
      </c>
      <c r="M9" s="27">
        <v>8697</v>
      </c>
      <c r="N9" s="76">
        <v>2329273</v>
      </c>
      <c r="O9" s="25">
        <v>0</v>
      </c>
      <c r="P9" s="26">
        <v>0</v>
      </c>
      <c r="Q9" s="27">
        <v>7096</v>
      </c>
      <c r="R9" s="21">
        <v>1381008</v>
      </c>
      <c r="S9" s="25">
        <v>32644</v>
      </c>
      <c r="T9" s="26">
        <v>3692409</v>
      </c>
      <c r="U9" s="27">
        <v>1543</v>
      </c>
      <c r="V9" s="21">
        <v>134270</v>
      </c>
      <c r="W9" s="27">
        <v>18</v>
      </c>
      <c r="X9" s="26">
        <v>900</v>
      </c>
      <c r="Y9" s="20">
        <f t="shared" si="0"/>
        <v>50445.012999999999</v>
      </c>
      <c r="Z9" s="21">
        <f t="shared" si="0"/>
        <v>7669565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228</v>
      </c>
      <c r="F10" s="36">
        <v>44143</v>
      </c>
      <c r="G10" s="29">
        <v>160.55000000000001</v>
      </c>
      <c r="H10" s="30">
        <v>84400</v>
      </c>
      <c r="I10" s="37">
        <v>156</v>
      </c>
      <c r="J10" s="38">
        <v>36713</v>
      </c>
      <c r="K10" s="77">
        <v>329</v>
      </c>
      <c r="L10" s="30">
        <v>7765</v>
      </c>
      <c r="M10" s="35">
        <v>9357</v>
      </c>
      <c r="N10" s="36">
        <v>1874328</v>
      </c>
      <c r="O10" s="29">
        <v>0</v>
      </c>
      <c r="P10" s="30">
        <v>0</v>
      </c>
      <c r="Q10" s="35">
        <v>12329</v>
      </c>
      <c r="R10" s="36">
        <v>1549774</v>
      </c>
      <c r="S10" s="29">
        <v>3645</v>
      </c>
      <c r="T10" s="30">
        <v>611064</v>
      </c>
      <c r="U10" s="35">
        <v>1654</v>
      </c>
      <c r="V10" s="36">
        <v>115110</v>
      </c>
      <c r="W10" s="35">
        <v>15</v>
      </c>
      <c r="X10" s="30">
        <v>100</v>
      </c>
      <c r="Y10" s="37">
        <f t="shared" si="0"/>
        <v>27873.55</v>
      </c>
      <c r="Z10" s="36">
        <f t="shared" si="0"/>
        <v>4323397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91</v>
      </c>
      <c r="J11" s="14">
        <v>13199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2593</v>
      </c>
      <c r="R11" s="14">
        <v>606988</v>
      </c>
      <c r="S11" s="19">
        <v>0</v>
      </c>
      <c r="T11" s="18">
        <v>0</v>
      </c>
      <c r="U11" s="13">
        <v>2</v>
      </c>
      <c r="V11" s="14">
        <v>753</v>
      </c>
      <c r="W11" s="13">
        <v>0</v>
      </c>
      <c r="X11" s="18">
        <v>0</v>
      </c>
      <c r="Y11" s="13">
        <f>+W11+U11+S11+Q11+O11+M11+K11+I11+G11+E11</f>
        <v>2776</v>
      </c>
      <c r="Z11" s="14">
        <f t="shared" si="0"/>
        <v>710940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25</v>
      </c>
      <c r="J12" s="21">
        <v>4331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2442</v>
      </c>
      <c r="R12" s="21">
        <v>625438</v>
      </c>
      <c r="S12" s="25">
        <v>0</v>
      </c>
      <c r="T12" s="26">
        <v>0</v>
      </c>
      <c r="U12" s="27">
        <v>13</v>
      </c>
      <c r="V12" s="21">
        <v>1532</v>
      </c>
      <c r="W12" s="27">
        <v>0</v>
      </c>
      <c r="X12" s="26">
        <v>57</v>
      </c>
      <c r="Y12" s="20">
        <f t="shared" ref="Y12:Y19" si="1">+W12+U12+S12+Q12+O12+M12+K12+I12+G12+E12</f>
        <v>2570</v>
      </c>
      <c r="Z12" s="21">
        <f t="shared" si="0"/>
        <v>721358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254</v>
      </c>
      <c r="J13" s="38">
        <v>31627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7400</v>
      </c>
      <c r="R13" s="36">
        <v>1963726</v>
      </c>
      <c r="S13" s="29">
        <v>2</v>
      </c>
      <c r="T13" s="30">
        <v>2250</v>
      </c>
      <c r="U13" s="35">
        <v>509</v>
      </c>
      <c r="V13" s="36">
        <v>79446</v>
      </c>
      <c r="W13" s="35">
        <v>7</v>
      </c>
      <c r="X13" s="30">
        <v>30365</v>
      </c>
      <c r="Y13" s="37">
        <f t="shared" si="1"/>
        <v>8386.1</v>
      </c>
      <c r="Z13" s="36">
        <f t="shared" si="0"/>
        <v>2321414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2816</v>
      </c>
      <c r="N14" s="75">
        <v>419520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2816</v>
      </c>
      <c r="Z14" s="14">
        <f t="shared" si="0"/>
        <v>419520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1900</v>
      </c>
      <c r="N15" s="76">
        <v>131884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1900</v>
      </c>
      <c r="Z15" s="24">
        <f t="shared" si="0"/>
        <v>131884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6267</v>
      </c>
      <c r="N16" s="36">
        <v>881705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6267</v>
      </c>
      <c r="Z16" s="36">
        <f t="shared" si="0"/>
        <v>881705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1114</v>
      </c>
      <c r="H17" s="18">
        <v>337256</v>
      </c>
      <c r="I17" s="13">
        <v>281</v>
      </c>
      <c r="J17" s="14">
        <v>135476</v>
      </c>
      <c r="K17" s="19">
        <v>98</v>
      </c>
      <c r="L17" s="18">
        <v>81660</v>
      </c>
      <c r="M17" s="13">
        <v>885.27200000000005</v>
      </c>
      <c r="N17" s="75">
        <v>193311</v>
      </c>
      <c r="O17" s="19">
        <v>3566</v>
      </c>
      <c r="P17" s="18">
        <v>1394181</v>
      </c>
      <c r="Q17" s="13">
        <v>3695</v>
      </c>
      <c r="R17" s="14">
        <v>1072069</v>
      </c>
      <c r="S17" s="19">
        <v>0</v>
      </c>
      <c r="T17" s="18">
        <v>0</v>
      </c>
      <c r="U17" s="13">
        <v>15</v>
      </c>
      <c r="V17" s="14">
        <v>3300</v>
      </c>
      <c r="W17" s="13">
        <v>5714.8649999999998</v>
      </c>
      <c r="X17" s="18">
        <v>1116656</v>
      </c>
      <c r="Y17" s="41">
        <f t="shared" si="1"/>
        <v>15369.137000000001</v>
      </c>
      <c r="Z17" s="42">
        <f t="shared" si="0"/>
        <v>4333909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1079</v>
      </c>
      <c r="H18" s="26">
        <v>324707</v>
      </c>
      <c r="I18" s="27">
        <v>264</v>
      </c>
      <c r="J18" s="21">
        <v>114933</v>
      </c>
      <c r="K18" s="25">
        <v>90</v>
      </c>
      <c r="L18" s="26">
        <v>70810</v>
      </c>
      <c r="M18" s="27">
        <v>715.19200000000001</v>
      </c>
      <c r="N18" s="21">
        <v>175690</v>
      </c>
      <c r="O18" s="25">
        <v>3350</v>
      </c>
      <c r="P18" s="26">
        <v>1314204</v>
      </c>
      <c r="Q18" s="27">
        <v>3565</v>
      </c>
      <c r="R18" s="21">
        <v>1051472</v>
      </c>
      <c r="S18" s="25">
        <v>0</v>
      </c>
      <c r="T18" s="26">
        <v>0</v>
      </c>
      <c r="U18" s="27">
        <v>5</v>
      </c>
      <c r="V18" s="21">
        <v>1100</v>
      </c>
      <c r="W18" s="27">
        <v>6035.1949999999997</v>
      </c>
      <c r="X18" s="26">
        <v>1198886</v>
      </c>
      <c r="Y18" s="23">
        <f t="shared" si="1"/>
        <v>15103.386999999999</v>
      </c>
      <c r="Z18" s="24">
        <f t="shared" si="0"/>
        <v>4251802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466</v>
      </c>
      <c r="F19" s="24">
        <v>119866</v>
      </c>
      <c r="G19" s="33">
        <v>1010</v>
      </c>
      <c r="H19" s="34">
        <v>288448</v>
      </c>
      <c r="I19" s="23">
        <v>426</v>
      </c>
      <c r="J19" s="24">
        <v>199224</v>
      </c>
      <c r="K19" s="78">
        <v>134</v>
      </c>
      <c r="L19" s="34">
        <v>107665</v>
      </c>
      <c r="M19" s="23">
        <v>1785.2</v>
      </c>
      <c r="N19" s="24">
        <v>625672</v>
      </c>
      <c r="O19" s="33">
        <v>2083</v>
      </c>
      <c r="P19" s="34">
        <v>807743</v>
      </c>
      <c r="Q19" s="23">
        <v>7219</v>
      </c>
      <c r="R19" s="24">
        <v>2111580</v>
      </c>
      <c r="S19" s="33">
        <v>167</v>
      </c>
      <c r="T19" s="34">
        <v>38935</v>
      </c>
      <c r="U19" s="23">
        <v>85</v>
      </c>
      <c r="V19" s="24">
        <v>18700</v>
      </c>
      <c r="W19" s="23">
        <v>6671.8410000000003</v>
      </c>
      <c r="X19" s="34">
        <v>1697215</v>
      </c>
      <c r="Y19" s="35">
        <f t="shared" si="1"/>
        <v>20047.041000000001</v>
      </c>
      <c r="Z19" s="36">
        <f t="shared" si="0"/>
        <v>6015048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822</v>
      </c>
      <c r="F20" s="14">
        <f t="shared" ref="F20:X22" si="2">F5+F8+F11+F14+F17</f>
        <v>74866</v>
      </c>
      <c r="G20" s="19">
        <f>G5+G8+G11+G14+G17</f>
        <v>1347.5630000000001</v>
      </c>
      <c r="H20" s="18">
        <f t="shared" si="2"/>
        <v>498696</v>
      </c>
      <c r="I20" s="13">
        <f t="shared" si="2"/>
        <v>2816</v>
      </c>
      <c r="J20" s="14">
        <f t="shared" si="2"/>
        <v>4639230</v>
      </c>
      <c r="K20" s="19">
        <f t="shared" si="2"/>
        <v>1765</v>
      </c>
      <c r="L20" s="18">
        <f t="shared" si="2"/>
        <v>3821208</v>
      </c>
      <c r="M20" s="13">
        <f t="shared" si="2"/>
        <v>12346.272000000001</v>
      </c>
      <c r="N20" s="14">
        <f t="shared" si="2"/>
        <v>3009437</v>
      </c>
      <c r="O20" s="19">
        <f t="shared" si="2"/>
        <v>4350</v>
      </c>
      <c r="P20" s="18">
        <f t="shared" si="2"/>
        <v>1439242</v>
      </c>
      <c r="Q20" s="13">
        <f t="shared" si="2"/>
        <v>26830</v>
      </c>
      <c r="R20" s="14">
        <f t="shared" si="2"/>
        <v>5115434</v>
      </c>
      <c r="S20" s="19">
        <f t="shared" si="2"/>
        <v>48073</v>
      </c>
      <c r="T20" s="18">
        <f t="shared" si="2"/>
        <v>7969145</v>
      </c>
      <c r="U20" s="13">
        <f t="shared" si="2"/>
        <v>4481</v>
      </c>
      <c r="V20" s="14">
        <f t="shared" si="2"/>
        <v>1563340</v>
      </c>
      <c r="W20" s="13">
        <f t="shared" si="2"/>
        <v>5806.8649999999998</v>
      </c>
      <c r="X20" s="18">
        <f t="shared" si="2"/>
        <v>1158934</v>
      </c>
      <c r="Y20" s="31">
        <f t="shared" ref="Y20:Z22" si="3">+Y17+Y14+Y11+Y8+Y5</f>
        <v>108637.70000000001</v>
      </c>
      <c r="Z20" s="32">
        <f t="shared" si="3"/>
        <v>29289532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916</v>
      </c>
      <c r="F21" s="21">
        <f t="shared" si="4"/>
        <v>78680</v>
      </c>
      <c r="G21" s="25">
        <f t="shared" si="4"/>
        <v>1317.0129999999999</v>
      </c>
      <c r="H21" s="26">
        <f t="shared" si="4"/>
        <v>491367</v>
      </c>
      <c r="I21" s="27">
        <f t="shared" si="4"/>
        <v>2183</v>
      </c>
      <c r="J21" s="21">
        <f t="shared" si="4"/>
        <v>4490212</v>
      </c>
      <c r="K21" s="25">
        <f t="shared" si="4"/>
        <v>1862</v>
      </c>
      <c r="L21" s="26">
        <f t="shared" si="4"/>
        <v>4058515</v>
      </c>
      <c r="M21" s="27">
        <f t="shared" si="4"/>
        <v>11943.191999999999</v>
      </c>
      <c r="N21" s="21">
        <f t="shared" si="4"/>
        <v>2843682</v>
      </c>
      <c r="O21" s="25">
        <f t="shared" si="4"/>
        <v>4083</v>
      </c>
      <c r="P21" s="26">
        <f t="shared" si="4"/>
        <v>1360514</v>
      </c>
      <c r="Q21" s="27">
        <f t="shared" si="4"/>
        <v>26142</v>
      </c>
      <c r="R21" s="21">
        <f t="shared" si="4"/>
        <v>5070634</v>
      </c>
      <c r="S21" s="25">
        <f t="shared" si="4"/>
        <v>45905</v>
      </c>
      <c r="T21" s="26">
        <f t="shared" si="4"/>
        <v>7506150</v>
      </c>
      <c r="U21" s="27">
        <f t="shared" si="2"/>
        <v>5304</v>
      </c>
      <c r="V21" s="21">
        <f t="shared" si="2"/>
        <v>1773717</v>
      </c>
      <c r="W21" s="27">
        <f t="shared" si="2"/>
        <v>6152.1949999999997</v>
      </c>
      <c r="X21" s="26">
        <f t="shared" si="2"/>
        <v>1244113</v>
      </c>
      <c r="Y21" s="23">
        <f t="shared" si="3"/>
        <v>105807.4</v>
      </c>
      <c r="Z21" s="24">
        <f t="shared" si="3"/>
        <v>28917584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2249</v>
      </c>
      <c r="F22" s="24">
        <f t="shared" si="2"/>
        <v>408561</v>
      </c>
      <c r="G22" s="33">
        <f t="shared" si="2"/>
        <v>1516.55</v>
      </c>
      <c r="H22" s="34">
        <f t="shared" si="2"/>
        <v>642066</v>
      </c>
      <c r="I22" s="23">
        <f t="shared" si="2"/>
        <v>5081</v>
      </c>
      <c r="J22" s="24">
        <f t="shared" si="2"/>
        <v>5601582</v>
      </c>
      <c r="K22" s="33">
        <f t="shared" si="2"/>
        <v>5935</v>
      </c>
      <c r="L22" s="34">
        <f t="shared" si="2"/>
        <v>773731</v>
      </c>
      <c r="M22" s="23">
        <f t="shared" si="2"/>
        <v>18483.000000000004</v>
      </c>
      <c r="N22" s="24">
        <f t="shared" si="2"/>
        <v>3631276</v>
      </c>
      <c r="O22" s="33">
        <f t="shared" si="2"/>
        <v>5210</v>
      </c>
      <c r="P22" s="34">
        <f t="shared" si="2"/>
        <v>1400877</v>
      </c>
      <c r="Q22" s="23">
        <f t="shared" si="2"/>
        <v>60533</v>
      </c>
      <c r="R22" s="24">
        <f t="shared" si="2"/>
        <v>10750275</v>
      </c>
      <c r="S22" s="33">
        <f t="shared" si="2"/>
        <v>29575</v>
      </c>
      <c r="T22" s="34">
        <f t="shared" si="2"/>
        <v>2674489</v>
      </c>
      <c r="U22" s="23">
        <f t="shared" si="2"/>
        <v>5493</v>
      </c>
      <c r="V22" s="24">
        <f t="shared" si="2"/>
        <v>1959921</v>
      </c>
      <c r="W22" s="23">
        <f t="shared" si="2"/>
        <v>7771.8410000000003</v>
      </c>
      <c r="X22" s="34">
        <f t="shared" si="2"/>
        <v>2021782</v>
      </c>
      <c r="Y22" s="23">
        <f t="shared" si="3"/>
        <v>141847.391</v>
      </c>
      <c r="Z22" s="24">
        <f t="shared" si="3"/>
        <v>29864560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37.848432055749129</v>
      </c>
      <c r="F23" s="178"/>
      <c r="G23" s="177">
        <f>(G20+G21)/(G22+G41)*100</f>
        <v>88.743767797372229</v>
      </c>
      <c r="H23" s="178"/>
      <c r="I23" s="177">
        <f>(I20+I21)/(I22+I41)*100</f>
        <v>52.460908804701432</v>
      </c>
      <c r="J23" s="178"/>
      <c r="K23" s="177">
        <f>(K20+K21)/(K22+K41)*100</f>
        <v>30.308347956881427</v>
      </c>
      <c r="L23" s="178"/>
      <c r="M23" s="177">
        <f>(M20+M21)/(M22+M41)*100</f>
        <v>66.431958935446062</v>
      </c>
      <c r="N23" s="178"/>
      <c r="O23" s="177">
        <f>(O20+O21)/(O22+O41)*100</f>
        <v>83.059194326799954</v>
      </c>
      <c r="P23" s="178"/>
      <c r="Q23" s="177">
        <f>(Q20+Q21)/(Q22+Q41)*100</f>
        <v>44.004718470152355</v>
      </c>
      <c r="R23" s="178"/>
      <c r="S23" s="177">
        <f>(S20+S21)/(S22+S41)*100</f>
        <v>164.92576603137834</v>
      </c>
      <c r="T23" s="178"/>
      <c r="U23" s="177">
        <f>(U20+U21)/(U22+U41)*100</f>
        <v>82.860530104157846</v>
      </c>
      <c r="V23" s="178"/>
      <c r="W23" s="177">
        <f>(W20+W21)/(W22+W41)*100</f>
        <v>75.266228007128433</v>
      </c>
      <c r="X23" s="178"/>
      <c r="Y23" s="177">
        <f>(Y20+Y21)/(Y22+Y41)*100</f>
        <v>76.351804426449334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181663.40595820363</v>
      </c>
      <c r="F24" s="180"/>
      <c r="G24" s="181">
        <f>H22/G22*1000</f>
        <v>423372.786917675</v>
      </c>
      <c r="H24" s="182"/>
      <c r="I24" s="183">
        <f>J22/I22*1000</f>
        <v>1102456.6030308995</v>
      </c>
      <c r="J24" s="184"/>
      <c r="K24" s="181">
        <f>L22/K22*1000</f>
        <v>130367.48104465038</v>
      </c>
      <c r="L24" s="182"/>
      <c r="M24" s="183">
        <f>N22/M22*1000</f>
        <v>196465.72526105065</v>
      </c>
      <c r="N24" s="184"/>
      <c r="O24" s="181">
        <f>P22/O22*1000</f>
        <v>268882.34165067179</v>
      </c>
      <c r="P24" s="182"/>
      <c r="Q24" s="183">
        <f>R22/Q22*1000</f>
        <v>177593.62661688667</v>
      </c>
      <c r="R24" s="184"/>
      <c r="S24" s="181">
        <f>T22/S22*1000</f>
        <v>90430.735418427736</v>
      </c>
      <c r="T24" s="182"/>
      <c r="U24" s="183">
        <f>V22/U22*1000</f>
        <v>356803.38612779899</v>
      </c>
      <c r="V24" s="184"/>
      <c r="W24" s="181">
        <f>X22/W22*1000</f>
        <v>260141.96636292478</v>
      </c>
      <c r="X24" s="182"/>
      <c r="Y24" s="183">
        <f>Z22/Y22*1000</f>
        <v>210540.07260521274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1.5855067789015589</v>
      </c>
      <c r="F25" s="49"/>
      <c r="G25" s="50">
        <f>G22/Y22*100</f>
        <v>1.0691419766754822</v>
      </c>
      <c r="H25" s="51"/>
      <c r="I25" s="48">
        <f>I22/Y22*100</f>
        <v>3.5820186498883153</v>
      </c>
      <c r="J25" s="49"/>
      <c r="K25" s="50">
        <f>K22/Y22*100</f>
        <v>4.1840741364076273</v>
      </c>
      <c r="L25" s="51"/>
      <c r="M25" s="48">
        <f>M22/Y22*100</f>
        <v>13.030200886810814</v>
      </c>
      <c r="N25" s="49"/>
      <c r="O25" s="50">
        <f>O22/Y22*100</f>
        <v>3.6729614575709753</v>
      </c>
      <c r="P25" s="51"/>
      <c r="Q25" s="48">
        <f>Q22/Y22*100</f>
        <v>42.674736259336626</v>
      </c>
      <c r="R25" s="49"/>
      <c r="S25" s="50">
        <f>S22/Y22*100</f>
        <v>20.849872381508941</v>
      </c>
      <c r="T25" s="51"/>
      <c r="U25" s="48">
        <f>U22/Y22*100</f>
        <v>3.8724716480685921</v>
      </c>
      <c r="V25" s="49"/>
      <c r="W25" s="50">
        <f>W22/Y22*100</f>
        <v>5.4790158248310679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1544</v>
      </c>
      <c r="F27" s="99">
        <v>264044</v>
      </c>
      <c r="G27" s="100">
        <v>702</v>
      </c>
      <c r="H27" s="101">
        <v>229324</v>
      </c>
      <c r="I27" s="102">
        <v>3323</v>
      </c>
      <c r="J27" s="99">
        <v>920495</v>
      </c>
      <c r="K27" s="103">
        <v>1756</v>
      </c>
      <c r="L27" s="101">
        <v>3857768</v>
      </c>
      <c r="M27" s="102">
        <v>11423</v>
      </c>
      <c r="N27" s="99">
        <v>1847720</v>
      </c>
      <c r="O27" s="103">
        <v>4758</v>
      </c>
      <c r="P27" s="101">
        <v>1544515</v>
      </c>
      <c r="Q27" s="102">
        <v>28965</v>
      </c>
      <c r="R27" s="99">
        <v>5784294</v>
      </c>
      <c r="S27" s="103">
        <v>57646</v>
      </c>
      <c r="T27" s="101">
        <v>10658332</v>
      </c>
      <c r="U27" s="102">
        <v>4614</v>
      </c>
      <c r="V27" s="99">
        <v>1759539</v>
      </c>
      <c r="W27" s="102">
        <v>8249</v>
      </c>
      <c r="X27" s="101">
        <v>1553356</v>
      </c>
      <c r="Y27" s="124">
        <v>122980</v>
      </c>
      <c r="Z27" s="125">
        <v>28419387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1164</v>
      </c>
      <c r="F28" s="107">
        <v>123315</v>
      </c>
      <c r="G28" s="108">
        <v>723</v>
      </c>
      <c r="H28" s="109">
        <v>240400</v>
      </c>
      <c r="I28" s="106">
        <v>3564</v>
      </c>
      <c r="J28" s="107">
        <v>945330</v>
      </c>
      <c r="K28" s="110">
        <v>1743</v>
      </c>
      <c r="L28" s="109">
        <v>4285197</v>
      </c>
      <c r="M28" s="106">
        <v>10621</v>
      </c>
      <c r="N28" s="107">
        <v>1739834</v>
      </c>
      <c r="O28" s="110">
        <v>4649</v>
      </c>
      <c r="P28" s="109">
        <v>1535301</v>
      </c>
      <c r="Q28" s="106">
        <v>27570</v>
      </c>
      <c r="R28" s="107">
        <v>5435951</v>
      </c>
      <c r="S28" s="110">
        <v>57338</v>
      </c>
      <c r="T28" s="109">
        <v>10584830</v>
      </c>
      <c r="U28" s="106">
        <v>6795</v>
      </c>
      <c r="V28" s="107">
        <v>3245682</v>
      </c>
      <c r="W28" s="106">
        <v>8316</v>
      </c>
      <c r="X28" s="109">
        <v>1610869</v>
      </c>
      <c r="Y28" s="113">
        <v>122483</v>
      </c>
      <c r="Z28" s="114">
        <v>29746709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3625</v>
      </c>
      <c r="F29" s="114">
        <v>748877</v>
      </c>
      <c r="G29" s="115">
        <v>849</v>
      </c>
      <c r="H29" s="116">
        <v>383269</v>
      </c>
      <c r="I29" s="113">
        <v>1861</v>
      </c>
      <c r="J29" s="114">
        <v>975046</v>
      </c>
      <c r="K29" s="117">
        <v>2469</v>
      </c>
      <c r="L29" s="116">
        <v>2848392</v>
      </c>
      <c r="M29" s="113">
        <v>16932</v>
      </c>
      <c r="N29" s="114">
        <v>3079216</v>
      </c>
      <c r="O29" s="117">
        <v>4629</v>
      </c>
      <c r="P29" s="116">
        <v>1208658</v>
      </c>
      <c r="Q29" s="113">
        <v>59038</v>
      </c>
      <c r="R29" s="114">
        <v>10200017</v>
      </c>
      <c r="S29" s="117">
        <v>30830</v>
      </c>
      <c r="T29" s="116">
        <v>2651823</v>
      </c>
      <c r="U29" s="113">
        <v>3761</v>
      </c>
      <c r="V29" s="114">
        <v>804134</v>
      </c>
      <c r="W29" s="113">
        <v>8606</v>
      </c>
      <c r="X29" s="116">
        <v>1872792</v>
      </c>
      <c r="Y29" s="113">
        <v>132600</v>
      </c>
      <c r="Z29" s="114">
        <v>24772224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58.4</v>
      </c>
      <c r="F30" s="206"/>
      <c r="G30" s="204">
        <v>80.3</v>
      </c>
      <c r="H30" s="206"/>
      <c r="I30" s="204">
        <v>157.5</v>
      </c>
      <c r="J30" s="206"/>
      <c r="K30" s="204">
        <v>69.5</v>
      </c>
      <c r="L30" s="206"/>
      <c r="M30" s="204">
        <v>46.4</v>
      </c>
      <c r="N30" s="206"/>
      <c r="O30" s="204">
        <v>110.8</v>
      </c>
      <c r="P30" s="206"/>
      <c r="Q30" s="204">
        <v>52.3</v>
      </c>
      <c r="R30" s="206"/>
      <c r="S30" s="204">
        <v>150.4</v>
      </c>
      <c r="T30" s="206"/>
      <c r="U30" s="204">
        <v>60.7</v>
      </c>
      <c r="V30" s="206"/>
      <c r="W30" s="204">
        <v>83.8</v>
      </c>
      <c r="X30" s="206"/>
      <c r="Y30" s="204">
        <v>81.5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-722</v>
      </c>
      <c r="F31" s="91">
        <f t="shared" ref="F31:Z33" si="5">F20-F27</f>
        <v>-189178</v>
      </c>
      <c r="G31" s="92">
        <f t="shared" si="5"/>
        <v>645.5630000000001</v>
      </c>
      <c r="H31" s="93">
        <f t="shared" si="5"/>
        <v>269372</v>
      </c>
      <c r="I31" s="90">
        <f t="shared" si="5"/>
        <v>-507</v>
      </c>
      <c r="J31" s="91">
        <f t="shared" si="5"/>
        <v>3718735</v>
      </c>
      <c r="K31" s="92">
        <f t="shared" si="5"/>
        <v>9</v>
      </c>
      <c r="L31" s="93">
        <f t="shared" si="5"/>
        <v>-36560</v>
      </c>
      <c r="M31" s="90">
        <f t="shared" si="5"/>
        <v>923.27200000000084</v>
      </c>
      <c r="N31" s="91">
        <f t="shared" si="5"/>
        <v>1161717</v>
      </c>
      <c r="O31" s="92">
        <f t="shared" si="5"/>
        <v>-408</v>
      </c>
      <c r="P31" s="93">
        <f t="shared" si="5"/>
        <v>-105273</v>
      </c>
      <c r="Q31" s="90">
        <f t="shared" si="5"/>
        <v>-2135</v>
      </c>
      <c r="R31" s="91">
        <f t="shared" si="5"/>
        <v>-668860</v>
      </c>
      <c r="S31" s="92">
        <f t="shared" si="5"/>
        <v>-9573</v>
      </c>
      <c r="T31" s="93">
        <f t="shared" si="5"/>
        <v>-2689187</v>
      </c>
      <c r="U31" s="90">
        <f t="shared" si="5"/>
        <v>-133</v>
      </c>
      <c r="V31" s="91">
        <f t="shared" si="5"/>
        <v>-196199</v>
      </c>
      <c r="W31" s="92">
        <f t="shared" si="5"/>
        <v>-2442.1350000000002</v>
      </c>
      <c r="X31" s="93">
        <f t="shared" si="5"/>
        <v>-394422</v>
      </c>
      <c r="Y31" s="90">
        <f t="shared" si="5"/>
        <v>-14342.299999999988</v>
      </c>
      <c r="Z31" s="91">
        <f t="shared" si="5"/>
        <v>870145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-248</v>
      </c>
      <c r="F32" s="95">
        <f t="shared" si="6"/>
        <v>-44635</v>
      </c>
      <c r="G32" s="96">
        <f t="shared" si="6"/>
        <v>594.01299999999992</v>
      </c>
      <c r="H32" s="97">
        <f t="shared" si="6"/>
        <v>250967</v>
      </c>
      <c r="I32" s="94">
        <f t="shared" si="6"/>
        <v>-1381</v>
      </c>
      <c r="J32" s="95">
        <f t="shared" si="6"/>
        <v>3544882</v>
      </c>
      <c r="K32" s="96">
        <f t="shared" si="6"/>
        <v>119</v>
      </c>
      <c r="L32" s="97">
        <f t="shared" si="6"/>
        <v>-226682</v>
      </c>
      <c r="M32" s="94">
        <f t="shared" si="6"/>
        <v>1322.1919999999991</v>
      </c>
      <c r="N32" s="95">
        <f t="shared" si="6"/>
        <v>1103848</v>
      </c>
      <c r="O32" s="96">
        <f t="shared" si="6"/>
        <v>-566</v>
      </c>
      <c r="P32" s="97">
        <f t="shared" si="6"/>
        <v>-174787</v>
      </c>
      <c r="Q32" s="94">
        <f t="shared" si="6"/>
        <v>-1428</v>
      </c>
      <c r="R32" s="95">
        <f t="shared" si="6"/>
        <v>-365317</v>
      </c>
      <c r="S32" s="96">
        <f t="shared" si="6"/>
        <v>-11433</v>
      </c>
      <c r="T32" s="97">
        <f t="shared" si="6"/>
        <v>-3078680</v>
      </c>
      <c r="U32" s="94">
        <f t="shared" si="5"/>
        <v>-1491</v>
      </c>
      <c r="V32" s="95">
        <f t="shared" si="5"/>
        <v>-1471965</v>
      </c>
      <c r="W32" s="96">
        <f t="shared" si="5"/>
        <v>-2163.8050000000003</v>
      </c>
      <c r="X32" s="97">
        <f t="shared" si="5"/>
        <v>-366756</v>
      </c>
      <c r="Y32" s="94">
        <f t="shared" si="5"/>
        <v>-16675.600000000006</v>
      </c>
      <c r="Z32" s="95">
        <f t="shared" si="5"/>
        <v>-829125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-1376</v>
      </c>
      <c r="F33" s="95">
        <f t="shared" si="5"/>
        <v>-340316</v>
      </c>
      <c r="G33" s="96">
        <f t="shared" si="5"/>
        <v>667.55</v>
      </c>
      <c r="H33" s="97">
        <f t="shared" si="5"/>
        <v>258797</v>
      </c>
      <c r="I33" s="94">
        <f t="shared" si="5"/>
        <v>3220</v>
      </c>
      <c r="J33" s="95">
        <f t="shared" si="5"/>
        <v>4626536</v>
      </c>
      <c r="K33" s="96">
        <f t="shared" si="5"/>
        <v>3466</v>
      </c>
      <c r="L33" s="97">
        <f t="shared" si="5"/>
        <v>-2074661</v>
      </c>
      <c r="M33" s="94">
        <f t="shared" si="5"/>
        <v>1551.0000000000036</v>
      </c>
      <c r="N33" s="95">
        <f t="shared" si="5"/>
        <v>552060</v>
      </c>
      <c r="O33" s="96">
        <f t="shared" si="5"/>
        <v>581</v>
      </c>
      <c r="P33" s="97">
        <f t="shared" si="5"/>
        <v>192219</v>
      </c>
      <c r="Q33" s="94">
        <f t="shared" si="5"/>
        <v>1495</v>
      </c>
      <c r="R33" s="95">
        <f t="shared" si="5"/>
        <v>550258</v>
      </c>
      <c r="S33" s="96">
        <f t="shared" si="5"/>
        <v>-1255</v>
      </c>
      <c r="T33" s="97">
        <f t="shared" si="5"/>
        <v>22666</v>
      </c>
      <c r="U33" s="94">
        <f t="shared" si="5"/>
        <v>1732</v>
      </c>
      <c r="V33" s="95">
        <f t="shared" si="5"/>
        <v>1155787</v>
      </c>
      <c r="W33" s="96">
        <f t="shared" si="5"/>
        <v>-834.15899999999965</v>
      </c>
      <c r="X33" s="97">
        <f t="shared" si="5"/>
        <v>148990</v>
      </c>
      <c r="Y33" s="94">
        <f t="shared" si="5"/>
        <v>9247.3910000000033</v>
      </c>
      <c r="Z33" s="95">
        <f t="shared" si="5"/>
        <v>5092336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-20.55156794425087</v>
      </c>
      <c r="F34" s="201"/>
      <c r="G34" s="207">
        <f t="shared" ref="G34" si="7">+G23-G30</f>
        <v>8.4437677973722316</v>
      </c>
      <c r="H34" s="208"/>
      <c r="I34" s="187">
        <f t="shared" ref="I34" si="8">+I23-I30</f>
        <v>-105.03909119529857</v>
      </c>
      <c r="J34" s="201"/>
      <c r="K34" s="207">
        <f t="shared" ref="K34" si="9">+K23-K30</f>
        <v>-39.191652043118573</v>
      </c>
      <c r="L34" s="208"/>
      <c r="M34" s="187">
        <f t="shared" ref="M34" si="10">+M23-M30</f>
        <v>20.031958935446063</v>
      </c>
      <c r="N34" s="201"/>
      <c r="O34" s="207">
        <f t="shared" ref="O34" si="11">+O23-O30</f>
        <v>-27.740805673200043</v>
      </c>
      <c r="P34" s="208"/>
      <c r="Q34" s="187">
        <f t="shared" ref="Q34" si="12">+Q23-Q30</f>
        <v>-8.2952815298476423</v>
      </c>
      <c r="R34" s="201"/>
      <c r="S34" s="207">
        <f t="shared" ref="S34" si="13">+S23-S30</f>
        <v>14.525766031378339</v>
      </c>
      <c r="T34" s="208"/>
      <c r="U34" s="187">
        <f t="shared" ref="U34" si="14">+U23-U30</f>
        <v>22.160530104157843</v>
      </c>
      <c r="V34" s="201"/>
      <c r="W34" s="207">
        <f t="shared" ref="W34" si="15">+W23-W30</f>
        <v>-8.5337719928715643</v>
      </c>
      <c r="X34" s="208"/>
      <c r="Y34" s="187">
        <f t="shared" ref="Y34" si="16">+Y23-Y30</f>
        <v>-5.1481955735506659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53.238341968911918</v>
      </c>
      <c r="F35" s="60">
        <f t="shared" si="17"/>
        <v>28.353607732044662</v>
      </c>
      <c r="G35" s="61">
        <f t="shared" si="17"/>
        <v>191.96054131054132</v>
      </c>
      <c r="H35" s="62">
        <f t="shared" si="17"/>
        <v>217.46350142156948</v>
      </c>
      <c r="I35" s="59">
        <f t="shared" si="17"/>
        <v>84.742702377369852</v>
      </c>
      <c r="J35" s="60">
        <f t="shared" si="17"/>
        <v>503.99296030939871</v>
      </c>
      <c r="K35" s="61">
        <f t="shared" si="17"/>
        <v>100.5125284738041</v>
      </c>
      <c r="L35" s="62">
        <f t="shared" si="17"/>
        <v>99.052301745465257</v>
      </c>
      <c r="M35" s="59">
        <f t="shared" si="17"/>
        <v>108.08257025299835</v>
      </c>
      <c r="N35" s="60">
        <f t="shared" si="17"/>
        <v>162.87300023813131</v>
      </c>
      <c r="O35" s="61">
        <f t="shared" si="17"/>
        <v>91.424968474148798</v>
      </c>
      <c r="P35" s="62">
        <f t="shared" si="17"/>
        <v>93.184073964966359</v>
      </c>
      <c r="Q35" s="59">
        <f t="shared" si="17"/>
        <v>92.629035042292415</v>
      </c>
      <c r="R35" s="60">
        <f t="shared" si="17"/>
        <v>88.436618194026792</v>
      </c>
      <c r="S35" s="61">
        <f t="shared" si="17"/>
        <v>83.393470492315174</v>
      </c>
      <c r="T35" s="62">
        <f t="shared" si="17"/>
        <v>74.769157125148666</v>
      </c>
      <c r="U35" s="59">
        <f t="shared" si="17"/>
        <v>97.117468573905512</v>
      </c>
      <c r="V35" s="60">
        <f t="shared" si="17"/>
        <v>88.849408850841044</v>
      </c>
      <c r="W35" s="61">
        <f t="shared" si="17"/>
        <v>70.394775124257478</v>
      </c>
      <c r="X35" s="62">
        <f t="shared" si="17"/>
        <v>74.608396272329074</v>
      </c>
      <c r="Y35" s="59">
        <f t="shared" si="17"/>
        <v>88.337697186534399</v>
      </c>
      <c r="Z35" s="60">
        <f t="shared" si="17"/>
        <v>103.06180073482936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78.694158075601379</v>
      </c>
      <c r="F36" s="64">
        <f t="shared" si="17"/>
        <v>63.804078984713939</v>
      </c>
      <c r="G36" s="65">
        <f t="shared" si="17"/>
        <v>182.15947441217151</v>
      </c>
      <c r="H36" s="66">
        <f t="shared" si="17"/>
        <v>204.39559068219631</v>
      </c>
      <c r="I36" s="63">
        <f t="shared" si="17"/>
        <v>61.251402918069587</v>
      </c>
      <c r="J36" s="64">
        <f t="shared" si="17"/>
        <v>474.98883987602215</v>
      </c>
      <c r="K36" s="65">
        <f t="shared" si="17"/>
        <v>106.82730923694778</v>
      </c>
      <c r="L36" s="66">
        <f t="shared" si="17"/>
        <v>94.710114844195033</v>
      </c>
      <c r="M36" s="63">
        <f t="shared" si="17"/>
        <v>112.4488466246116</v>
      </c>
      <c r="N36" s="64">
        <f t="shared" si="17"/>
        <v>163.44559308531734</v>
      </c>
      <c r="O36" s="65">
        <f t="shared" si="17"/>
        <v>87.825338782533876</v>
      </c>
      <c r="P36" s="66">
        <f t="shared" si="17"/>
        <v>88.615457164425735</v>
      </c>
      <c r="Q36" s="63">
        <f t="shared" si="17"/>
        <v>94.820457018498374</v>
      </c>
      <c r="R36" s="64">
        <f t="shared" si="17"/>
        <v>93.279611975898973</v>
      </c>
      <c r="S36" s="65">
        <f t="shared" si="17"/>
        <v>80.060343925494436</v>
      </c>
      <c r="T36" s="66">
        <f t="shared" si="17"/>
        <v>70.914223468870077</v>
      </c>
      <c r="U36" s="63">
        <f t="shared" si="17"/>
        <v>78.057395143487867</v>
      </c>
      <c r="V36" s="64">
        <f t="shared" si="17"/>
        <v>54.648514549484517</v>
      </c>
      <c r="W36" s="65">
        <f t="shared" si="17"/>
        <v>73.980218855218851</v>
      </c>
      <c r="X36" s="66">
        <f t="shared" si="17"/>
        <v>77.232413064004575</v>
      </c>
      <c r="Y36" s="63">
        <f t="shared" si="17"/>
        <v>86.385375929720851</v>
      </c>
      <c r="Z36" s="64">
        <f t="shared" si="17"/>
        <v>97.212716875671859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62.041379310344823</v>
      </c>
      <c r="F37" s="68">
        <f t="shared" si="17"/>
        <v>54.556489249903514</v>
      </c>
      <c r="G37" s="69">
        <f t="shared" si="17"/>
        <v>178.62779740871613</v>
      </c>
      <c r="H37" s="70">
        <f t="shared" si="17"/>
        <v>167.52359308997075</v>
      </c>
      <c r="I37" s="67">
        <f t="shared" si="17"/>
        <v>273.02525523911874</v>
      </c>
      <c r="J37" s="68">
        <f t="shared" si="17"/>
        <v>574.49412643095809</v>
      </c>
      <c r="K37" s="69">
        <f t="shared" si="17"/>
        <v>240.38072093965167</v>
      </c>
      <c r="L37" s="70">
        <f t="shared" si="17"/>
        <v>27.163782232220846</v>
      </c>
      <c r="M37" s="67">
        <f t="shared" si="17"/>
        <v>109.16017009213326</v>
      </c>
      <c r="N37" s="68">
        <f t="shared" si="17"/>
        <v>117.92858961501889</v>
      </c>
      <c r="O37" s="69">
        <f t="shared" si="17"/>
        <v>112.55130697774898</v>
      </c>
      <c r="P37" s="70">
        <f t="shared" si="17"/>
        <v>115.90350620274718</v>
      </c>
      <c r="Q37" s="67">
        <f t="shared" si="17"/>
        <v>102.53226735323014</v>
      </c>
      <c r="R37" s="68">
        <f t="shared" si="17"/>
        <v>105.39467728338099</v>
      </c>
      <c r="S37" s="69">
        <f t="shared" si="17"/>
        <v>95.929289652935452</v>
      </c>
      <c r="T37" s="70">
        <f t="shared" si="17"/>
        <v>100.85473276308412</v>
      </c>
      <c r="U37" s="67">
        <f t="shared" si="17"/>
        <v>146.05158202605691</v>
      </c>
      <c r="V37" s="68">
        <f t="shared" si="17"/>
        <v>243.73064688223604</v>
      </c>
      <c r="W37" s="69">
        <f t="shared" si="17"/>
        <v>90.307239135486867</v>
      </c>
      <c r="X37" s="70">
        <f t="shared" si="17"/>
        <v>107.95550173217315</v>
      </c>
      <c r="Y37" s="67">
        <f t="shared" si="17"/>
        <v>106.97389969834089</v>
      </c>
      <c r="Z37" s="68">
        <f t="shared" si="17"/>
        <v>120.55663633592204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+'(令和4年9月)'!E20</f>
        <v>1344</v>
      </c>
      <c r="F39" s="119">
        <f>+'(令和4年9月)'!F20</f>
        <v>165951</v>
      </c>
      <c r="G39" s="118">
        <f>+'(令和4年9月)'!G20</f>
        <v>1201</v>
      </c>
      <c r="H39" s="119">
        <f>+'(令和4年9月)'!H20</f>
        <v>421991</v>
      </c>
      <c r="I39" s="118">
        <f>+'(令和4年9月)'!I20</f>
        <v>4608</v>
      </c>
      <c r="J39" s="119">
        <f>+'(令和4年9月)'!J20</f>
        <v>6468945</v>
      </c>
      <c r="K39" s="118">
        <f>+'(令和4年9月)'!K20</f>
        <v>2357</v>
      </c>
      <c r="L39" s="119">
        <f>+'(令和4年9月)'!L20</f>
        <v>4509228</v>
      </c>
      <c r="M39" s="118">
        <f>+'(令和4年9月)'!M20</f>
        <v>7230.1279999999997</v>
      </c>
      <c r="N39" s="119">
        <f>+'(令和4年9月)'!N20</f>
        <v>1441034</v>
      </c>
      <c r="O39" s="118">
        <f>+'(令和4年9月)'!O20</f>
        <v>4309</v>
      </c>
      <c r="P39" s="119">
        <f>+'(令和4年9月)'!P20</f>
        <v>1415070</v>
      </c>
      <c r="Q39" s="118">
        <f>+'(令和4年9月)'!Q20</f>
        <v>26382</v>
      </c>
      <c r="R39" s="119">
        <f>+'(令和4年9月)'!R20</f>
        <v>5060352</v>
      </c>
      <c r="S39" s="120">
        <f>+'(令和4年9月)'!S20</f>
        <v>51535</v>
      </c>
      <c r="T39" s="121">
        <f>+'(令和4年9月)'!T20</f>
        <v>8674901</v>
      </c>
      <c r="U39" s="118">
        <f>+'(令和4年9月)'!U20</f>
        <v>4797</v>
      </c>
      <c r="V39" s="119">
        <f>+'(令和4年9月)'!V20</f>
        <v>1364866</v>
      </c>
      <c r="W39" s="118">
        <f>+'(令和4年9月)'!W20</f>
        <v>7296.2560000000003</v>
      </c>
      <c r="X39" s="119">
        <f>+'(令和4年9月)'!X20</f>
        <v>1745023</v>
      </c>
      <c r="Y39" s="104">
        <f>+'(令和4年9月)'!Y20</f>
        <v>111059.38400000001</v>
      </c>
      <c r="Z39" s="105">
        <f>+'(令和4年9月)'!Z20</f>
        <v>31267361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+'(令和4年9月)'!E21</f>
        <v>1139</v>
      </c>
      <c r="F40" s="123">
        <f>+'(令和4年9月)'!F21</f>
        <v>109153</v>
      </c>
      <c r="G40" s="122">
        <f>+'(令和4年9月)'!G21</f>
        <v>1298</v>
      </c>
      <c r="H40" s="123">
        <f>+'(令和4年9月)'!H21</f>
        <v>468565</v>
      </c>
      <c r="I40" s="122">
        <f>+'(令和4年9月)'!I21</f>
        <v>2461</v>
      </c>
      <c r="J40" s="123">
        <f>+'(令和4年9月)'!J21</f>
        <v>4559227</v>
      </c>
      <c r="K40" s="122">
        <f>+'(令和4年9月)'!K21</f>
        <v>2296</v>
      </c>
      <c r="L40" s="123">
        <f>+'(令和4年9月)'!L21</f>
        <v>13764790</v>
      </c>
      <c r="M40" s="122">
        <f>+'(令和4年9月)'!M21</f>
        <v>8162.2</v>
      </c>
      <c r="N40" s="123">
        <f>+'(令和4年9月)'!N21</f>
        <v>1569835</v>
      </c>
      <c r="O40" s="122">
        <f>+'(令和4年9月)'!O21</f>
        <v>4446</v>
      </c>
      <c r="P40" s="123">
        <f>+'(令和4年9月)'!P21</f>
        <v>1513450</v>
      </c>
      <c r="Q40" s="122">
        <f>+'(令和4年9月)'!Q21</f>
        <v>28954</v>
      </c>
      <c r="R40" s="123">
        <f>+'(令和4年9月)'!R21</f>
        <v>5385278</v>
      </c>
      <c r="S40" s="120">
        <f>+'(令和4年9月)'!S21</f>
        <v>53596</v>
      </c>
      <c r="T40" s="121">
        <f>+'(令和4年9月)'!T21</f>
        <v>8784387</v>
      </c>
      <c r="U40" s="122">
        <f>+'(令和4年9月)'!U21</f>
        <v>4140</v>
      </c>
      <c r="V40" s="123">
        <f>+'(令和4年9月)'!V21</f>
        <v>1100575</v>
      </c>
      <c r="W40" s="122">
        <f>+'(令和4年9月)'!W21</f>
        <v>7398.1760000000004</v>
      </c>
      <c r="X40" s="123">
        <f>+'(令和4年9月)'!X21</f>
        <v>1708538</v>
      </c>
      <c r="Y40" s="111">
        <f>+'(令和4年9月)'!Y21</f>
        <v>113890.376</v>
      </c>
      <c r="Z40" s="112">
        <f>+'(令和4年9月)'!Z21</f>
        <v>38963798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+'(令和4年9月)'!E22</f>
        <v>2343</v>
      </c>
      <c r="F41" s="123">
        <f>+'(令和4年9月)'!F22</f>
        <v>412375</v>
      </c>
      <c r="G41" s="122">
        <f>+'(令和4年9月)'!G22</f>
        <v>1486</v>
      </c>
      <c r="H41" s="123">
        <f>+'(令和4年9月)'!H22</f>
        <v>634737</v>
      </c>
      <c r="I41" s="122">
        <f>+'(令和4年9月)'!I22</f>
        <v>4448</v>
      </c>
      <c r="J41" s="123">
        <f>+'(令和4年9月)'!J22</f>
        <v>5452564</v>
      </c>
      <c r="K41" s="122">
        <f>+'(令和4年9月)'!K22</f>
        <v>6032</v>
      </c>
      <c r="L41" s="123">
        <f>+'(令和4年9月)'!L22</f>
        <v>1011038</v>
      </c>
      <c r="M41" s="122">
        <f>+'(令和4年9月)'!M22</f>
        <v>18079.920000000002</v>
      </c>
      <c r="N41" s="123">
        <f>+'(令和4年9月)'!N22</f>
        <v>3465521</v>
      </c>
      <c r="O41" s="122">
        <f>+'(令和4年9月)'!O22</f>
        <v>4943</v>
      </c>
      <c r="P41" s="123">
        <f>+'(令和4年9月)'!P22</f>
        <v>1322149</v>
      </c>
      <c r="Q41" s="122">
        <f>+'(令和4年9月)'!Q22</f>
        <v>59845</v>
      </c>
      <c r="R41" s="123">
        <f>+'(令和4年9月)'!R22</f>
        <v>10705475</v>
      </c>
      <c r="S41" s="120">
        <f>+'(令和4年9月)'!S22</f>
        <v>27407</v>
      </c>
      <c r="T41" s="121">
        <f>+'(令和4年9月)'!T22</f>
        <v>2211494</v>
      </c>
      <c r="U41" s="122">
        <f>+'(令和4年9月)'!U22</f>
        <v>6316</v>
      </c>
      <c r="V41" s="123">
        <f>+'(令和4年9月)'!V22</f>
        <v>2170298</v>
      </c>
      <c r="W41" s="122">
        <f>+'(令和4年9月)'!W22</f>
        <v>8117.1710000000012</v>
      </c>
      <c r="X41" s="123">
        <f>+'(令和4年9月)'!X22</f>
        <v>2106961</v>
      </c>
      <c r="Y41" s="111">
        <f>+'(令和4年9月)'!Y22</f>
        <v>139017.09100000001</v>
      </c>
      <c r="Z41" s="112">
        <f>+'(令和4年9月)'!Z22</f>
        <v>29492612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+(E39+E40)/(E41+'(令和4年9月)'!E41)*100</f>
        <v>52.987622705932566</v>
      </c>
      <c r="F42" s="203"/>
      <c r="G42" s="202">
        <f>+(G39+G40)/(G41+'(令和4年9月)'!G41)*100</f>
        <v>84.084791386271874</v>
      </c>
      <c r="H42" s="203"/>
      <c r="I42" s="202">
        <f>+(I39+I40)/(I41+'(令和4年9月)'!I41)*100</f>
        <v>79.462679856115102</v>
      </c>
      <c r="J42" s="203"/>
      <c r="K42" s="202">
        <f>+(K39+K40)/(K41+'(令和4年9月)'!K41)*100</f>
        <v>38.569297082228118</v>
      </c>
      <c r="L42" s="203"/>
      <c r="M42" s="202">
        <f>+(M39+M40)/(M41+'(令和4年9月)'!M41)*100</f>
        <v>42.567467112686337</v>
      </c>
      <c r="N42" s="203"/>
      <c r="O42" s="202">
        <f>+(O39+O40)/(O41+'(令和4年9月)'!O41)*100</f>
        <v>88.559579202913213</v>
      </c>
      <c r="P42" s="203"/>
      <c r="Q42" s="202">
        <f>+(Q39+Q40)/(Q41+'(令和4年9月)'!Q41)*100</f>
        <v>46.23276798395856</v>
      </c>
      <c r="R42" s="203"/>
      <c r="S42" s="202">
        <f>+(S39+S40)/(S41+'(令和4年9月)'!S41)*100</f>
        <v>191.79589156055022</v>
      </c>
      <c r="T42" s="203"/>
      <c r="U42" s="202">
        <f>+(U39+U40)/(U41+'(令和4年9月)'!U41)*100</f>
        <v>70.748891703609885</v>
      </c>
      <c r="V42" s="203"/>
      <c r="W42" s="202">
        <f>+(W39+W40)/(W41+'(令和4年9月)'!W41)*100</f>
        <v>90.514490824451016</v>
      </c>
      <c r="X42" s="203"/>
      <c r="Y42" s="202">
        <f>+(Y39+Y40)/(Y41+'(令和4年9月)'!Y41)*100</f>
        <v>80.091749959534852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-522</v>
      </c>
      <c r="F43" s="93">
        <f t="shared" si="18"/>
        <v>-91085</v>
      </c>
      <c r="G43" s="90">
        <f t="shared" si="18"/>
        <v>146.5630000000001</v>
      </c>
      <c r="H43" s="91">
        <f t="shared" si="18"/>
        <v>76705</v>
      </c>
      <c r="I43" s="92">
        <f t="shared" si="18"/>
        <v>-1792</v>
      </c>
      <c r="J43" s="93">
        <f t="shared" si="18"/>
        <v>-1829715</v>
      </c>
      <c r="K43" s="90">
        <f t="shared" si="18"/>
        <v>-592</v>
      </c>
      <c r="L43" s="91">
        <f t="shared" si="18"/>
        <v>-688020</v>
      </c>
      <c r="M43" s="92">
        <f t="shared" si="18"/>
        <v>5116.1440000000011</v>
      </c>
      <c r="N43" s="93">
        <f t="shared" si="18"/>
        <v>1568403</v>
      </c>
      <c r="O43" s="90">
        <f t="shared" si="18"/>
        <v>41</v>
      </c>
      <c r="P43" s="91">
        <f t="shared" si="18"/>
        <v>24172</v>
      </c>
      <c r="Q43" s="92">
        <f t="shared" si="18"/>
        <v>448</v>
      </c>
      <c r="R43" s="93">
        <f t="shared" si="18"/>
        <v>55082</v>
      </c>
      <c r="S43" s="90">
        <f t="shared" si="18"/>
        <v>-3462</v>
      </c>
      <c r="T43" s="91">
        <f t="shared" si="18"/>
        <v>-705756</v>
      </c>
      <c r="U43" s="92">
        <f t="shared" si="18"/>
        <v>-316</v>
      </c>
      <c r="V43" s="93">
        <f t="shared" si="18"/>
        <v>198474</v>
      </c>
      <c r="W43" s="90">
        <f t="shared" si="18"/>
        <v>-1489.3910000000005</v>
      </c>
      <c r="X43" s="91">
        <f t="shared" si="18"/>
        <v>-586089</v>
      </c>
      <c r="Y43" s="90">
        <f t="shared" si="18"/>
        <v>-2421.6839999999938</v>
      </c>
      <c r="Z43" s="91">
        <f t="shared" si="18"/>
        <v>-1977829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-223</v>
      </c>
      <c r="F44" s="97">
        <f t="shared" si="18"/>
        <v>-30473</v>
      </c>
      <c r="G44" s="94">
        <f t="shared" si="18"/>
        <v>19.01299999999992</v>
      </c>
      <c r="H44" s="95">
        <f t="shared" si="18"/>
        <v>22802</v>
      </c>
      <c r="I44" s="96">
        <f t="shared" si="18"/>
        <v>-278</v>
      </c>
      <c r="J44" s="97">
        <f t="shared" si="18"/>
        <v>-69015</v>
      </c>
      <c r="K44" s="94">
        <f t="shared" si="18"/>
        <v>-434</v>
      </c>
      <c r="L44" s="95">
        <f t="shared" si="18"/>
        <v>-9706275</v>
      </c>
      <c r="M44" s="96">
        <f t="shared" si="18"/>
        <v>3780.9919999999993</v>
      </c>
      <c r="N44" s="97">
        <f t="shared" si="18"/>
        <v>1273847</v>
      </c>
      <c r="O44" s="94">
        <f t="shared" si="18"/>
        <v>-363</v>
      </c>
      <c r="P44" s="95">
        <f t="shared" si="18"/>
        <v>-152936</v>
      </c>
      <c r="Q44" s="96">
        <f t="shared" si="18"/>
        <v>-2812</v>
      </c>
      <c r="R44" s="97">
        <f t="shared" si="18"/>
        <v>-314644</v>
      </c>
      <c r="S44" s="94">
        <f t="shared" si="18"/>
        <v>-7691</v>
      </c>
      <c r="T44" s="95">
        <f t="shared" si="18"/>
        <v>-1278237</v>
      </c>
      <c r="U44" s="96">
        <f t="shared" si="18"/>
        <v>1164</v>
      </c>
      <c r="V44" s="97">
        <f t="shared" si="18"/>
        <v>673142</v>
      </c>
      <c r="W44" s="94">
        <f t="shared" si="18"/>
        <v>-1245.9810000000007</v>
      </c>
      <c r="X44" s="95">
        <f t="shared" si="18"/>
        <v>-464425</v>
      </c>
      <c r="Y44" s="94">
        <f t="shared" si="18"/>
        <v>-8082.9760000000097</v>
      </c>
      <c r="Z44" s="95">
        <f t="shared" si="18"/>
        <v>-10046214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-94</v>
      </c>
      <c r="F45" s="97">
        <f t="shared" si="18"/>
        <v>-3814</v>
      </c>
      <c r="G45" s="94">
        <f t="shared" si="18"/>
        <v>30.549999999999955</v>
      </c>
      <c r="H45" s="95">
        <f t="shared" si="18"/>
        <v>7329</v>
      </c>
      <c r="I45" s="96">
        <f t="shared" si="18"/>
        <v>633</v>
      </c>
      <c r="J45" s="97">
        <f t="shared" si="18"/>
        <v>149018</v>
      </c>
      <c r="K45" s="94">
        <f t="shared" si="18"/>
        <v>-97</v>
      </c>
      <c r="L45" s="95">
        <f t="shared" si="18"/>
        <v>-237307</v>
      </c>
      <c r="M45" s="96">
        <f t="shared" si="18"/>
        <v>403.08000000000175</v>
      </c>
      <c r="N45" s="97">
        <f t="shared" si="18"/>
        <v>165755</v>
      </c>
      <c r="O45" s="94">
        <f t="shared" si="18"/>
        <v>267</v>
      </c>
      <c r="P45" s="95">
        <f t="shared" si="18"/>
        <v>78728</v>
      </c>
      <c r="Q45" s="96">
        <f t="shared" si="18"/>
        <v>688</v>
      </c>
      <c r="R45" s="97">
        <f t="shared" si="18"/>
        <v>44800</v>
      </c>
      <c r="S45" s="94">
        <f t="shared" si="18"/>
        <v>2168</v>
      </c>
      <c r="T45" s="95">
        <f t="shared" si="18"/>
        <v>462995</v>
      </c>
      <c r="U45" s="96">
        <f t="shared" si="18"/>
        <v>-823</v>
      </c>
      <c r="V45" s="97">
        <f t="shared" si="18"/>
        <v>-210377</v>
      </c>
      <c r="W45" s="94">
        <f t="shared" si="18"/>
        <v>-345.33000000000084</v>
      </c>
      <c r="X45" s="95">
        <f t="shared" si="18"/>
        <v>-85179</v>
      </c>
      <c r="Y45" s="94">
        <f t="shared" si="18"/>
        <v>2830.2999999999884</v>
      </c>
      <c r="Z45" s="95">
        <f t="shared" si="18"/>
        <v>371948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-15.139190650183437</v>
      </c>
      <c r="F46" s="201"/>
      <c r="G46" s="192">
        <f>G23-G42</f>
        <v>4.6589764111003547</v>
      </c>
      <c r="H46" s="201"/>
      <c r="I46" s="192">
        <f>I23-I42</f>
        <v>-27.00177105141367</v>
      </c>
      <c r="J46" s="201"/>
      <c r="K46" s="192">
        <f>K23-K42</f>
        <v>-8.2609491253466913</v>
      </c>
      <c r="L46" s="201"/>
      <c r="M46" s="192">
        <f>M23-M42</f>
        <v>23.864491822759724</v>
      </c>
      <c r="N46" s="201"/>
      <c r="O46" s="192">
        <f t="shared" si="18"/>
        <v>-5.5003848761132588</v>
      </c>
      <c r="P46" s="201"/>
      <c r="Q46" s="192">
        <f t="shared" si="18"/>
        <v>-2.2280495138062051</v>
      </c>
      <c r="R46" s="201"/>
      <c r="S46" s="192">
        <f t="shared" si="18"/>
        <v>-26.870125529171872</v>
      </c>
      <c r="T46" s="201"/>
      <c r="U46" s="192">
        <f t="shared" si="18"/>
        <v>12.11163840054796</v>
      </c>
      <c r="V46" s="201"/>
      <c r="W46" s="192">
        <f t="shared" si="18"/>
        <v>-15.248262817322583</v>
      </c>
      <c r="X46" s="201"/>
      <c r="Y46" s="192">
        <f t="shared" si="18"/>
        <v>-3.7399455330855176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61.160714285714292</v>
      </c>
      <c r="F47" s="72">
        <f t="shared" si="19"/>
        <v>45.113316581400539</v>
      </c>
      <c r="G47" s="71">
        <f t="shared" si="19"/>
        <v>112.20341382181516</v>
      </c>
      <c r="H47" s="73">
        <f t="shared" si="19"/>
        <v>118.17692794396089</v>
      </c>
      <c r="I47" s="74">
        <f t="shared" si="19"/>
        <v>61.111111111111114</v>
      </c>
      <c r="J47" s="72">
        <f t="shared" si="19"/>
        <v>71.715403361753744</v>
      </c>
      <c r="K47" s="71">
        <f t="shared" si="19"/>
        <v>74.883326262197713</v>
      </c>
      <c r="L47" s="73">
        <f t="shared" si="19"/>
        <v>84.741955829246166</v>
      </c>
      <c r="M47" s="74">
        <f t="shared" si="19"/>
        <v>170.76145816505601</v>
      </c>
      <c r="N47" s="72">
        <f t="shared" si="19"/>
        <v>208.83872275046946</v>
      </c>
      <c r="O47" s="71">
        <f t="shared" si="19"/>
        <v>100.95149686702251</v>
      </c>
      <c r="P47" s="73">
        <f t="shared" si="19"/>
        <v>101.7081840474323</v>
      </c>
      <c r="Q47" s="74">
        <f t="shared" si="19"/>
        <v>101.69812751118185</v>
      </c>
      <c r="R47" s="72">
        <f t="shared" si="19"/>
        <v>101.08850135326554</v>
      </c>
      <c r="S47" s="71">
        <f t="shared" si="19"/>
        <v>93.28223537401766</v>
      </c>
      <c r="T47" s="73">
        <f t="shared" si="19"/>
        <v>91.864391305445452</v>
      </c>
      <c r="U47" s="74">
        <f t="shared" si="19"/>
        <v>93.412549510110495</v>
      </c>
      <c r="V47" s="72">
        <f t="shared" si="19"/>
        <v>114.54164731189729</v>
      </c>
      <c r="W47" s="71">
        <f t="shared" si="19"/>
        <v>79.586914165292441</v>
      </c>
      <c r="X47" s="73">
        <f t="shared" si="19"/>
        <v>66.41368050736294</v>
      </c>
      <c r="Y47" s="71">
        <f t="shared" si="19"/>
        <v>97.819469267000443</v>
      </c>
      <c r="Z47" s="73">
        <f t="shared" si="19"/>
        <v>93.674461365639388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80.421422300263387</v>
      </c>
      <c r="F48" s="66">
        <f t="shared" si="19"/>
        <v>72.082306487224358</v>
      </c>
      <c r="G48" s="63">
        <f t="shared" si="19"/>
        <v>101.46479198767334</v>
      </c>
      <c r="H48" s="64">
        <f t="shared" si="19"/>
        <v>104.86634725171535</v>
      </c>
      <c r="I48" s="65">
        <f t="shared" si="19"/>
        <v>88.703778951645674</v>
      </c>
      <c r="J48" s="66">
        <f t="shared" si="19"/>
        <v>98.486256551823374</v>
      </c>
      <c r="K48" s="63">
        <f t="shared" si="19"/>
        <v>81.097560975609767</v>
      </c>
      <c r="L48" s="64">
        <f t="shared" si="19"/>
        <v>29.484757849556729</v>
      </c>
      <c r="M48" s="65">
        <f t="shared" si="19"/>
        <v>146.32319717723161</v>
      </c>
      <c r="N48" s="66">
        <f t="shared" si="19"/>
        <v>181.14527959944834</v>
      </c>
      <c r="O48" s="63">
        <f t="shared" si="19"/>
        <v>91.835357624831303</v>
      </c>
      <c r="P48" s="64">
        <f t="shared" si="19"/>
        <v>89.894875945687005</v>
      </c>
      <c r="Q48" s="65">
        <f t="shared" si="19"/>
        <v>90.288043102852797</v>
      </c>
      <c r="R48" s="66">
        <f t="shared" si="19"/>
        <v>94.157330410797741</v>
      </c>
      <c r="S48" s="63">
        <f t="shared" si="19"/>
        <v>85.650048511082915</v>
      </c>
      <c r="T48" s="64">
        <f t="shared" si="19"/>
        <v>85.448762674048851</v>
      </c>
      <c r="U48" s="65">
        <f t="shared" si="19"/>
        <v>128.1159420289855</v>
      </c>
      <c r="V48" s="66">
        <f t="shared" si="19"/>
        <v>161.16275583217862</v>
      </c>
      <c r="W48" s="63">
        <f t="shared" si="19"/>
        <v>83.158267659487947</v>
      </c>
      <c r="X48" s="64">
        <f t="shared" si="19"/>
        <v>72.817402949188136</v>
      </c>
      <c r="Y48" s="63">
        <f t="shared" si="19"/>
        <v>92.902845452016052</v>
      </c>
      <c r="Z48" s="64">
        <f t="shared" si="19"/>
        <v>74.216543264083228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95.988049509176264</v>
      </c>
      <c r="F49" s="70">
        <f t="shared" si="19"/>
        <v>99.07511367080933</v>
      </c>
      <c r="G49" s="67">
        <f t="shared" si="19"/>
        <v>102.05585464333782</v>
      </c>
      <c r="H49" s="68">
        <f t="shared" si="19"/>
        <v>101.15465145406681</v>
      </c>
      <c r="I49" s="69">
        <f t="shared" si="19"/>
        <v>114.23111510791367</v>
      </c>
      <c r="J49" s="70">
        <f t="shared" si="19"/>
        <v>102.73298947064171</v>
      </c>
      <c r="K49" s="67">
        <f t="shared" si="19"/>
        <v>98.391909814323611</v>
      </c>
      <c r="L49" s="68">
        <f t="shared" si="19"/>
        <v>76.52837974438151</v>
      </c>
      <c r="M49" s="69">
        <f t="shared" si="19"/>
        <v>102.22943464351613</v>
      </c>
      <c r="N49" s="70">
        <f t="shared" si="19"/>
        <v>104.78297491199736</v>
      </c>
      <c r="O49" s="67">
        <f t="shared" si="19"/>
        <v>105.40157798907546</v>
      </c>
      <c r="P49" s="68">
        <f t="shared" si="19"/>
        <v>105.95454823926804</v>
      </c>
      <c r="Q49" s="69">
        <f t="shared" si="19"/>
        <v>101.14963656111622</v>
      </c>
      <c r="R49" s="70">
        <f t="shared" si="19"/>
        <v>100.41847746129902</v>
      </c>
      <c r="S49" s="67">
        <f t="shared" si="19"/>
        <v>107.9103878571168</v>
      </c>
      <c r="T49" s="68">
        <f t="shared" si="19"/>
        <v>120.93584698850641</v>
      </c>
      <c r="U49" s="69">
        <f t="shared" si="19"/>
        <v>86.969601013299553</v>
      </c>
      <c r="V49" s="70">
        <f t="shared" si="19"/>
        <v>90.306538549084053</v>
      </c>
      <c r="W49" s="67">
        <f t="shared" si="19"/>
        <v>95.745685288630725</v>
      </c>
      <c r="X49" s="68">
        <f t="shared" si="19"/>
        <v>95.957257870458918</v>
      </c>
      <c r="Y49" s="67">
        <f t="shared" si="19"/>
        <v>102.03593671802555</v>
      </c>
      <c r="Z49" s="68">
        <f t="shared" si="19"/>
        <v>101.26115652286072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104B-B6B9-440C-87CF-680BF8DCB85A}">
  <dimension ref="A1:AL52"/>
  <sheetViews>
    <sheetView zoomScaleNormal="100" zoomScaleSheetLayoutView="100" workbookViewId="0">
      <pane xSplit="4" ySplit="4" topLeftCell="E9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67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830</v>
      </c>
      <c r="F5" s="14">
        <v>49716</v>
      </c>
      <c r="G5" s="15">
        <v>30</v>
      </c>
      <c r="H5" s="16">
        <v>5400</v>
      </c>
      <c r="I5" s="13">
        <v>4168</v>
      </c>
      <c r="J5" s="14">
        <v>6281606</v>
      </c>
      <c r="K5" s="17">
        <v>2255</v>
      </c>
      <c r="L5" s="18">
        <v>4468516</v>
      </c>
      <c r="M5" s="13">
        <v>660</v>
      </c>
      <c r="N5" s="75">
        <v>187487</v>
      </c>
      <c r="O5" s="19">
        <v>883</v>
      </c>
      <c r="P5" s="18">
        <v>67748</v>
      </c>
      <c r="Q5" s="13">
        <v>12583</v>
      </c>
      <c r="R5" s="14">
        <v>1928736</v>
      </c>
      <c r="S5" s="19">
        <v>19619</v>
      </c>
      <c r="T5" s="18">
        <v>4410614</v>
      </c>
      <c r="U5" s="13">
        <v>3402</v>
      </c>
      <c r="V5" s="14">
        <v>1230160</v>
      </c>
      <c r="W5" s="13">
        <v>123</v>
      </c>
      <c r="X5" s="18">
        <v>64714</v>
      </c>
      <c r="Y5" s="20">
        <f t="shared" ref="Y5:Z19" si="0">+W5+U5+S5+Q5+O5+M5+K5+I5+G5+E5</f>
        <v>44553</v>
      </c>
      <c r="Z5" s="21">
        <f t="shared" si="0"/>
        <v>18694697</v>
      </c>
    </row>
    <row r="6" spans="1:26" ht="18.95" customHeight="1" x14ac:dyDescent="0.15">
      <c r="A6" s="7"/>
      <c r="B6" s="22"/>
      <c r="C6" s="83"/>
      <c r="D6" s="81" t="s">
        <v>22</v>
      </c>
      <c r="E6" s="23">
        <v>828</v>
      </c>
      <c r="F6" s="24">
        <v>49773</v>
      </c>
      <c r="G6" s="25">
        <v>30</v>
      </c>
      <c r="H6" s="26">
        <v>5400</v>
      </c>
      <c r="I6" s="27">
        <v>2028</v>
      </c>
      <c r="J6" s="21">
        <v>4369227</v>
      </c>
      <c r="K6" s="25">
        <v>1754</v>
      </c>
      <c r="L6" s="26">
        <v>13671885</v>
      </c>
      <c r="M6" s="27">
        <v>773</v>
      </c>
      <c r="N6" s="76">
        <v>226800</v>
      </c>
      <c r="O6" s="25">
        <v>709</v>
      </c>
      <c r="P6" s="26">
        <v>41250</v>
      </c>
      <c r="Q6" s="27">
        <v>13451</v>
      </c>
      <c r="R6" s="21">
        <v>2113596</v>
      </c>
      <c r="S6" s="25">
        <v>20176</v>
      </c>
      <c r="T6" s="26">
        <v>4405801</v>
      </c>
      <c r="U6" s="27">
        <v>2851</v>
      </c>
      <c r="V6" s="21">
        <v>983046</v>
      </c>
      <c r="W6" s="27">
        <v>174</v>
      </c>
      <c r="X6" s="26">
        <v>68064</v>
      </c>
      <c r="Y6" s="20">
        <f t="shared" si="0"/>
        <v>42774</v>
      </c>
      <c r="Z6" s="21">
        <f t="shared" si="0"/>
        <v>25934842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1660</v>
      </c>
      <c r="F7" s="36">
        <v>250998</v>
      </c>
      <c r="G7" s="29">
        <v>151</v>
      </c>
      <c r="H7" s="30">
        <v>74238</v>
      </c>
      <c r="I7" s="31">
        <v>3694</v>
      </c>
      <c r="J7" s="32">
        <v>5215472</v>
      </c>
      <c r="K7" s="77">
        <v>5519</v>
      </c>
      <c r="L7" s="30">
        <v>905752</v>
      </c>
      <c r="M7" s="23">
        <v>1054.7</v>
      </c>
      <c r="N7" s="24">
        <v>237851</v>
      </c>
      <c r="O7" s="33">
        <v>3076</v>
      </c>
      <c r="P7" s="34">
        <v>594383</v>
      </c>
      <c r="Q7" s="23">
        <v>34398</v>
      </c>
      <c r="R7" s="24">
        <v>5228805</v>
      </c>
      <c r="S7" s="33">
        <v>24094</v>
      </c>
      <c r="T7" s="34">
        <v>1617624</v>
      </c>
      <c r="U7" s="23">
        <v>3777</v>
      </c>
      <c r="V7" s="24">
        <v>1933213</v>
      </c>
      <c r="W7" s="23">
        <v>1103</v>
      </c>
      <c r="X7" s="34">
        <v>296994</v>
      </c>
      <c r="Y7" s="31">
        <f t="shared" si="0"/>
        <v>78526.7</v>
      </c>
      <c r="Z7" s="24">
        <f t="shared" si="0"/>
        <v>16355330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261</v>
      </c>
      <c r="F8" s="14">
        <v>51966</v>
      </c>
      <c r="G8" s="15">
        <v>73</v>
      </c>
      <c r="H8" s="16">
        <v>42400</v>
      </c>
      <c r="I8" s="13">
        <v>137</v>
      </c>
      <c r="J8" s="14">
        <v>77917</v>
      </c>
      <c r="K8" s="17">
        <v>51</v>
      </c>
      <c r="L8" s="18">
        <v>5812</v>
      </c>
      <c r="M8" s="13">
        <v>5117</v>
      </c>
      <c r="N8" s="75">
        <v>636130</v>
      </c>
      <c r="O8" s="19">
        <v>0</v>
      </c>
      <c r="P8" s="18">
        <v>0</v>
      </c>
      <c r="Q8" s="13">
        <v>5912</v>
      </c>
      <c r="R8" s="14">
        <v>1120389</v>
      </c>
      <c r="S8" s="19">
        <v>31465</v>
      </c>
      <c r="T8" s="18">
        <v>4165352</v>
      </c>
      <c r="U8" s="13">
        <v>1224</v>
      </c>
      <c r="V8" s="14">
        <v>106555</v>
      </c>
      <c r="W8" s="13">
        <v>18</v>
      </c>
      <c r="X8" s="18">
        <v>900</v>
      </c>
      <c r="Y8" s="13">
        <f t="shared" si="0"/>
        <v>44258</v>
      </c>
      <c r="Z8" s="14">
        <f t="shared" si="0"/>
        <v>6207421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172</v>
      </c>
      <c r="F9" s="24">
        <v>29710</v>
      </c>
      <c r="G9" s="25">
        <v>133</v>
      </c>
      <c r="H9" s="26">
        <v>66400</v>
      </c>
      <c r="I9" s="27">
        <v>149</v>
      </c>
      <c r="J9" s="21">
        <v>73537</v>
      </c>
      <c r="K9" s="25">
        <v>440</v>
      </c>
      <c r="L9" s="26">
        <v>18545</v>
      </c>
      <c r="M9" s="27">
        <v>5299</v>
      </c>
      <c r="N9" s="76">
        <v>601354</v>
      </c>
      <c r="O9" s="25">
        <v>0</v>
      </c>
      <c r="P9" s="26">
        <v>0</v>
      </c>
      <c r="Q9" s="27">
        <v>6993</v>
      </c>
      <c r="R9" s="21">
        <v>1290997</v>
      </c>
      <c r="S9" s="25">
        <v>32974</v>
      </c>
      <c r="T9" s="26">
        <v>4281712</v>
      </c>
      <c r="U9" s="27">
        <v>1184</v>
      </c>
      <c r="V9" s="21">
        <v>103055</v>
      </c>
      <c r="W9" s="27">
        <v>18</v>
      </c>
      <c r="X9" s="26">
        <v>900</v>
      </c>
      <c r="Y9" s="20">
        <f t="shared" si="0"/>
        <v>47362</v>
      </c>
      <c r="Z9" s="21">
        <f t="shared" si="0"/>
        <v>6466210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217</v>
      </c>
      <c r="F10" s="36">
        <v>41511</v>
      </c>
      <c r="G10" s="29">
        <v>165</v>
      </c>
      <c r="H10" s="30">
        <v>89600</v>
      </c>
      <c r="I10" s="37">
        <v>157</v>
      </c>
      <c r="J10" s="38">
        <v>35652</v>
      </c>
      <c r="K10" s="77">
        <v>387</v>
      </c>
      <c r="L10" s="30">
        <v>8471</v>
      </c>
      <c r="M10" s="35">
        <v>10040</v>
      </c>
      <c r="N10" s="36">
        <v>2006550</v>
      </c>
      <c r="O10" s="29">
        <v>0</v>
      </c>
      <c r="P10" s="30">
        <v>0</v>
      </c>
      <c r="Q10" s="35">
        <v>11109</v>
      </c>
      <c r="R10" s="36">
        <v>1403511</v>
      </c>
      <c r="S10" s="29">
        <v>3144</v>
      </c>
      <c r="T10" s="30">
        <v>552685</v>
      </c>
      <c r="U10" s="35">
        <v>1944</v>
      </c>
      <c r="V10" s="36">
        <v>140360</v>
      </c>
      <c r="W10" s="35">
        <v>15</v>
      </c>
      <c r="X10" s="30">
        <v>100</v>
      </c>
      <c r="Y10" s="37">
        <f t="shared" si="0"/>
        <v>27178</v>
      </c>
      <c r="Z10" s="36">
        <f t="shared" si="0"/>
        <v>4278440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100</v>
      </c>
      <c r="J11" s="14">
        <v>6685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2537</v>
      </c>
      <c r="R11" s="14">
        <v>708952</v>
      </c>
      <c r="S11" s="19">
        <v>0</v>
      </c>
      <c r="T11" s="18">
        <v>0</v>
      </c>
      <c r="U11" s="13">
        <v>148</v>
      </c>
      <c r="V11" s="14">
        <v>23091</v>
      </c>
      <c r="W11" s="13">
        <v>2</v>
      </c>
      <c r="X11" s="18">
        <v>7212</v>
      </c>
      <c r="Y11" s="13">
        <f>+W11+U11+S11+Q11+O11+M11+K11+I11+G11+E11</f>
        <v>2877</v>
      </c>
      <c r="Z11" s="14">
        <f t="shared" si="0"/>
        <v>835940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48</v>
      </c>
      <c r="J12" s="21">
        <v>8334</v>
      </c>
      <c r="K12" s="25">
        <v>0</v>
      </c>
      <c r="L12" s="26">
        <v>0</v>
      </c>
      <c r="M12" s="27">
        <v>62</v>
      </c>
      <c r="N12" s="76">
        <v>22800</v>
      </c>
      <c r="O12" s="25">
        <v>0</v>
      </c>
      <c r="P12" s="26">
        <v>0</v>
      </c>
      <c r="Q12" s="27">
        <v>2944</v>
      </c>
      <c r="R12" s="21">
        <v>744385</v>
      </c>
      <c r="S12" s="25">
        <v>0</v>
      </c>
      <c r="T12" s="26">
        <v>0</v>
      </c>
      <c r="U12" s="27">
        <v>100</v>
      </c>
      <c r="V12" s="21">
        <v>13374</v>
      </c>
      <c r="W12" s="27">
        <v>0</v>
      </c>
      <c r="X12" s="26">
        <v>0</v>
      </c>
      <c r="Y12" s="20">
        <f t="shared" ref="Y12:Y19" si="1">+W12+U12+S12+Q12+O12+M12+K12+I12+G12+E12</f>
        <v>3229</v>
      </c>
      <c r="Z12" s="21">
        <f t="shared" si="0"/>
        <v>863893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188</v>
      </c>
      <c r="J13" s="38">
        <v>22759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7249</v>
      </c>
      <c r="R13" s="36">
        <v>1982176</v>
      </c>
      <c r="S13" s="29">
        <v>2</v>
      </c>
      <c r="T13" s="30">
        <v>2250</v>
      </c>
      <c r="U13" s="35">
        <v>520</v>
      </c>
      <c r="V13" s="36">
        <v>80225</v>
      </c>
      <c r="W13" s="35">
        <v>7</v>
      </c>
      <c r="X13" s="30">
        <v>30422</v>
      </c>
      <c r="Y13" s="37">
        <f t="shared" si="1"/>
        <v>8180.1</v>
      </c>
      <c r="Z13" s="36">
        <f t="shared" si="0"/>
        <v>2331832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132</v>
      </c>
      <c r="N14" s="75">
        <v>5162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132</v>
      </c>
      <c r="Z14" s="14">
        <f t="shared" si="0"/>
        <v>5162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725</v>
      </c>
      <c r="N15" s="76">
        <v>82498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725</v>
      </c>
      <c r="Z15" s="24">
        <f t="shared" si="0"/>
        <v>82498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5351</v>
      </c>
      <c r="N16" s="36">
        <v>594069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5351</v>
      </c>
      <c r="Z16" s="36">
        <f t="shared" si="0"/>
        <v>594069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253</v>
      </c>
      <c r="F17" s="14">
        <v>64269</v>
      </c>
      <c r="G17" s="19">
        <v>1023</v>
      </c>
      <c r="H17" s="18">
        <v>299191</v>
      </c>
      <c r="I17" s="13">
        <v>203</v>
      </c>
      <c r="J17" s="14">
        <v>102737</v>
      </c>
      <c r="K17" s="19">
        <v>51</v>
      </c>
      <c r="L17" s="18">
        <v>34900</v>
      </c>
      <c r="M17" s="13">
        <v>1306.1279999999999</v>
      </c>
      <c r="N17" s="75">
        <v>597255</v>
      </c>
      <c r="O17" s="19">
        <v>3426</v>
      </c>
      <c r="P17" s="18">
        <v>1347322</v>
      </c>
      <c r="Q17" s="13">
        <v>5350</v>
      </c>
      <c r="R17" s="14">
        <v>1302275</v>
      </c>
      <c r="S17" s="19">
        <v>451</v>
      </c>
      <c r="T17" s="18">
        <v>98935</v>
      </c>
      <c r="U17" s="13">
        <v>23</v>
      </c>
      <c r="V17" s="14">
        <v>5060</v>
      </c>
      <c r="W17" s="13">
        <v>7153.2560000000003</v>
      </c>
      <c r="X17" s="18">
        <v>1672197</v>
      </c>
      <c r="Y17" s="41">
        <f t="shared" si="1"/>
        <v>19239.384000000002</v>
      </c>
      <c r="Z17" s="42">
        <f t="shared" si="0"/>
        <v>5524141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139</v>
      </c>
      <c r="F18" s="21">
        <v>29670</v>
      </c>
      <c r="G18" s="25">
        <v>1060</v>
      </c>
      <c r="H18" s="26">
        <v>321765</v>
      </c>
      <c r="I18" s="27">
        <v>236</v>
      </c>
      <c r="J18" s="21">
        <v>108129</v>
      </c>
      <c r="K18" s="25">
        <v>102</v>
      </c>
      <c r="L18" s="26">
        <v>74360</v>
      </c>
      <c r="M18" s="27">
        <v>1303.2</v>
      </c>
      <c r="N18" s="21">
        <v>636383</v>
      </c>
      <c r="O18" s="25">
        <v>3737</v>
      </c>
      <c r="P18" s="26">
        <v>1472200</v>
      </c>
      <c r="Q18" s="27">
        <v>5566</v>
      </c>
      <c r="R18" s="21">
        <v>1236300</v>
      </c>
      <c r="S18" s="25">
        <v>446</v>
      </c>
      <c r="T18" s="26">
        <v>96874</v>
      </c>
      <c r="U18" s="27">
        <v>5</v>
      </c>
      <c r="V18" s="21">
        <v>1100</v>
      </c>
      <c r="W18" s="27">
        <v>7206.1760000000004</v>
      </c>
      <c r="X18" s="26">
        <v>1639574</v>
      </c>
      <c r="Y18" s="23">
        <f t="shared" si="1"/>
        <v>19800.376</v>
      </c>
      <c r="Z18" s="24">
        <f t="shared" si="0"/>
        <v>5616355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466</v>
      </c>
      <c r="F19" s="24">
        <v>119866</v>
      </c>
      <c r="G19" s="33">
        <v>975</v>
      </c>
      <c r="H19" s="34">
        <v>275899</v>
      </c>
      <c r="I19" s="23">
        <v>409</v>
      </c>
      <c r="J19" s="24">
        <v>178681</v>
      </c>
      <c r="K19" s="78">
        <v>126</v>
      </c>
      <c r="L19" s="34">
        <v>96815</v>
      </c>
      <c r="M19" s="23">
        <v>1615.12</v>
      </c>
      <c r="N19" s="24">
        <v>608051</v>
      </c>
      <c r="O19" s="33">
        <v>1867</v>
      </c>
      <c r="P19" s="34">
        <v>727766</v>
      </c>
      <c r="Q19" s="23">
        <v>7089</v>
      </c>
      <c r="R19" s="24">
        <v>2090983</v>
      </c>
      <c r="S19" s="33">
        <v>167</v>
      </c>
      <c r="T19" s="34">
        <v>38935</v>
      </c>
      <c r="U19" s="23">
        <v>75</v>
      </c>
      <c r="V19" s="24">
        <v>16500</v>
      </c>
      <c r="W19" s="23">
        <v>6992.1710000000012</v>
      </c>
      <c r="X19" s="34">
        <v>1779445</v>
      </c>
      <c r="Y19" s="35">
        <f t="shared" si="1"/>
        <v>19781.291000000001</v>
      </c>
      <c r="Z19" s="36">
        <f t="shared" si="0"/>
        <v>5932941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1344</v>
      </c>
      <c r="F20" s="14">
        <f t="shared" ref="F20:X22" si="2">F5+F8+F11+F14+F17</f>
        <v>165951</v>
      </c>
      <c r="G20" s="19">
        <f>G5+G8+G11+G14+G17</f>
        <v>1201</v>
      </c>
      <c r="H20" s="18">
        <f t="shared" si="2"/>
        <v>421991</v>
      </c>
      <c r="I20" s="13">
        <f t="shared" si="2"/>
        <v>4608</v>
      </c>
      <c r="J20" s="14">
        <f t="shared" si="2"/>
        <v>6468945</v>
      </c>
      <c r="K20" s="19">
        <f t="shared" si="2"/>
        <v>2357</v>
      </c>
      <c r="L20" s="18">
        <f t="shared" si="2"/>
        <v>4509228</v>
      </c>
      <c r="M20" s="13">
        <f t="shared" si="2"/>
        <v>7230.1279999999997</v>
      </c>
      <c r="N20" s="14">
        <f t="shared" si="2"/>
        <v>1441034</v>
      </c>
      <c r="O20" s="19">
        <f t="shared" si="2"/>
        <v>4309</v>
      </c>
      <c r="P20" s="18">
        <f t="shared" si="2"/>
        <v>1415070</v>
      </c>
      <c r="Q20" s="13">
        <f t="shared" si="2"/>
        <v>26382</v>
      </c>
      <c r="R20" s="14">
        <f t="shared" si="2"/>
        <v>5060352</v>
      </c>
      <c r="S20" s="19">
        <f t="shared" si="2"/>
        <v>51535</v>
      </c>
      <c r="T20" s="18">
        <f t="shared" si="2"/>
        <v>8674901</v>
      </c>
      <c r="U20" s="13">
        <f t="shared" si="2"/>
        <v>4797</v>
      </c>
      <c r="V20" s="14">
        <f t="shared" si="2"/>
        <v>1364866</v>
      </c>
      <c r="W20" s="13">
        <f t="shared" si="2"/>
        <v>7296.2560000000003</v>
      </c>
      <c r="X20" s="18">
        <f t="shared" si="2"/>
        <v>1745023</v>
      </c>
      <c r="Y20" s="31">
        <f t="shared" ref="Y20:Z22" si="3">+Y17+Y14+Y11+Y8+Y5</f>
        <v>111059.38400000001</v>
      </c>
      <c r="Z20" s="32">
        <f t="shared" si="3"/>
        <v>31267361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1139</v>
      </c>
      <c r="F21" s="21">
        <f t="shared" si="4"/>
        <v>109153</v>
      </c>
      <c r="G21" s="25">
        <f t="shared" si="4"/>
        <v>1298</v>
      </c>
      <c r="H21" s="26">
        <f t="shared" si="4"/>
        <v>468565</v>
      </c>
      <c r="I21" s="27">
        <f t="shared" si="4"/>
        <v>2461</v>
      </c>
      <c r="J21" s="21">
        <f t="shared" si="4"/>
        <v>4559227</v>
      </c>
      <c r="K21" s="25">
        <f t="shared" si="4"/>
        <v>2296</v>
      </c>
      <c r="L21" s="26">
        <f t="shared" si="4"/>
        <v>13764790</v>
      </c>
      <c r="M21" s="27">
        <f t="shared" si="4"/>
        <v>8162.2</v>
      </c>
      <c r="N21" s="21">
        <f t="shared" si="4"/>
        <v>1569835</v>
      </c>
      <c r="O21" s="25">
        <f t="shared" si="4"/>
        <v>4446</v>
      </c>
      <c r="P21" s="26">
        <f t="shared" si="4"/>
        <v>1513450</v>
      </c>
      <c r="Q21" s="27">
        <f t="shared" si="4"/>
        <v>28954</v>
      </c>
      <c r="R21" s="21">
        <f t="shared" si="4"/>
        <v>5385278</v>
      </c>
      <c r="S21" s="25">
        <f t="shared" si="4"/>
        <v>53596</v>
      </c>
      <c r="T21" s="26">
        <f t="shared" si="4"/>
        <v>8784387</v>
      </c>
      <c r="U21" s="27">
        <f t="shared" si="2"/>
        <v>4140</v>
      </c>
      <c r="V21" s="21">
        <f t="shared" si="2"/>
        <v>1100575</v>
      </c>
      <c r="W21" s="27">
        <f t="shared" si="2"/>
        <v>7398.1760000000004</v>
      </c>
      <c r="X21" s="26">
        <f t="shared" si="2"/>
        <v>1708538</v>
      </c>
      <c r="Y21" s="23">
        <f t="shared" si="3"/>
        <v>113890.376</v>
      </c>
      <c r="Z21" s="24">
        <f t="shared" si="3"/>
        <v>38963798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2343</v>
      </c>
      <c r="F22" s="24">
        <f t="shared" si="2"/>
        <v>412375</v>
      </c>
      <c r="G22" s="33">
        <f t="shared" si="2"/>
        <v>1486</v>
      </c>
      <c r="H22" s="34">
        <f t="shared" si="2"/>
        <v>634737</v>
      </c>
      <c r="I22" s="23">
        <f t="shared" si="2"/>
        <v>4448</v>
      </c>
      <c r="J22" s="24">
        <f t="shared" si="2"/>
        <v>5452564</v>
      </c>
      <c r="K22" s="33">
        <f t="shared" si="2"/>
        <v>6032</v>
      </c>
      <c r="L22" s="34">
        <f t="shared" si="2"/>
        <v>1011038</v>
      </c>
      <c r="M22" s="23">
        <f t="shared" si="2"/>
        <v>18079.920000000002</v>
      </c>
      <c r="N22" s="24">
        <f t="shared" si="2"/>
        <v>3465521</v>
      </c>
      <c r="O22" s="33">
        <f t="shared" si="2"/>
        <v>4943</v>
      </c>
      <c r="P22" s="34">
        <f t="shared" si="2"/>
        <v>1322149</v>
      </c>
      <c r="Q22" s="23">
        <f t="shared" si="2"/>
        <v>59845</v>
      </c>
      <c r="R22" s="24">
        <f t="shared" si="2"/>
        <v>10705475</v>
      </c>
      <c r="S22" s="33">
        <f t="shared" si="2"/>
        <v>27407</v>
      </c>
      <c r="T22" s="34">
        <f t="shared" si="2"/>
        <v>2211494</v>
      </c>
      <c r="U22" s="23">
        <f t="shared" si="2"/>
        <v>6316</v>
      </c>
      <c r="V22" s="24">
        <f t="shared" si="2"/>
        <v>2170298</v>
      </c>
      <c r="W22" s="23">
        <f t="shared" si="2"/>
        <v>8117.1710000000012</v>
      </c>
      <c r="X22" s="34">
        <f t="shared" si="2"/>
        <v>2106961</v>
      </c>
      <c r="Y22" s="23">
        <f t="shared" si="3"/>
        <v>139017.09100000001</v>
      </c>
      <c r="Z22" s="24">
        <f t="shared" si="3"/>
        <v>29492612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52.987622705932566</v>
      </c>
      <c r="F23" s="178"/>
      <c r="G23" s="177">
        <f>(G20+G21)/(G22+G41)*100</f>
        <v>84.084791386271874</v>
      </c>
      <c r="H23" s="178"/>
      <c r="I23" s="177">
        <f>(I20+I21)/(I22+I41)*100</f>
        <v>79.462679856115102</v>
      </c>
      <c r="J23" s="178"/>
      <c r="K23" s="177">
        <f>(K20+K21)/(K22+K41)*100</f>
        <v>38.569297082228118</v>
      </c>
      <c r="L23" s="178"/>
      <c r="M23" s="177">
        <f>(M20+M21)/(M22+M41)*100</f>
        <v>42.567467112686337</v>
      </c>
      <c r="N23" s="178"/>
      <c r="O23" s="177">
        <f>(O20+O21)/(O22+O41)*100</f>
        <v>88.559579202913213</v>
      </c>
      <c r="P23" s="178"/>
      <c r="Q23" s="177">
        <f>(Q20+Q21)/(Q22+Q41)*100</f>
        <v>46.23276798395856</v>
      </c>
      <c r="R23" s="178"/>
      <c r="S23" s="177">
        <f>(S20+S21)/(S22+S41)*100</f>
        <v>191.79589156055022</v>
      </c>
      <c r="T23" s="178"/>
      <c r="U23" s="177">
        <f>(U20+U21)/(U22+U41)*100</f>
        <v>70.748891703609885</v>
      </c>
      <c r="V23" s="178"/>
      <c r="W23" s="177">
        <f>(W20+W21)/(W22+W41)*100</f>
        <v>90.514490824451016</v>
      </c>
      <c r="X23" s="178"/>
      <c r="Y23" s="177">
        <f>(Y20+Y21)/(Y22+Y41)*100</f>
        <v>80.091749959534852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176002.98762270596</v>
      </c>
      <c r="F24" s="180"/>
      <c r="G24" s="181">
        <f>H22/G22*1000</f>
        <v>427144.68371467025</v>
      </c>
      <c r="H24" s="182"/>
      <c r="I24" s="183">
        <f>J22/I22*1000</f>
        <v>1225846.2230215827</v>
      </c>
      <c r="J24" s="184"/>
      <c r="K24" s="181">
        <f>L22/K22*1000</f>
        <v>167612.40053050398</v>
      </c>
      <c r="L24" s="182"/>
      <c r="M24" s="183">
        <f>N22/M22*1000</f>
        <v>191677.89459245393</v>
      </c>
      <c r="N24" s="184"/>
      <c r="O24" s="181">
        <f>P22/O22*1000</f>
        <v>267479.06129880639</v>
      </c>
      <c r="P24" s="182"/>
      <c r="Q24" s="183">
        <f>R22/Q22*1000</f>
        <v>178886.70732726209</v>
      </c>
      <c r="R24" s="184"/>
      <c r="S24" s="181">
        <f>T22/S22*1000</f>
        <v>80690.845404458712</v>
      </c>
      <c r="T24" s="182"/>
      <c r="U24" s="183">
        <f>V22/U22*1000</f>
        <v>343619.06269791006</v>
      </c>
      <c r="V24" s="184"/>
      <c r="W24" s="181">
        <f>X22/W22*1000</f>
        <v>259568.38903603234</v>
      </c>
      <c r="X24" s="182"/>
      <c r="Y24" s="183">
        <f>Z22/Y22*1000</f>
        <v>212150.97933533939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1.6854042788163361</v>
      </c>
      <c r="F25" s="49"/>
      <c r="G25" s="50">
        <f>G22/Y22*100</f>
        <v>1.0689333155446332</v>
      </c>
      <c r="H25" s="51"/>
      <c r="I25" s="48">
        <f>I22/Y22*100</f>
        <v>3.1996065865023744</v>
      </c>
      <c r="J25" s="49"/>
      <c r="K25" s="50">
        <f>K22/Y22*100</f>
        <v>4.3390348313359537</v>
      </c>
      <c r="L25" s="51"/>
      <c r="M25" s="48">
        <f>M22/Y22*100</f>
        <v>13.005537570916371</v>
      </c>
      <c r="N25" s="49"/>
      <c r="O25" s="50">
        <f>O22/Y22*100</f>
        <v>3.5556779130128682</v>
      </c>
      <c r="P25" s="51"/>
      <c r="Q25" s="48">
        <f>Q22/Y22*100</f>
        <v>43.048663707112098</v>
      </c>
      <c r="R25" s="49"/>
      <c r="S25" s="50">
        <f>S22/Y22*100</f>
        <v>19.714842112470905</v>
      </c>
      <c r="T25" s="51"/>
      <c r="U25" s="48">
        <f>U22/Y22*100</f>
        <v>4.543326259071268</v>
      </c>
      <c r="V25" s="49"/>
      <c r="W25" s="50">
        <f>W22/Y22*100</f>
        <v>5.8389734252171914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2077</v>
      </c>
      <c r="F27" s="99">
        <v>348977</v>
      </c>
      <c r="G27" s="100">
        <v>698</v>
      </c>
      <c r="H27" s="101">
        <v>216600</v>
      </c>
      <c r="I27" s="102">
        <v>3389</v>
      </c>
      <c r="J27" s="99">
        <v>6128023</v>
      </c>
      <c r="K27" s="103">
        <v>1822</v>
      </c>
      <c r="L27" s="101">
        <v>2443552</v>
      </c>
      <c r="M27" s="102">
        <v>6582</v>
      </c>
      <c r="N27" s="99">
        <v>1337035</v>
      </c>
      <c r="O27" s="103">
        <v>5004</v>
      </c>
      <c r="P27" s="101">
        <v>1676049</v>
      </c>
      <c r="Q27" s="102">
        <v>30228</v>
      </c>
      <c r="R27" s="99">
        <v>5855142</v>
      </c>
      <c r="S27" s="103">
        <v>46011</v>
      </c>
      <c r="T27" s="101">
        <v>10133759</v>
      </c>
      <c r="U27" s="102">
        <v>3768</v>
      </c>
      <c r="V27" s="99">
        <v>1010006</v>
      </c>
      <c r="W27" s="102">
        <v>7211</v>
      </c>
      <c r="X27" s="101">
        <v>1345774</v>
      </c>
      <c r="Y27" s="124">
        <v>106790</v>
      </c>
      <c r="Z27" s="125">
        <v>30494917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1208</v>
      </c>
      <c r="F28" s="107">
        <v>98828</v>
      </c>
      <c r="G28" s="108">
        <v>700</v>
      </c>
      <c r="H28" s="109">
        <v>226248</v>
      </c>
      <c r="I28" s="106">
        <v>3658</v>
      </c>
      <c r="J28" s="107">
        <v>7318754</v>
      </c>
      <c r="K28" s="110">
        <v>1062</v>
      </c>
      <c r="L28" s="109">
        <v>1958028</v>
      </c>
      <c r="M28" s="106">
        <v>9965</v>
      </c>
      <c r="N28" s="107">
        <v>1539913</v>
      </c>
      <c r="O28" s="110">
        <v>4891</v>
      </c>
      <c r="P28" s="109">
        <v>1676821</v>
      </c>
      <c r="Q28" s="106">
        <v>29791</v>
      </c>
      <c r="R28" s="107">
        <v>5670592</v>
      </c>
      <c r="S28" s="110">
        <v>46465</v>
      </c>
      <c r="T28" s="109">
        <v>10033001</v>
      </c>
      <c r="U28" s="106">
        <v>2954</v>
      </c>
      <c r="V28" s="107">
        <v>1195606</v>
      </c>
      <c r="W28" s="106">
        <v>7928</v>
      </c>
      <c r="X28" s="109">
        <v>1532951</v>
      </c>
      <c r="Y28" s="113">
        <v>108622</v>
      </c>
      <c r="Z28" s="114">
        <v>31250742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3245</v>
      </c>
      <c r="F29" s="114">
        <v>608148</v>
      </c>
      <c r="G29" s="115">
        <v>870</v>
      </c>
      <c r="H29" s="116">
        <v>394345</v>
      </c>
      <c r="I29" s="113">
        <v>2102</v>
      </c>
      <c r="J29" s="114">
        <v>999881</v>
      </c>
      <c r="K29" s="117">
        <v>2456</v>
      </c>
      <c r="L29" s="116">
        <v>3275821</v>
      </c>
      <c r="M29" s="113">
        <v>16130</v>
      </c>
      <c r="N29" s="114">
        <v>2971330</v>
      </c>
      <c r="O29" s="117">
        <v>4520</v>
      </c>
      <c r="P29" s="116">
        <v>1199444</v>
      </c>
      <c r="Q29" s="113">
        <v>57643</v>
      </c>
      <c r="R29" s="114">
        <v>9851674</v>
      </c>
      <c r="S29" s="117">
        <v>30522</v>
      </c>
      <c r="T29" s="116">
        <v>2578321</v>
      </c>
      <c r="U29" s="113">
        <v>5942</v>
      </c>
      <c r="V29" s="114">
        <v>2290277</v>
      </c>
      <c r="W29" s="113">
        <v>8673</v>
      </c>
      <c r="X29" s="116">
        <v>1930305</v>
      </c>
      <c r="Y29" s="113">
        <v>132103</v>
      </c>
      <c r="Z29" s="114">
        <v>26099546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58.4</v>
      </c>
      <c r="F30" s="206"/>
      <c r="G30" s="204">
        <v>80.3</v>
      </c>
      <c r="H30" s="206"/>
      <c r="I30" s="204">
        <v>157.5</v>
      </c>
      <c r="J30" s="206"/>
      <c r="K30" s="204">
        <v>69.5</v>
      </c>
      <c r="L30" s="206"/>
      <c r="M30" s="204">
        <v>46.4</v>
      </c>
      <c r="N30" s="206"/>
      <c r="O30" s="204">
        <v>110.8</v>
      </c>
      <c r="P30" s="206"/>
      <c r="Q30" s="204">
        <v>52.3</v>
      </c>
      <c r="R30" s="206"/>
      <c r="S30" s="204">
        <v>150.4</v>
      </c>
      <c r="T30" s="206"/>
      <c r="U30" s="204">
        <v>60.7</v>
      </c>
      <c r="V30" s="206"/>
      <c r="W30" s="204">
        <v>83.8</v>
      </c>
      <c r="X30" s="206"/>
      <c r="Y30" s="204">
        <v>81.5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-733</v>
      </c>
      <c r="F31" s="91">
        <f t="shared" ref="F31:Z33" si="5">F20-F27</f>
        <v>-183026</v>
      </c>
      <c r="G31" s="92">
        <f t="shared" si="5"/>
        <v>503</v>
      </c>
      <c r="H31" s="93">
        <f t="shared" si="5"/>
        <v>205391</v>
      </c>
      <c r="I31" s="90">
        <f t="shared" si="5"/>
        <v>1219</v>
      </c>
      <c r="J31" s="91">
        <f t="shared" si="5"/>
        <v>340922</v>
      </c>
      <c r="K31" s="92">
        <f t="shared" si="5"/>
        <v>535</v>
      </c>
      <c r="L31" s="93">
        <f t="shared" si="5"/>
        <v>2065676</v>
      </c>
      <c r="M31" s="90">
        <f t="shared" si="5"/>
        <v>648.1279999999997</v>
      </c>
      <c r="N31" s="91">
        <f t="shared" si="5"/>
        <v>103999</v>
      </c>
      <c r="O31" s="92">
        <f t="shared" si="5"/>
        <v>-695</v>
      </c>
      <c r="P31" s="93">
        <f t="shared" si="5"/>
        <v>-260979</v>
      </c>
      <c r="Q31" s="90">
        <f t="shared" si="5"/>
        <v>-3846</v>
      </c>
      <c r="R31" s="91">
        <f t="shared" si="5"/>
        <v>-794790</v>
      </c>
      <c r="S31" s="92">
        <f t="shared" si="5"/>
        <v>5524</v>
      </c>
      <c r="T31" s="93">
        <f t="shared" si="5"/>
        <v>-1458858</v>
      </c>
      <c r="U31" s="90">
        <f t="shared" si="5"/>
        <v>1029</v>
      </c>
      <c r="V31" s="91">
        <f t="shared" si="5"/>
        <v>354860</v>
      </c>
      <c r="W31" s="92">
        <f t="shared" si="5"/>
        <v>85.256000000000313</v>
      </c>
      <c r="X31" s="93">
        <f t="shared" si="5"/>
        <v>399249</v>
      </c>
      <c r="Y31" s="90">
        <f t="shared" si="5"/>
        <v>4269.3840000000055</v>
      </c>
      <c r="Z31" s="91">
        <f t="shared" si="5"/>
        <v>772444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-69</v>
      </c>
      <c r="F32" s="95">
        <f t="shared" si="6"/>
        <v>10325</v>
      </c>
      <c r="G32" s="96">
        <f t="shared" si="6"/>
        <v>598</v>
      </c>
      <c r="H32" s="97">
        <f t="shared" si="6"/>
        <v>242317</v>
      </c>
      <c r="I32" s="94">
        <f t="shared" si="6"/>
        <v>-1197</v>
      </c>
      <c r="J32" s="95">
        <f t="shared" si="6"/>
        <v>-2759527</v>
      </c>
      <c r="K32" s="96">
        <f t="shared" si="6"/>
        <v>1234</v>
      </c>
      <c r="L32" s="97">
        <f t="shared" si="6"/>
        <v>11806762</v>
      </c>
      <c r="M32" s="94">
        <f t="shared" si="6"/>
        <v>-1802.8000000000002</v>
      </c>
      <c r="N32" s="95">
        <f t="shared" si="6"/>
        <v>29922</v>
      </c>
      <c r="O32" s="96">
        <f t="shared" si="6"/>
        <v>-445</v>
      </c>
      <c r="P32" s="97">
        <f t="shared" si="6"/>
        <v>-163371</v>
      </c>
      <c r="Q32" s="94">
        <f t="shared" si="6"/>
        <v>-837</v>
      </c>
      <c r="R32" s="95">
        <f t="shared" si="6"/>
        <v>-285314</v>
      </c>
      <c r="S32" s="96">
        <f t="shared" si="6"/>
        <v>7131</v>
      </c>
      <c r="T32" s="97">
        <f t="shared" si="6"/>
        <v>-1248614</v>
      </c>
      <c r="U32" s="94">
        <f t="shared" si="5"/>
        <v>1186</v>
      </c>
      <c r="V32" s="95">
        <f t="shared" si="5"/>
        <v>-95031</v>
      </c>
      <c r="W32" s="96">
        <f t="shared" si="5"/>
        <v>-529.82399999999961</v>
      </c>
      <c r="X32" s="97">
        <f t="shared" si="5"/>
        <v>175587</v>
      </c>
      <c r="Y32" s="94">
        <f t="shared" si="5"/>
        <v>5268.3760000000038</v>
      </c>
      <c r="Z32" s="95">
        <f t="shared" si="5"/>
        <v>7713056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-902</v>
      </c>
      <c r="F33" s="95">
        <f t="shared" si="5"/>
        <v>-195773</v>
      </c>
      <c r="G33" s="96">
        <f t="shared" si="5"/>
        <v>616</v>
      </c>
      <c r="H33" s="97">
        <f t="shared" si="5"/>
        <v>240392</v>
      </c>
      <c r="I33" s="94">
        <f t="shared" si="5"/>
        <v>2346</v>
      </c>
      <c r="J33" s="95">
        <f t="shared" si="5"/>
        <v>4452683</v>
      </c>
      <c r="K33" s="96">
        <f t="shared" si="5"/>
        <v>3576</v>
      </c>
      <c r="L33" s="97">
        <f t="shared" si="5"/>
        <v>-2264783</v>
      </c>
      <c r="M33" s="94">
        <f t="shared" si="5"/>
        <v>1949.9200000000019</v>
      </c>
      <c r="N33" s="95">
        <f t="shared" si="5"/>
        <v>494191</v>
      </c>
      <c r="O33" s="96">
        <f t="shared" si="5"/>
        <v>423</v>
      </c>
      <c r="P33" s="97">
        <f t="shared" si="5"/>
        <v>122705</v>
      </c>
      <c r="Q33" s="94">
        <f t="shared" si="5"/>
        <v>2202</v>
      </c>
      <c r="R33" s="95">
        <f t="shared" si="5"/>
        <v>853801</v>
      </c>
      <c r="S33" s="96">
        <f t="shared" si="5"/>
        <v>-3115</v>
      </c>
      <c r="T33" s="97">
        <f t="shared" si="5"/>
        <v>-366827</v>
      </c>
      <c r="U33" s="94">
        <f t="shared" si="5"/>
        <v>374</v>
      </c>
      <c r="V33" s="95">
        <f t="shared" si="5"/>
        <v>-119979</v>
      </c>
      <c r="W33" s="96">
        <f t="shared" si="5"/>
        <v>-555.82899999999881</v>
      </c>
      <c r="X33" s="97">
        <f t="shared" si="5"/>
        <v>176656</v>
      </c>
      <c r="Y33" s="94">
        <f t="shared" si="5"/>
        <v>6914.0910000000149</v>
      </c>
      <c r="Z33" s="95">
        <f t="shared" si="5"/>
        <v>3393066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-5.4123772940674328</v>
      </c>
      <c r="F34" s="201"/>
      <c r="G34" s="207">
        <f t="shared" ref="G34" si="7">+G23-G30</f>
        <v>3.7847913862718769</v>
      </c>
      <c r="H34" s="208"/>
      <c r="I34" s="187">
        <f t="shared" ref="I34" si="8">+I23-I30</f>
        <v>-78.037320143884898</v>
      </c>
      <c r="J34" s="201"/>
      <c r="K34" s="207">
        <f t="shared" ref="K34" si="9">+K23-K30</f>
        <v>-30.930702917771882</v>
      </c>
      <c r="L34" s="208"/>
      <c r="M34" s="187">
        <f t="shared" ref="M34" si="10">+M23-M30</f>
        <v>-3.8325328873136613</v>
      </c>
      <c r="N34" s="201"/>
      <c r="O34" s="207">
        <f t="shared" ref="O34" si="11">+O23-O30</f>
        <v>-22.240420797086784</v>
      </c>
      <c r="P34" s="208"/>
      <c r="Q34" s="187">
        <f t="shared" ref="Q34" si="12">+Q23-Q30</f>
        <v>-6.0672320160414372</v>
      </c>
      <c r="R34" s="201"/>
      <c r="S34" s="207">
        <f t="shared" ref="S34" si="13">+S23-S30</f>
        <v>41.395891560550211</v>
      </c>
      <c r="T34" s="208"/>
      <c r="U34" s="187">
        <f t="shared" ref="U34" si="14">+U23-U30</f>
        <v>10.048891703609883</v>
      </c>
      <c r="V34" s="201"/>
      <c r="W34" s="207">
        <f t="shared" ref="W34" si="15">+W23-W30</f>
        <v>6.7144908244510191</v>
      </c>
      <c r="X34" s="208"/>
      <c r="Y34" s="187">
        <f t="shared" ref="Y34" si="16">+Y23-Y30</f>
        <v>-1.4082500404651483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64.708714492055847</v>
      </c>
      <c r="F35" s="60">
        <f t="shared" si="17"/>
        <v>47.553563701905851</v>
      </c>
      <c r="G35" s="61">
        <f t="shared" si="17"/>
        <v>172.06303724928367</v>
      </c>
      <c r="H35" s="62">
        <f t="shared" si="17"/>
        <v>194.82502308402584</v>
      </c>
      <c r="I35" s="59">
        <f t="shared" si="17"/>
        <v>135.96931248155798</v>
      </c>
      <c r="J35" s="60">
        <f t="shared" si="17"/>
        <v>105.56332768333279</v>
      </c>
      <c r="K35" s="61">
        <f t="shared" si="17"/>
        <v>129.36333699231614</v>
      </c>
      <c r="L35" s="62">
        <f t="shared" si="17"/>
        <v>184.53579052133944</v>
      </c>
      <c r="M35" s="59">
        <f t="shared" si="17"/>
        <v>109.84697660285627</v>
      </c>
      <c r="N35" s="60">
        <f t="shared" si="17"/>
        <v>107.77833041019869</v>
      </c>
      <c r="O35" s="61">
        <f t="shared" si="17"/>
        <v>86.111111111111114</v>
      </c>
      <c r="P35" s="62">
        <f t="shared" si="17"/>
        <v>84.428915861051792</v>
      </c>
      <c r="Q35" s="59">
        <f t="shared" si="17"/>
        <v>87.276697102024613</v>
      </c>
      <c r="R35" s="60">
        <f t="shared" si="17"/>
        <v>86.425777547325069</v>
      </c>
      <c r="S35" s="61">
        <f t="shared" si="17"/>
        <v>112.00582469409488</v>
      </c>
      <c r="T35" s="62">
        <f t="shared" si="17"/>
        <v>85.603979727562105</v>
      </c>
      <c r="U35" s="59">
        <f t="shared" si="17"/>
        <v>127.30891719745223</v>
      </c>
      <c r="V35" s="60">
        <f t="shared" si="17"/>
        <v>135.1344447458728</v>
      </c>
      <c r="W35" s="61">
        <f t="shared" si="17"/>
        <v>101.18230481209265</v>
      </c>
      <c r="X35" s="62">
        <f t="shared" si="17"/>
        <v>129.6668682854625</v>
      </c>
      <c r="Y35" s="59">
        <f t="shared" si="17"/>
        <v>103.99792489933515</v>
      </c>
      <c r="Z35" s="60">
        <f t="shared" si="17"/>
        <v>102.53302542190883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94.288079470198667</v>
      </c>
      <c r="F36" s="64">
        <f t="shared" si="17"/>
        <v>110.44744404419799</v>
      </c>
      <c r="G36" s="65">
        <f t="shared" si="17"/>
        <v>185.42857142857144</v>
      </c>
      <c r="H36" s="66">
        <f t="shared" si="17"/>
        <v>207.10238322548707</v>
      </c>
      <c r="I36" s="63">
        <f t="shared" si="17"/>
        <v>67.277200656096227</v>
      </c>
      <c r="J36" s="64">
        <f t="shared" si="17"/>
        <v>62.295125645704175</v>
      </c>
      <c r="K36" s="65">
        <f t="shared" si="17"/>
        <v>216.19585687382298</v>
      </c>
      <c r="L36" s="66">
        <f t="shared" si="17"/>
        <v>702.99250061796863</v>
      </c>
      <c r="M36" s="63">
        <f t="shared" si="17"/>
        <v>81.908680381334662</v>
      </c>
      <c r="N36" s="64">
        <f t="shared" si="17"/>
        <v>101.94309678533789</v>
      </c>
      <c r="O36" s="65">
        <f t="shared" si="17"/>
        <v>90.901656103046406</v>
      </c>
      <c r="P36" s="66">
        <f t="shared" si="17"/>
        <v>90.25709959500746</v>
      </c>
      <c r="Q36" s="63">
        <f t="shared" si="17"/>
        <v>97.190426638917799</v>
      </c>
      <c r="R36" s="64">
        <f t="shared" si="17"/>
        <v>94.968532386036586</v>
      </c>
      <c r="S36" s="65">
        <f t="shared" si="17"/>
        <v>115.34703540299149</v>
      </c>
      <c r="T36" s="66">
        <f t="shared" si="17"/>
        <v>87.554929975587555</v>
      </c>
      <c r="U36" s="63">
        <f t="shared" si="17"/>
        <v>140.14895057549086</v>
      </c>
      <c r="V36" s="64">
        <f t="shared" si="17"/>
        <v>92.051645776284161</v>
      </c>
      <c r="W36" s="65">
        <f t="shared" si="17"/>
        <v>93.317053481331996</v>
      </c>
      <c r="X36" s="66">
        <f t="shared" si="17"/>
        <v>111.45418216237832</v>
      </c>
      <c r="Y36" s="63">
        <f t="shared" si="17"/>
        <v>104.85019241037728</v>
      </c>
      <c r="Z36" s="64">
        <f t="shared" si="17"/>
        <v>124.68119316974938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72.203389830508485</v>
      </c>
      <c r="F37" s="68">
        <f t="shared" si="17"/>
        <v>67.808329551359208</v>
      </c>
      <c r="G37" s="69">
        <f t="shared" si="17"/>
        <v>170.80459770114942</v>
      </c>
      <c r="H37" s="70">
        <f t="shared" si="17"/>
        <v>160.95981944743815</v>
      </c>
      <c r="I37" s="67">
        <f t="shared" si="17"/>
        <v>211.60799238820172</v>
      </c>
      <c r="J37" s="68">
        <f t="shared" si="17"/>
        <v>545.32129323389483</v>
      </c>
      <c r="K37" s="69">
        <f t="shared" si="17"/>
        <v>245.6026058631922</v>
      </c>
      <c r="L37" s="70">
        <f t="shared" si="17"/>
        <v>30.863652195892264</v>
      </c>
      <c r="M37" s="67">
        <f t="shared" si="17"/>
        <v>112.08877867327962</v>
      </c>
      <c r="N37" s="68">
        <f t="shared" si="17"/>
        <v>116.63197961855465</v>
      </c>
      <c r="O37" s="69">
        <f t="shared" si="17"/>
        <v>109.35840707964601</v>
      </c>
      <c r="P37" s="70">
        <f t="shared" si="17"/>
        <v>110.23015663924285</v>
      </c>
      <c r="Q37" s="67">
        <f t="shared" si="17"/>
        <v>103.82006488211925</v>
      </c>
      <c r="R37" s="68">
        <f t="shared" si="17"/>
        <v>108.66655758199065</v>
      </c>
      <c r="S37" s="69">
        <f t="shared" si="17"/>
        <v>89.794246772819605</v>
      </c>
      <c r="T37" s="70">
        <f t="shared" si="17"/>
        <v>85.772640412113148</v>
      </c>
      <c r="U37" s="67">
        <f t="shared" si="17"/>
        <v>106.29417704476607</v>
      </c>
      <c r="V37" s="68">
        <f t="shared" si="17"/>
        <v>94.761376025694716</v>
      </c>
      <c r="W37" s="69">
        <f t="shared" si="17"/>
        <v>93.591271762942469</v>
      </c>
      <c r="X37" s="70">
        <f t="shared" si="17"/>
        <v>109.15171436638251</v>
      </c>
      <c r="Y37" s="67">
        <f t="shared" si="17"/>
        <v>105.23386372754595</v>
      </c>
      <c r="Z37" s="68">
        <f t="shared" si="17"/>
        <v>113.00047901216365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+'(令和4年9月)'!E20</f>
        <v>1344</v>
      </c>
      <c r="F39" s="119">
        <f>+'(令和4年9月)'!F20</f>
        <v>165951</v>
      </c>
      <c r="G39" s="118">
        <f>+'(令和4年9月)'!G20</f>
        <v>1201</v>
      </c>
      <c r="H39" s="119">
        <f>+'(令和4年9月)'!H20</f>
        <v>421991</v>
      </c>
      <c r="I39" s="118">
        <f>+'(令和4年9月)'!I20</f>
        <v>4608</v>
      </c>
      <c r="J39" s="119">
        <f>+'(令和4年9月)'!J20</f>
        <v>6468945</v>
      </c>
      <c r="K39" s="118">
        <f>+'(令和4年9月)'!K20</f>
        <v>2357</v>
      </c>
      <c r="L39" s="119">
        <f>+'(令和4年9月)'!L20</f>
        <v>4509228</v>
      </c>
      <c r="M39" s="118">
        <f>+'(令和4年9月)'!M20</f>
        <v>7230.1279999999997</v>
      </c>
      <c r="N39" s="119">
        <f>+'(令和4年9月)'!N20</f>
        <v>1441034</v>
      </c>
      <c r="O39" s="118">
        <f>+'(令和4年9月)'!O20</f>
        <v>4309</v>
      </c>
      <c r="P39" s="119">
        <f>+'(令和4年9月)'!P20</f>
        <v>1415070</v>
      </c>
      <c r="Q39" s="118">
        <f>+'(令和4年9月)'!Q20</f>
        <v>26382</v>
      </c>
      <c r="R39" s="119">
        <f>+'(令和4年9月)'!R20</f>
        <v>5060352</v>
      </c>
      <c r="S39" s="120">
        <f>+'(令和4年9月)'!S20</f>
        <v>51535</v>
      </c>
      <c r="T39" s="121">
        <f>+'(令和4年9月)'!T20</f>
        <v>8674901</v>
      </c>
      <c r="U39" s="118">
        <f>+'(令和4年9月)'!U20</f>
        <v>4797</v>
      </c>
      <c r="V39" s="119">
        <f>+'(令和4年9月)'!V20</f>
        <v>1364866</v>
      </c>
      <c r="W39" s="118">
        <f>+'(令和4年9月)'!W20</f>
        <v>7296.2560000000003</v>
      </c>
      <c r="X39" s="119">
        <f>+'(令和4年9月)'!X20</f>
        <v>1745023</v>
      </c>
      <c r="Y39" s="104">
        <f>+'(令和4年8月)'!Y20</f>
        <v>110034.128</v>
      </c>
      <c r="Z39" s="105">
        <f>+'(令和4年8月)'!Z20</f>
        <v>26209248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+'(令和4年9月)'!E21</f>
        <v>1139</v>
      </c>
      <c r="F40" s="123">
        <f>+'(令和4年9月)'!F21</f>
        <v>109153</v>
      </c>
      <c r="G40" s="122">
        <f>+'(令和4年9月)'!G21</f>
        <v>1298</v>
      </c>
      <c r="H40" s="123">
        <f>+'(令和4年9月)'!H21</f>
        <v>468565</v>
      </c>
      <c r="I40" s="122">
        <f>+'(令和4年9月)'!I21</f>
        <v>2461</v>
      </c>
      <c r="J40" s="123">
        <f>+'(令和4年9月)'!J21</f>
        <v>4559227</v>
      </c>
      <c r="K40" s="122">
        <f>+'(令和4年9月)'!K21</f>
        <v>2296</v>
      </c>
      <c r="L40" s="123">
        <f>+'(令和4年9月)'!L21</f>
        <v>13764790</v>
      </c>
      <c r="M40" s="122">
        <f>+'(令和4年9月)'!M21</f>
        <v>8162.2</v>
      </c>
      <c r="N40" s="123">
        <f>+'(令和4年9月)'!N21</f>
        <v>1569835</v>
      </c>
      <c r="O40" s="122">
        <f>+'(令和4年9月)'!O21</f>
        <v>4446</v>
      </c>
      <c r="P40" s="123">
        <f>+'(令和4年9月)'!P21</f>
        <v>1513450</v>
      </c>
      <c r="Q40" s="122">
        <f>+'(令和4年9月)'!Q21</f>
        <v>28954</v>
      </c>
      <c r="R40" s="123">
        <f>+'(令和4年9月)'!R21</f>
        <v>5385278</v>
      </c>
      <c r="S40" s="120">
        <f>+'(令和4年9月)'!S21</f>
        <v>53596</v>
      </c>
      <c r="T40" s="121">
        <f>+'(令和4年9月)'!T21</f>
        <v>8784387</v>
      </c>
      <c r="U40" s="122">
        <f>+'(令和4年9月)'!U21</f>
        <v>4140</v>
      </c>
      <c r="V40" s="123">
        <f>+'(令和4年9月)'!V21</f>
        <v>1100575</v>
      </c>
      <c r="W40" s="122">
        <f>+'(令和4年9月)'!W21</f>
        <v>7398.1760000000004</v>
      </c>
      <c r="X40" s="123">
        <f>+'(令和4年9月)'!X21</f>
        <v>1708538</v>
      </c>
      <c r="Y40" s="111">
        <f>+'(令和4年8月)'!Y21</f>
        <v>106128.16</v>
      </c>
      <c r="Z40" s="112">
        <f>+'(令和4年8月)'!Z21</f>
        <v>25557495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+'(令和4年9月)'!E22</f>
        <v>2343</v>
      </c>
      <c r="F41" s="123">
        <f>+'(令和4年9月)'!F22</f>
        <v>412375</v>
      </c>
      <c r="G41" s="122">
        <f>+'(令和4年9月)'!G22</f>
        <v>1486</v>
      </c>
      <c r="H41" s="123">
        <f>+'(令和4年9月)'!H22</f>
        <v>634737</v>
      </c>
      <c r="I41" s="122">
        <f>+'(令和4年9月)'!I22</f>
        <v>4448</v>
      </c>
      <c r="J41" s="123">
        <f>+'(令和4年9月)'!J22</f>
        <v>5452564</v>
      </c>
      <c r="K41" s="122">
        <f>+'(令和4年9月)'!K22</f>
        <v>6032</v>
      </c>
      <c r="L41" s="123">
        <f>+'(令和4年9月)'!L22</f>
        <v>1011038</v>
      </c>
      <c r="M41" s="122">
        <f>+'(令和4年9月)'!M22</f>
        <v>18079.920000000002</v>
      </c>
      <c r="N41" s="123">
        <f>+'(令和4年9月)'!N22</f>
        <v>3465521</v>
      </c>
      <c r="O41" s="122">
        <f>+'(令和4年9月)'!O22</f>
        <v>4943</v>
      </c>
      <c r="P41" s="123">
        <f>+'(令和4年9月)'!P22</f>
        <v>1322149</v>
      </c>
      <c r="Q41" s="122">
        <f>+'(令和4年9月)'!Q22</f>
        <v>59845</v>
      </c>
      <c r="R41" s="123">
        <f>+'(令和4年9月)'!R22</f>
        <v>10705475</v>
      </c>
      <c r="S41" s="120">
        <f>+'(令和4年9月)'!S22</f>
        <v>27407</v>
      </c>
      <c r="T41" s="121">
        <f>+'(令和4年9月)'!T22</f>
        <v>2211494</v>
      </c>
      <c r="U41" s="122">
        <f>+'(令和4年9月)'!U22</f>
        <v>6316</v>
      </c>
      <c r="V41" s="123">
        <f>+'(令和4年9月)'!V22</f>
        <v>2170298</v>
      </c>
      <c r="W41" s="122">
        <f>+'(令和4年9月)'!W22</f>
        <v>8117.1710000000012</v>
      </c>
      <c r="X41" s="123">
        <f>+'(令和4年9月)'!X22</f>
        <v>2106961</v>
      </c>
      <c r="Y41" s="111">
        <f>+'(令和4年8月)'!Y22</f>
        <v>141847.992</v>
      </c>
      <c r="Z41" s="112">
        <f>+'(令和4年8月)'!Z22</f>
        <v>37189049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+(E39+E40)/(E41+'(令和4年8月)'!E41)*100</f>
        <v>56.18918307309346</v>
      </c>
      <c r="F42" s="203"/>
      <c r="G42" s="202">
        <f>+(G39+G40)/(G41+'(令和4年8月)'!G41)*100</f>
        <v>83.32777592530843</v>
      </c>
      <c r="H42" s="203"/>
      <c r="I42" s="202">
        <f>+(I39+I40)/(I41+'(令和4年8月)'!I41)*100</f>
        <v>105.76002393776183</v>
      </c>
      <c r="J42" s="203"/>
      <c r="K42" s="202">
        <f>+(K39+K40)/(K41+'(令和4年8月)'!K41)*100</f>
        <v>40.634005763688762</v>
      </c>
      <c r="L42" s="203"/>
      <c r="M42" s="202">
        <f>+(M39+M40)/(M41+'(令和4年8月)'!M41)*100</f>
        <v>43.78798509692664</v>
      </c>
      <c r="N42" s="203"/>
      <c r="O42" s="202">
        <f>+(O39+O40)/(O41+'(令和4年8月)'!O41)*100</f>
        <v>88.487972508591056</v>
      </c>
      <c r="P42" s="203"/>
      <c r="Q42" s="202">
        <f>+(Q39+Q40)/(Q41+'(令和4年8月)'!Q41)*100</f>
        <v>45.689185395577717</v>
      </c>
      <c r="R42" s="203"/>
      <c r="S42" s="202">
        <f>+(S39+S40)/(S41+'(令和4年8月)'!S41)*100</f>
        <v>181.45744515594524</v>
      </c>
      <c r="T42" s="203"/>
      <c r="U42" s="202">
        <f>+(U39+U40)/(U41+'(令和4年8月)'!U41)*100</f>
        <v>79.595653722835763</v>
      </c>
      <c r="V42" s="203"/>
      <c r="W42" s="202">
        <f>+(W39+W40)/(W41+'(令和4年8月)'!W41)*100</f>
        <v>91.376629226814387</v>
      </c>
      <c r="X42" s="203"/>
      <c r="Y42" s="202">
        <f>+(Y39+Y40)/(Y41+'(令和4年8月)'!Y41)*100</f>
        <v>77.258756795667793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0</v>
      </c>
      <c r="F43" s="93">
        <f t="shared" si="18"/>
        <v>0</v>
      </c>
      <c r="G43" s="90">
        <f t="shared" si="18"/>
        <v>0</v>
      </c>
      <c r="H43" s="91">
        <f t="shared" si="18"/>
        <v>0</v>
      </c>
      <c r="I43" s="92">
        <f t="shared" si="18"/>
        <v>0</v>
      </c>
      <c r="J43" s="93">
        <f t="shared" si="18"/>
        <v>0</v>
      </c>
      <c r="K43" s="90">
        <f t="shared" si="18"/>
        <v>0</v>
      </c>
      <c r="L43" s="91">
        <f t="shared" si="18"/>
        <v>0</v>
      </c>
      <c r="M43" s="92">
        <f t="shared" si="18"/>
        <v>0</v>
      </c>
      <c r="N43" s="93">
        <f t="shared" si="18"/>
        <v>0</v>
      </c>
      <c r="O43" s="90">
        <f t="shared" si="18"/>
        <v>0</v>
      </c>
      <c r="P43" s="91">
        <f t="shared" si="18"/>
        <v>0</v>
      </c>
      <c r="Q43" s="92">
        <f t="shared" si="18"/>
        <v>0</v>
      </c>
      <c r="R43" s="93">
        <f t="shared" si="18"/>
        <v>0</v>
      </c>
      <c r="S43" s="90">
        <f t="shared" si="18"/>
        <v>0</v>
      </c>
      <c r="T43" s="91">
        <f t="shared" si="18"/>
        <v>0</v>
      </c>
      <c r="U43" s="92">
        <f t="shared" si="18"/>
        <v>0</v>
      </c>
      <c r="V43" s="93">
        <f t="shared" si="18"/>
        <v>0</v>
      </c>
      <c r="W43" s="90">
        <f t="shared" si="18"/>
        <v>0</v>
      </c>
      <c r="X43" s="91">
        <f t="shared" si="18"/>
        <v>0</v>
      </c>
      <c r="Y43" s="90">
        <f t="shared" si="18"/>
        <v>1025.2560000000085</v>
      </c>
      <c r="Z43" s="91">
        <f t="shared" si="18"/>
        <v>5058113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0</v>
      </c>
      <c r="F44" s="97">
        <f t="shared" si="18"/>
        <v>0</v>
      </c>
      <c r="G44" s="94">
        <f t="shared" si="18"/>
        <v>0</v>
      </c>
      <c r="H44" s="95">
        <f t="shared" si="18"/>
        <v>0</v>
      </c>
      <c r="I44" s="96">
        <f t="shared" si="18"/>
        <v>0</v>
      </c>
      <c r="J44" s="97">
        <f t="shared" si="18"/>
        <v>0</v>
      </c>
      <c r="K44" s="94">
        <f t="shared" si="18"/>
        <v>0</v>
      </c>
      <c r="L44" s="95">
        <f t="shared" si="18"/>
        <v>0</v>
      </c>
      <c r="M44" s="96">
        <f t="shared" si="18"/>
        <v>0</v>
      </c>
      <c r="N44" s="97">
        <f t="shared" si="18"/>
        <v>0</v>
      </c>
      <c r="O44" s="94">
        <f t="shared" si="18"/>
        <v>0</v>
      </c>
      <c r="P44" s="95">
        <f t="shared" si="18"/>
        <v>0</v>
      </c>
      <c r="Q44" s="96">
        <f t="shared" si="18"/>
        <v>0</v>
      </c>
      <c r="R44" s="97">
        <f t="shared" si="18"/>
        <v>0</v>
      </c>
      <c r="S44" s="94">
        <f t="shared" si="18"/>
        <v>0</v>
      </c>
      <c r="T44" s="95">
        <f t="shared" si="18"/>
        <v>0</v>
      </c>
      <c r="U44" s="96">
        <f t="shared" si="18"/>
        <v>0</v>
      </c>
      <c r="V44" s="97">
        <f t="shared" si="18"/>
        <v>0</v>
      </c>
      <c r="W44" s="94">
        <f t="shared" si="18"/>
        <v>0</v>
      </c>
      <c r="X44" s="95">
        <f t="shared" si="18"/>
        <v>0</v>
      </c>
      <c r="Y44" s="94">
        <f t="shared" si="18"/>
        <v>7762.2160000000003</v>
      </c>
      <c r="Z44" s="95">
        <f t="shared" si="18"/>
        <v>13406303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0</v>
      </c>
      <c r="F45" s="97">
        <f t="shared" si="18"/>
        <v>0</v>
      </c>
      <c r="G45" s="94">
        <f t="shared" si="18"/>
        <v>0</v>
      </c>
      <c r="H45" s="95">
        <f t="shared" si="18"/>
        <v>0</v>
      </c>
      <c r="I45" s="96">
        <f t="shared" si="18"/>
        <v>0</v>
      </c>
      <c r="J45" s="97">
        <f t="shared" si="18"/>
        <v>0</v>
      </c>
      <c r="K45" s="94">
        <f t="shared" si="18"/>
        <v>0</v>
      </c>
      <c r="L45" s="95">
        <f t="shared" si="18"/>
        <v>0</v>
      </c>
      <c r="M45" s="96">
        <f t="shared" si="18"/>
        <v>0</v>
      </c>
      <c r="N45" s="97">
        <f t="shared" si="18"/>
        <v>0</v>
      </c>
      <c r="O45" s="94">
        <f t="shared" si="18"/>
        <v>0</v>
      </c>
      <c r="P45" s="95">
        <f t="shared" si="18"/>
        <v>0</v>
      </c>
      <c r="Q45" s="96">
        <f t="shared" si="18"/>
        <v>0</v>
      </c>
      <c r="R45" s="97">
        <f t="shared" si="18"/>
        <v>0</v>
      </c>
      <c r="S45" s="94">
        <f t="shared" si="18"/>
        <v>0</v>
      </c>
      <c r="T45" s="95">
        <f t="shared" si="18"/>
        <v>0</v>
      </c>
      <c r="U45" s="96">
        <f t="shared" si="18"/>
        <v>0</v>
      </c>
      <c r="V45" s="97">
        <f t="shared" si="18"/>
        <v>0</v>
      </c>
      <c r="W45" s="94">
        <f t="shared" si="18"/>
        <v>0</v>
      </c>
      <c r="X45" s="95">
        <f t="shared" si="18"/>
        <v>0</v>
      </c>
      <c r="Y45" s="94">
        <f t="shared" si="18"/>
        <v>-2830.9009999999835</v>
      </c>
      <c r="Z45" s="95">
        <f t="shared" si="18"/>
        <v>-7696437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-3.2015603671608943</v>
      </c>
      <c r="F46" s="201"/>
      <c r="G46" s="192">
        <f>G23-G42</f>
        <v>0.7570154609634443</v>
      </c>
      <c r="H46" s="201"/>
      <c r="I46" s="192">
        <f>I23-I42</f>
        <v>-26.297344081646727</v>
      </c>
      <c r="J46" s="201"/>
      <c r="K46" s="192">
        <f>K23-K42</f>
        <v>-2.0647086814606439</v>
      </c>
      <c r="L46" s="201"/>
      <c r="M46" s="192">
        <f>M23-M42</f>
        <v>-1.2205179842403027</v>
      </c>
      <c r="N46" s="201"/>
      <c r="O46" s="192">
        <f t="shared" si="18"/>
        <v>7.1606694322156272E-2</v>
      </c>
      <c r="P46" s="201"/>
      <c r="Q46" s="192">
        <f t="shared" si="18"/>
        <v>0.54358258838084339</v>
      </c>
      <c r="R46" s="201"/>
      <c r="S46" s="192">
        <f t="shared" si="18"/>
        <v>10.33844640460498</v>
      </c>
      <c r="T46" s="201"/>
      <c r="U46" s="192">
        <f t="shared" si="18"/>
        <v>-8.8467620192258778</v>
      </c>
      <c r="V46" s="201"/>
      <c r="W46" s="192">
        <f t="shared" si="18"/>
        <v>-0.86213840236337091</v>
      </c>
      <c r="X46" s="201"/>
      <c r="Y46" s="192">
        <f t="shared" si="18"/>
        <v>2.8329931638670587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100</v>
      </c>
      <c r="F47" s="72">
        <f t="shared" si="19"/>
        <v>100</v>
      </c>
      <c r="G47" s="71">
        <f t="shared" si="19"/>
        <v>100</v>
      </c>
      <c r="H47" s="73">
        <f t="shared" si="19"/>
        <v>100</v>
      </c>
      <c r="I47" s="74">
        <f t="shared" si="19"/>
        <v>100</v>
      </c>
      <c r="J47" s="72">
        <f t="shared" si="19"/>
        <v>100</v>
      </c>
      <c r="K47" s="71">
        <f t="shared" si="19"/>
        <v>100</v>
      </c>
      <c r="L47" s="73">
        <f t="shared" si="19"/>
        <v>100</v>
      </c>
      <c r="M47" s="74">
        <f t="shared" si="19"/>
        <v>100</v>
      </c>
      <c r="N47" s="72">
        <f t="shared" si="19"/>
        <v>100</v>
      </c>
      <c r="O47" s="71">
        <f t="shared" si="19"/>
        <v>100</v>
      </c>
      <c r="P47" s="73">
        <f t="shared" si="19"/>
        <v>100</v>
      </c>
      <c r="Q47" s="74">
        <f t="shared" si="19"/>
        <v>100</v>
      </c>
      <c r="R47" s="72">
        <f t="shared" si="19"/>
        <v>100</v>
      </c>
      <c r="S47" s="71">
        <f t="shared" si="19"/>
        <v>100</v>
      </c>
      <c r="T47" s="73">
        <f t="shared" si="19"/>
        <v>100</v>
      </c>
      <c r="U47" s="74">
        <f t="shared" si="19"/>
        <v>100</v>
      </c>
      <c r="V47" s="72">
        <f t="shared" si="19"/>
        <v>100</v>
      </c>
      <c r="W47" s="71">
        <f t="shared" si="19"/>
        <v>100</v>
      </c>
      <c r="X47" s="73">
        <f t="shared" si="19"/>
        <v>100</v>
      </c>
      <c r="Y47" s="71">
        <f t="shared" si="19"/>
        <v>100.93176182574919</v>
      </c>
      <c r="Z47" s="73">
        <f t="shared" si="19"/>
        <v>119.29896271728208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100</v>
      </c>
      <c r="F48" s="66">
        <f t="shared" si="19"/>
        <v>100</v>
      </c>
      <c r="G48" s="63">
        <f t="shared" si="19"/>
        <v>100</v>
      </c>
      <c r="H48" s="64">
        <f t="shared" si="19"/>
        <v>100</v>
      </c>
      <c r="I48" s="65">
        <f t="shared" si="19"/>
        <v>100</v>
      </c>
      <c r="J48" s="66">
        <f t="shared" si="19"/>
        <v>100</v>
      </c>
      <c r="K48" s="63">
        <f t="shared" si="19"/>
        <v>100</v>
      </c>
      <c r="L48" s="64">
        <f t="shared" si="19"/>
        <v>100</v>
      </c>
      <c r="M48" s="65">
        <f t="shared" si="19"/>
        <v>100</v>
      </c>
      <c r="N48" s="66">
        <f t="shared" si="19"/>
        <v>100</v>
      </c>
      <c r="O48" s="63">
        <f t="shared" si="19"/>
        <v>100</v>
      </c>
      <c r="P48" s="64">
        <f t="shared" si="19"/>
        <v>100</v>
      </c>
      <c r="Q48" s="65">
        <f t="shared" si="19"/>
        <v>100</v>
      </c>
      <c r="R48" s="66">
        <f t="shared" si="19"/>
        <v>100</v>
      </c>
      <c r="S48" s="63">
        <f t="shared" si="19"/>
        <v>100</v>
      </c>
      <c r="T48" s="64">
        <f t="shared" si="19"/>
        <v>100</v>
      </c>
      <c r="U48" s="65">
        <f t="shared" si="19"/>
        <v>100</v>
      </c>
      <c r="V48" s="66">
        <f t="shared" si="19"/>
        <v>100</v>
      </c>
      <c r="W48" s="63">
        <f t="shared" si="19"/>
        <v>100</v>
      </c>
      <c r="X48" s="64">
        <f t="shared" si="19"/>
        <v>100</v>
      </c>
      <c r="Y48" s="63">
        <f t="shared" si="19"/>
        <v>107.3140022403102</v>
      </c>
      <c r="Z48" s="64">
        <f t="shared" si="19"/>
        <v>152.45546560803396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100</v>
      </c>
      <c r="F49" s="70">
        <f t="shared" si="19"/>
        <v>100</v>
      </c>
      <c r="G49" s="67">
        <f t="shared" si="19"/>
        <v>100</v>
      </c>
      <c r="H49" s="68">
        <f t="shared" si="19"/>
        <v>100</v>
      </c>
      <c r="I49" s="69">
        <f t="shared" si="19"/>
        <v>100</v>
      </c>
      <c r="J49" s="70">
        <f t="shared" si="19"/>
        <v>100</v>
      </c>
      <c r="K49" s="67">
        <f t="shared" si="19"/>
        <v>100</v>
      </c>
      <c r="L49" s="68">
        <f t="shared" si="19"/>
        <v>100</v>
      </c>
      <c r="M49" s="69">
        <f t="shared" si="19"/>
        <v>100</v>
      </c>
      <c r="N49" s="70">
        <f t="shared" si="19"/>
        <v>100</v>
      </c>
      <c r="O49" s="67">
        <f t="shared" si="19"/>
        <v>100</v>
      </c>
      <c r="P49" s="68">
        <f t="shared" si="19"/>
        <v>100</v>
      </c>
      <c r="Q49" s="69">
        <f t="shared" si="19"/>
        <v>100</v>
      </c>
      <c r="R49" s="70">
        <f t="shared" si="19"/>
        <v>100</v>
      </c>
      <c r="S49" s="67">
        <f t="shared" si="19"/>
        <v>100</v>
      </c>
      <c r="T49" s="68">
        <f t="shared" si="19"/>
        <v>100</v>
      </c>
      <c r="U49" s="69">
        <f t="shared" si="19"/>
        <v>100</v>
      </c>
      <c r="V49" s="70">
        <f t="shared" si="19"/>
        <v>100</v>
      </c>
      <c r="W49" s="67">
        <f t="shared" si="19"/>
        <v>100</v>
      </c>
      <c r="X49" s="68">
        <f t="shared" si="19"/>
        <v>100</v>
      </c>
      <c r="Y49" s="67">
        <f t="shared" si="19"/>
        <v>98.004271361134272</v>
      </c>
      <c r="Z49" s="68">
        <f t="shared" si="19"/>
        <v>79.304560866829377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O23:P23"/>
    <mergeCell ref="M3:N3"/>
    <mergeCell ref="O3:P3"/>
    <mergeCell ref="Q3:R3"/>
    <mergeCell ref="S3:T3"/>
    <mergeCell ref="E23:F23"/>
    <mergeCell ref="G23:H23"/>
    <mergeCell ref="I23:J23"/>
    <mergeCell ref="K23:L23"/>
    <mergeCell ref="M23:N23"/>
    <mergeCell ref="E24:F24"/>
    <mergeCell ref="G24:H24"/>
    <mergeCell ref="I24:J24"/>
    <mergeCell ref="K24:L24"/>
    <mergeCell ref="M24:N24"/>
    <mergeCell ref="Y24:Z24"/>
    <mergeCell ref="Q23:R23"/>
    <mergeCell ref="S23:T23"/>
    <mergeCell ref="U23:V23"/>
    <mergeCell ref="W23:X23"/>
    <mergeCell ref="Y23:Z23"/>
    <mergeCell ref="O24:P24"/>
    <mergeCell ref="Q24:R24"/>
    <mergeCell ref="S24:T24"/>
    <mergeCell ref="U24:V24"/>
    <mergeCell ref="W24:X2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AE46:AF46"/>
    <mergeCell ref="S46:T46"/>
    <mergeCell ref="U46:V46"/>
    <mergeCell ref="W46:X46"/>
    <mergeCell ref="Y46:Z46"/>
    <mergeCell ref="AA46:AB46"/>
    <mergeCell ref="AC46:AD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9AB1-ECBE-485F-8506-FDDCBEEF882E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66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850</v>
      </c>
      <c r="F5" s="14">
        <v>46576</v>
      </c>
      <c r="G5" s="15">
        <v>30</v>
      </c>
      <c r="H5" s="16">
        <v>5400</v>
      </c>
      <c r="I5" s="13">
        <v>1323</v>
      </c>
      <c r="J5" s="14">
        <v>3587313</v>
      </c>
      <c r="K5" s="17">
        <v>1288</v>
      </c>
      <c r="L5" s="18">
        <v>2522943</v>
      </c>
      <c r="M5" s="13">
        <v>511</v>
      </c>
      <c r="N5" s="75">
        <v>209537</v>
      </c>
      <c r="O5" s="19">
        <v>1082</v>
      </c>
      <c r="P5" s="18">
        <v>42197</v>
      </c>
      <c r="Q5" s="13">
        <v>13269</v>
      </c>
      <c r="R5" s="14">
        <v>2113277</v>
      </c>
      <c r="S5" s="19">
        <v>17848</v>
      </c>
      <c r="T5" s="18">
        <v>4532631</v>
      </c>
      <c r="U5" s="13">
        <v>2240</v>
      </c>
      <c r="V5" s="14">
        <v>786584</v>
      </c>
      <c r="W5" s="13">
        <v>239</v>
      </c>
      <c r="X5" s="18">
        <v>111976</v>
      </c>
      <c r="Y5" s="20">
        <f t="shared" ref="Y5:Z19" si="0">+W5+U5+S5+Q5+O5+M5+K5+I5+G5+E5</f>
        <v>38680</v>
      </c>
      <c r="Z5" s="21">
        <f t="shared" si="0"/>
        <v>13958434</v>
      </c>
    </row>
    <row r="6" spans="1:26" ht="18.95" customHeight="1" x14ac:dyDescent="0.15">
      <c r="A6" s="7"/>
      <c r="B6" s="22"/>
      <c r="C6" s="83"/>
      <c r="D6" s="81" t="s">
        <v>22</v>
      </c>
      <c r="E6" s="23">
        <v>795</v>
      </c>
      <c r="F6" s="24">
        <v>45053</v>
      </c>
      <c r="G6" s="25">
        <v>30</v>
      </c>
      <c r="H6" s="26">
        <v>5400</v>
      </c>
      <c r="I6" s="27">
        <v>1299</v>
      </c>
      <c r="J6" s="21">
        <v>3016037</v>
      </c>
      <c r="K6" s="25">
        <v>1333</v>
      </c>
      <c r="L6" s="26">
        <v>2615107</v>
      </c>
      <c r="M6" s="27">
        <v>485</v>
      </c>
      <c r="N6" s="76">
        <v>195258</v>
      </c>
      <c r="O6" s="25">
        <v>1168</v>
      </c>
      <c r="P6" s="26">
        <v>37026</v>
      </c>
      <c r="Q6" s="27">
        <v>11987</v>
      </c>
      <c r="R6" s="21">
        <v>1929132</v>
      </c>
      <c r="S6" s="25">
        <v>17788</v>
      </c>
      <c r="T6" s="26">
        <v>4454963</v>
      </c>
      <c r="U6" s="27">
        <v>2433</v>
      </c>
      <c r="V6" s="21">
        <v>1093278</v>
      </c>
      <c r="W6" s="27">
        <v>243</v>
      </c>
      <c r="X6" s="26">
        <v>112975</v>
      </c>
      <c r="Y6" s="20">
        <f t="shared" si="0"/>
        <v>37561</v>
      </c>
      <c r="Z6" s="21">
        <f t="shared" si="0"/>
        <v>13504229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1658</v>
      </c>
      <c r="F7" s="36">
        <v>251055</v>
      </c>
      <c r="G7" s="29">
        <v>151</v>
      </c>
      <c r="H7" s="30">
        <v>74238</v>
      </c>
      <c r="I7" s="31">
        <v>1554</v>
      </c>
      <c r="J7" s="32">
        <v>3303093</v>
      </c>
      <c r="K7" s="77">
        <v>5018</v>
      </c>
      <c r="L7" s="30">
        <v>10109121</v>
      </c>
      <c r="M7" s="23">
        <v>1167.7</v>
      </c>
      <c r="N7" s="24">
        <v>277164</v>
      </c>
      <c r="O7" s="33">
        <v>2902</v>
      </c>
      <c r="P7" s="34">
        <v>567885</v>
      </c>
      <c r="Q7" s="23">
        <v>35266</v>
      </c>
      <c r="R7" s="24">
        <v>5413665</v>
      </c>
      <c r="S7" s="33">
        <v>24651</v>
      </c>
      <c r="T7" s="34">
        <v>1612811</v>
      </c>
      <c r="U7" s="23">
        <v>3226</v>
      </c>
      <c r="V7" s="24">
        <v>1686099</v>
      </c>
      <c r="W7" s="23">
        <v>1154</v>
      </c>
      <c r="X7" s="34">
        <v>300344</v>
      </c>
      <c r="Y7" s="31">
        <f t="shared" si="0"/>
        <v>76747.7</v>
      </c>
      <c r="Z7" s="24">
        <f t="shared" si="0"/>
        <v>23595475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172</v>
      </c>
      <c r="F8" s="14">
        <v>28795</v>
      </c>
      <c r="G8" s="15">
        <v>107</v>
      </c>
      <c r="H8" s="16">
        <v>66800</v>
      </c>
      <c r="I8" s="13">
        <v>69</v>
      </c>
      <c r="J8" s="14">
        <v>15049</v>
      </c>
      <c r="K8" s="17">
        <v>787</v>
      </c>
      <c r="L8" s="18">
        <v>14581</v>
      </c>
      <c r="M8" s="13">
        <v>5333</v>
      </c>
      <c r="N8" s="75">
        <v>478541</v>
      </c>
      <c r="O8" s="19">
        <v>0</v>
      </c>
      <c r="P8" s="18">
        <v>0</v>
      </c>
      <c r="Q8" s="13">
        <v>6734</v>
      </c>
      <c r="R8" s="14">
        <v>1249686</v>
      </c>
      <c r="S8" s="19">
        <v>34870</v>
      </c>
      <c r="T8" s="18">
        <v>4590396</v>
      </c>
      <c r="U8" s="13">
        <v>1253</v>
      </c>
      <c r="V8" s="14">
        <v>109020</v>
      </c>
      <c r="W8" s="13">
        <v>18</v>
      </c>
      <c r="X8" s="18">
        <v>900</v>
      </c>
      <c r="Y8" s="13">
        <f t="shared" si="0"/>
        <v>49343</v>
      </c>
      <c r="Z8" s="14">
        <f t="shared" si="0"/>
        <v>6553768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104</v>
      </c>
      <c r="H9" s="26">
        <v>63600</v>
      </c>
      <c r="I9" s="27">
        <v>64</v>
      </c>
      <c r="J9" s="21">
        <v>18037</v>
      </c>
      <c r="K9" s="25">
        <v>210</v>
      </c>
      <c r="L9" s="26">
        <v>3888</v>
      </c>
      <c r="M9" s="27">
        <v>4598</v>
      </c>
      <c r="N9" s="76">
        <v>556556</v>
      </c>
      <c r="O9" s="25">
        <v>0</v>
      </c>
      <c r="P9" s="26">
        <v>0</v>
      </c>
      <c r="Q9" s="27">
        <v>6871</v>
      </c>
      <c r="R9" s="21">
        <v>1194821</v>
      </c>
      <c r="S9" s="25">
        <v>35992</v>
      </c>
      <c r="T9" s="26">
        <v>4713792</v>
      </c>
      <c r="U9" s="27">
        <v>733</v>
      </c>
      <c r="V9" s="21">
        <v>63820</v>
      </c>
      <c r="W9" s="27">
        <v>18</v>
      </c>
      <c r="X9" s="26">
        <v>900</v>
      </c>
      <c r="Y9" s="20">
        <f t="shared" si="0"/>
        <v>48755</v>
      </c>
      <c r="Z9" s="21">
        <f t="shared" si="0"/>
        <v>6642478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128</v>
      </c>
      <c r="F10" s="36">
        <v>19255</v>
      </c>
      <c r="G10" s="29">
        <v>225</v>
      </c>
      <c r="H10" s="30">
        <v>113600</v>
      </c>
      <c r="I10" s="37">
        <v>169</v>
      </c>
      <c r="J10" s="38">
        <v>31272</v>
      </c>
      <c r="K10" s="77">
        <v>776</v>
      </c>
      <c r="L10" s="30">
        <v>21204</v>
      </c>
      <c r="M10" s="35">
        <v>10222</v>
      </c>
      <c r="N10" s="36">
        <v>1971774</v>
      </c>
      <c r="O10" s="29">
        <v>0</v>
      </c>
      <c r="P10" s="30">
        <v>0</v>
      </c>
      <c r="Q10" s="35">
        <v>12190</v>
      </c>
      <c r="R10" s="36">
        <v>1574119</v>
      </c>
      <c r="S10" s="29">
        <v>4653</v>
      </c>
      <c r="T10" s="30">
        <v>669045</v>
      </c>
      <c r="U10" s="35">
        <v>1904</v>
      </c>
      <c r="V10" s="36">
        <v>136860</v>
      </c>
      <c r="W10" s="35">
        <v>15</v>
      </c>
      <c r="X10" s="30">
        <v>100</v>
      </c>
      <c r="Y10" s="37">
        <f t="shared" si="0"/>
        <v>30282</v>
      </c>
      <c r="Z10" s="36">
        <f t="shared" si="0"/>
        <v>4537229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48</v>
      </c>
      <c r="J11" s="14">
        <v>2957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2510</v>
      </c>
      <c r="R11" s="14">
        <v>683808</v>
      </c>
      <c r="S11" s="19">
        <v>0</v>
      </c>
      <c r="T11" s="18">
        <v>0</v>
      </c>
      <c r="U11" s="13">
        <v>441</v>
      </c>
      <c r="V11" s="14">
        <v>67129</v>
      </c>
      <c r="W11" s="13">
        <v>1</v>
      </c>
      <c r="X11" s="18">
        <v>460</v>
      </c>
      <c r="Y11" s="13">
        <f>+W11+U11+S11+Q11+O11+M11+K11+I11+G11+E11</f>
        <v>3090</v>
      </c>
      <c r="Z11" s="14">
        <f t="shared" si="0"/>
        <v>844354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15</v>
      </c>
      <c r="J12" s="21">
        <v>12562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2411</v>
      </c>
      <c r="R12" s="21">
        <v>650301</v>
      </c>
      <c r="S12" s="25">
        <v>0</v>
      </c>
      <c r="T12" s="26">
        <v>0</v>
      </c>
      <c r="U12" s="27">
        <v>17</v>
      </c>
      <c r="V12" s="21">
        <v>2709</v>
      </c>
      <c r="W12" s="27">
        <v>0</v>
      </c>
      <c r="X12" s="26">
        <v>0</v>
      </c>
      <c r="Y12" s="20">
        <f t="shared" ref="Y12:Y19" si="1">+W12+U12+S12+Q12+O12+M12+K12+I12+G12+E12</f>
        <v>2533</v>
      </c>
      <c r="Z12" s="21">
        <f t="shared" si="0"/>
        <v>755572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136</v>
      </c>
      <c r="J13" s="38">
        <v>24408</v>
      </c>
      <c r="K13" s="77">
        <v>0</v>
      </c>
      <c r="L13" s="30">
        <v>0</v>
      </c>
      <c r="M13" s="35">
        <v>66.099999999999994</v>
      </c>
      <c r="N13" s="36">
        <v>26800</v>
      </c>
      <c r="O13" s="29">
        <v>0</v>
      </c>
      <c r="P13" s="30">
        <v>0</v>
      </c>
      <c r="Q13" s="35">
        <v>7656</v>
      </c>
      <c r="R13" s="36">
        <v>2017609</v>
      </c>
      <c r="S13" s="29">
        <v>2</v>
      </c>
      <c r="T13" s="30">
        <v>2250</v>
      </c>
      <c r="U13" s="35">
        <v>472</v>
      </c>
      <c r="V13" s="36">
        <v>70508</v>
      </c>
      <c r="W13" s="35">
        <v>5</v>
      </c>
      <c r="X13" s="30">
        <v>23210</v>
      </c>
      <c r="Y13" s="37">
        <f t="shared" si="1"/>
        <v>8532.1</v>
      </c>
      <c r="Z13" s="36">
        <f t="shared" si="0"/>
        <v>2359785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2344</v>
      </c>
      <c r="N14" s="75">
        <v>188564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2344</v>
      </c>
      <c r="Z14" s="14">
        <f t="shared" si="0"/>
        <v>188564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888</v>
      </c>
      <c r="N15" s="76">
        <v>107502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888</v>
      </c>
      <c r="Z15" s="24">
        <f t="shared" si="0"/>
        <v>107502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5944</v>
      </c>
      <c r="N16" s="36">
        <v>671405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5944</v>
      </c>
      <c r="Z16" s="36">
        <f t="shared" si="0"/>
        <v>671405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1089</v>
      </c>
      <c r="H17" s="18">
        <v>330956</v>
      </c>
      <c r="I17" s="13">
        <v>247</v>
      </c>
      <c r="J17" s="14">
        <v>121405</v>
      </c>
      <c r="K17" s="19">
        <v>94</v>
      </c>
      <c r="L17" s="18">
        <v>70840</v>
      </c>
      <c r="M17" s="13">
        <v>398.12799999999999</v>
      </c>
      <c r="N17" s="75">
        <v>86789</v>
      </c>
      <c r="O17" s="19">
        <v>3732</v>
      </c>
      <c r="P17" s="18">
        <v>1476092</v>
      </c>
      <c r="Q17" s="13">
        <v>3640</v>
      </c>
      <c r="R17" s="14">
        <v>1086415</v>
      </c>
      <c r="S17" s="19">
        <v>0</v>
      </c>
      <c r="T17" s="18">
        <v>0</v>
      </c>
      <c r="U17" s="13">
        <v>0</v>
      </c>
      <c r="V17" s="14">
        <v>0</v>
      </c>
      <c r="W17" s="13">
        <v>7377</v>
      </c>
      <c r="X17" s="18">
        <v>1491631</v>
      </c>
      <c r="Y17" s="41">
        <f t="shared" si="1"/>
        <v>16577.128000000001</v>
      </c>
      <c r="Z17" s="42">
        <f t="shared" si="0"/>
        <v>4664128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1022</v>
      </c>
      <c r="H18" s="26">
        <v>306223</v>
      </c>
      <c r="I18" s="27">
        <v>244</v>
      </c>
      <c r="J18" s="21">
        <v>128970</v>
      </c>
      <c r="K18" s="25">
        <v>74</v>
      </c>
      <c r="L18" s="26">
        <v>54130</v>
      </c>
      <c r="M18" s="27">
        <v>675.16</v>
      </c>
      <c r="N18" s="21">
        <v>175006</v>
      </c>
      <c r="O18" s="25">
        <v>3517</v>
      </c>
      <c r="P18" s="26">
        <v>1390920</v>
      </c>
      <c r="Q18" s="27">
        <v>3736</v>
      </c>
      <c r="R18" s="21">
        <v>1055259</v>
      </c>
      <c r="S18" s="25">
        <v>0</v>
      </c>
      <c r="T18" s="26">
        <v>0</v>
      </c>
      <c r="U18" s="27">
        <v>4</v>
      </c>
      <c r="V18" s="21">
        <v>880</v>
      </c>
      <c r="W18" s="27">
        <v>7119</v>
      </c>
      <c r="X18" s="26">
        <v>1436326</v>
      </c>
      <c r="Y18" s="23">
        <f t="shared" si="1"/>
        <v>16391.16</v>
      </c>
      <c r="Z18" s="24">
        <f t="shared" si="0"/>
        <v>4547714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352</v>
      </c>
      <c r="F19" s="24">
        <v>85267</v>
      </c>
      <c r="G19" s="33">
        <v>1012</v>
      </c>
      <c r="H19" s="34">
        <v>298473</v>
      </c>
      <c r="I19" s="23">
        <v>442</v>
      </c>
      <c r="J19" s="24">
        <v>184073</v>
      </c>
      <c r="K19" s="78">
        <v>177</v>
      </c>
      <c r="L19" s="34">
        <v>136275</v>
      </c>
      <c r="M19" s="23">
        <v>1612.192</v>
      </c>
      <c r="N19" s="24">
        <v>647179</v>
      </c>
      <c r="O19" s="33">
        <v>2178</v>
      </c>
      <c r="P19" s="34">
        <v>852644</v>
      </c>
      <c r="Q19" s="23">
        <v>7305</v>
      </c>
      <c r="R19" s="24">
        <v>2025008</v>
      </c>
      <c r="S19" s="33">
        <v>162</v>
      </c>
      <c r="T19" s="34">
        <v>36874</v>
      </c>
      <c r="U19" s="23">
        <v>57</v>
      </c>
      <c r="V19" s="24">
        <v>12540</v>
      </c>
      <c r="W19" s="23">
        <v>7045</v>
      </c>
      <c r="X19" s="34">
        <v>1746822</v>
      </c>
      <c r="Y19" s="35">
        <f t="shared" si="1"/>
        <v>20342.191999999999</v>
      </c>
      <c r="Z19" s="36">
        <f t="shared" si="0"/>
        <v>6025155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1022</v>
      </c>
      <c r="F20" s="14">
        <f t="shared" ref="F20:X22" si="2">F5+F8+F11+F14+F17</f>
        <v>75371</v>
      </c>
      <c r="G20" s="19">
        <f>G5+G8+G11+G14+G17</f>
        <v>1301</v>
      </c>
      <c r="H20" s="18">
        <f t="shared" si="2"/>
        <v>478156</v>
      </c>
      <c r="I20" s="13">
        <f t="shared" si="2"/>
        <v>1687</v>
      </c>
      <c r="J20" s="14">
        <f t="shared" si="2"/>
        <v>3726724</v>
      </c>
      <c r="K20" s="19">
        <f t="shared" si="2"/>
        <v>2169</v>
      </c>
      <c r="L20" s="18">
        <f t="shared" si="2"/>
        <v>2608364</v>
      </c>
      <c r="M20" s="13">
        <f t="shared" si="2"/>
        <v>8601.1280000000006</v>
      </c>
      <c r="N20" s="14">
        <f t="shared" si="2"/>
        <v>978431</v>
      </c>
      <c r="O20" s="19">
        <f t="shared" si="2"/>
        <v>4814</v>
      </c>
      <c r="P20" s="18">
        <f t="shared" si="2"/>
        <v>1518289</v>
      </c>
      <c r="Q20" s="13">
        <f t="shared" si="2"/>
        <v>26153</v>
      </c>
      <c r="R20" s="14">
        <f t="shared" si="2"/>
        <v>5133186</v>
      </c>
      <c r="S20" s="19">
        <f t="shared" si="2"/>
        <v>52718</v>
      </c>
      <c r="T20" s="18">
        <f t="shared" si="2"/>
        <v>9123027</v>
      </c>
      <c r="U20" s="13">
        <f t="shared" si="2"/>
        <v>3934</v>
      </c>
      <c r="V20" s="14">
        <f t="shared" si="2"/>
        <v>962733</v>
      </c>
      <c r="W20" s="13">
        <f t="shared" si="2"/>
        <v>7635</v>
      </c>
      <c r="X20" s="18">
        <f t="shared" si="2"/>
        <v>1604967</v>
      </c>
      <c r="Y20" s="31">
        <f t="shared" ref="Y20:Z22" si="3">+Y17+Y14+Y11+Y8+Y5</f>
        <v>110034.128</v>
      </c>
      <c r="Z20" s="32">
        <f t="shared" si="3"/>
        <v>26209248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4">E6+E9+E12+E15+E18</f>
        <v>960</v>
      </c>
      <c r="F21" s="21">
        <f t="shared" si="4"/>
        <v>72117</v>
      </c>
      <c r="G21" s="25">
        <f t="shared" si="4"/>
        <v>1231</v>
      </c>
      <c r="H21" s="26">
        <f t="shared" si="4"/>
        <v>450223</v>
      </c>
      <c r="I21" s="27">
        <f t="shared" si="4"/>
        <v>1622</v>
      </c>
      <c r="J21" s="21">
        <f t="shared" si="4"/>
        <v>3175606</v>
      </c>
      <c r="K21" s="25">
        <f t="shared" si="4"/>
        <v>1617</v>
      </c>
      <c r="L21" s="26">
        <f t="shared" si="4"/>
        <v>2673125</v>
      </c>
      <c r="M21" s="27">
        <f t="shared" si="4"/>
        <v>6661.16</v>
      </c>
      <c r="N21" s="21">
        <f t="shared" si="4"/>
        <v>1049322</v>
      </c>
      <c r="O21" s="25">
        <f t="shared" si="4"/>
        <v>4685</v>
      </c>
      <c r="P21" s="26">
        <f t="shared" si="4"/>
        <v>1427946</v>
      </c>
      <c r="Q21" s="27">
        <f t="shared" si="4"/>
        <v>25005</v>
      </c>
      <c r="R21" s="21">
        <f t="shared" si="4"/>
        <v>4829513</v>
      </c>
      <c r="S21" s="25">
        <f t="shared" si="4"/>
        <v>53780</v>
      </c>
      <c r="T21" s="26">
        <f t="shared" si="4"/>
        <v>9168755</v>
      </c>
      <c r="U21" s="27">
        <f t="shared" si="2"/>
        <v>3187</v>
      </c>
      <c r="V21" s="21">
        <f t="shared" si="2"/>
        <v>1160687</v>
      </c>
      <c r="W21" s="27">
        <f t="shared" si="2"/>
        <v>7380</v>
      </c>
      <c r="X21" s="26">
        <f t="shared" si="2"/>
        <v>1550201</v>
      </c>
      <c r="Y21" s="23">
        <f t="shared" si="3"/>
        <v>106128.16</v>
      </c>
      <c r="Z21" s="24">
        <f t="shared" si="3"/>
        <v>25557495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4"/>
        <v>2138</v>
      </c>
      <c r="F22" s="24">
        <f t="shared" si="2"/>
        <v>355577</v>
      </c>
      <c r="G22" s="33">
        <f t="shared" si="2"/>
        <v>1583</v>
      </c>
      <c r="H22" s="34">
        <f t="shared" si="2"/>
        <v>681311</v>
      </c>
      <c r="I22" s="23">
        <f t="shared" si="2"/>
        <v>2301</v>
      </c>
      <c r="J22" s="24">
        <f t="shared" si="2"/>
        <v>3542846</v>
      </c>
      <c r="K22" s="33">
        <f t="shared" si="2"/>
        <v>5971</v>
      </c>
      <c r="L22" s="34">
        <f t="shared" si="2"/>
        <v>10266600</v>
      </c>
      <c r="M22" s="23">
        <f t="shared" si="2"/>
        <v>19011.992000000002</v>
      </c>
      <c r="N22" s="24">
        <f t="shared" si="2"/>
        <v>3594322</v>
      </c>
      <c r="O22" s="33">
        <f t="shared" si="2"/>
        <v>5080</v>
      </c>
      <c r="P22" s="34">
        <f t="shared" si="2"/>
        <v>1420529</v>
      </c>
      <c r="Q22" s="23">
        <f t="shared" si="2"/>
        <v>62417</v>
      </c>
      <c r="R22" s="24">
        <f t="shared" si="2"/>
        <v>11030401</v>
      </c>
      <c r="S22" s="33">
        <f t="shared" si="2"/>
        <v>29468</v>
      </c>
      <c r="T22" s="34">
        <f t="shared" si="2"/>
        <v>2320980</v>
      </c>
      <c r="U22" s="23">
        <f t="shared" si="2"/>
        <v>5659</v>
      </c>
      <c r="V22" s="24">
        <f t="shared" si="2"/>
        <v>1906007</v>
      </c>
      <c r="W22" s="23">
        <f t="shared" si="2"/>
        <v>8219</v>
      </c>
      <c r="X22" s="34">
        <f t="shared" si="2"/>
        <v>2070476</v>
      </c>
      <c r="Y22" s="23">
        <f t="shared" si="3"/>
        <v>141847.992</v>
      </c>
      <c r="Z22" s="24">
        <f t="shared" si="3"/>
        <v>37189049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47.033697199810156</v>
      </c>
      <c r="F23" s="178"/>
      <c r="G23" s="177">
        <f>(G20+G21)/(G22+G41)*100</f>
        <v>81.782945736434115</v>
      </c>
      <c r="H23" s="178"/>
      <c r="I23" s="177">
        <f>(I20+I21)/(I22+I41)*100</f>
        <v>72.933656601278372</v>
      </c>
      <c r="J23" s="178"/>
      <c r="K23" s="177">
        <f>(K20+K21)/(K22+K41)*100</f>
        <v>33.239683933274804</v>
      </c>
      <c r="L23" s="178"/>
      <c r="M23" s="177">
        <f>(M20+M21)/(M22+M41)*100</f>
        <v>42.296533733939143</v>
      </c>
      <c r="N23" s="178"/>
      <c r="O23" s="177">
        <f>(O20+O21)/(O22+O41)*100</f>
        <v>94.696441032798333</v>
      </c>
      <c r="P23" s="178"/>
      <c r="Q23" s="177">
        <f>(Q20+Q21)/(Q22+Q41)*100</f>
        <v>41.361188816842649</v>
      </c>
      <c r="R23" s="178"/>
      <c r="S23" s="177">
        <f>(S20+S21)/(S22+S41)*100</f>
        <v>177.50258341944732</v>
      </c>
      <c r="T23" s="178"/>
      <c r="U23" s="177">
        <f>(U20+U21)/(U22+U41)*100</f>
        <v>67.363541765206705</v>
      </c>
      <c r="V23" s="178"/>
      <c r="W23" s="177">
        <f>(W20+W21)/(W22+W41)*100</f>
        <v>92.782549589074961</v>
      </c>
      <c r="X23" s="178"/>
      <c r="Y23" s="177">
        <f>(Y20+Y21)/(Y22+Y41)*100</f>
        <v>77.258756795667793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166312.90926099158</v>
      </c>
      <c r="F24" s="180"/>
      <c r="G24" s="181">
        <f>H22/G22*1000</f>
        <v>430392.29311433987</v>
      </c>
      <c r="H24" s="182"/>
      <c r="I24" s="183">
        <f>J22/I22*1000</f>
        <v>1539698.3920034769</v>
      </c>
      <c r="J24" s="184"/>
      <c r="K24" s="181">
        <f>L22/K22*1000</f>
        <v>1719410.4840060291</v>
      </c>
      <c r="L24" s="182"/>
      <c r="M24" s="183">
        <f>N22/M22*1000</f>
        <v>189055.51822239353</v>
      </c>
      <c r="N24" s="184"/>
      <c r="O24" s="181">
        <f>P22/O22*1000</f>
        <v>279631.69291338586</v>
      </c>
      <c r="P24" s="182"/>
      <c r="Q24" s="183">
        <f>R22/Q22*1000</f>
        <v>176721.10162295526</v>
      </c>
      <c r="R24" s="184"/>
      <c r="S24" s="181">
        <f>T22/S22*1000</f>
        <v>78762.725668521787</v>
      </c>
      <c r="T24" s="182"/>
      <c r="U24" s="183">
        <f>V22/U22*1000</f>
        <v>336809.86039936385</v>
      </c>
      <c r="V24" s="184"/>
      <c r="W24" s="181">
        <f>X22/W22*1000</f>
        <v>251913.37145638154</v>
      </c>
      <c r="X24" s="182"/>
      <c r="Y24" s="183">
        <f>Z22/Y22*1000</f>
        <v>262175.36445633997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1.5072472791860176</v>
      </c>
      <c r="F25" s="49"/>
      <c r="G25" s="50">
        <f>G22/Y22*100</f>
        <v>1.1159833690137821</v>
      </c>
      <c r="H25" s="51"/>
      <c r="I25" s="48">
        <f>I22/Y22*100</f>
        <v>1.6221590221735391</v>
      </c>
      <c r="J25" s="49"/>
      <c r="K25" s="50">
        <f>K22/Y22*100</f>
        <v>4.2094356894385925</v>
      </c>
      <c r="L25" s="51"/>
      <c r="M25" s="48">
        <f>M22/Y22*100</f>
        <v>13.403074468618492</v>
      </c>
      <c r="N25" s="49"/>
      <c r="O25" s="50">
        <f>O22/Y22*100</f>
        <v>3.5812984931080307</v>
      </c>
      <c r="P25" s="51"/>
      <c r="Q25" s="48">
        <f>Q22/Y22*100</f>
        <v>44.00273780400078</v>
      </c>
      <c r="R25" s="49"/>
      <c r="S25" s="50">
        <f>S22/Y22*100</f>
        <v>20.774351180099892</v>
      </c>
      <c r="T25" s="51"/>
      <c r="U25" s="48">
        <f>U22/Y22*100</f>
        <v>3.9894819237201471</v>
      </c>
      <c r="V25" s="49"/>
      <c r="W25" s="50">
        <f>W22/Y22*100</f>
        <v>5.7942307706407288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1095</v>
      </c>
      <c r="F27" s="99">
        <v>85953</v>
      </c>
      <c r="G27" s="100">
        <v>558</v>
      </c>
      <c r="H27" s="101">
        <v>195977</v>
      </c>
      <c r="I27" s="102">
        <v>3291</v>
      </c>
      <c r="J27" s="99">
        <v>6489789</v>
      </c>
      <c r="K27" s="103">
        <v>1192</v>
      </c>
      <c r="L27" s="101">
        <v>2280063</v>
      </c>
      <c r="M27" s="102">
        <v>9724</v>
      </c>
      <c r="N27" s="99">
        <v>1457753</v>
      </c>
      <c r="O27" s="103">
        <v>4704</v>
      </c>
      <c r="P27" s="101">
        <v>1630911</v>
      </c>
      <c r="Q27" s="102">
        <v>27417</v>
      </c>
      <c r="R27" s="99">
        <v>5475124</v>
      </c>
      <c r="S27" s="103">
        <v>47809</v>
      </c>
      <c r="T27" s="101">
        <v>10844067</v>
      </c>
      <c r="U27" s="102">
        <v>2718</v>
      </c>
      <c r="V27" s="99">
        <v>677163</v>
      </c>
      <c r="W27" s="102">
        <v>7695</v>
      </c>
      <c r="X27" s="101">
        <v>1529566</v>
      </c>
      <c r="Y27" s="124">
        <v>106203</v>
      </c>
      <c r="Z27" s="125">
        <v>30666366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1250</v>
      </c>
      <c r="F28" s="107">
        <v>124091</v>
      </c>
      <c r="G28" s="108">
        <v>568</v>
      </c>
      <c r="H28" s="109">
        <v>187596</v>
      </c>
      <c r="I28" s="106">
        <v>3131</v>
      </c>
      <c r="J28" s="107">
        <v>6530300</v>
      </c>
      <c r="K28" s="110">
        <v>1014</v>
      </c>
      <c r="L28" s="109">
        <v>1889228</v>
      </c>
      <c r="M28" s="106">
        <v>7617</v>
      </c>
      <c r="N28" s="107">
        <v>1517529</v>
      </c>
      <c r="O28" s="110">
        <v>4629</v>
      </c>
      <c r="P28" s="109">
        <v>1599077</v>
      </c>
      <c r="Q28" s="106">
        <v>28554</v>
      </c>
      <c r="R28" s="107">
        <v>5619583</v>
      </c>
      <c r="S28" s="110">
        <v>46896</v>
      </c>
      <c r="T28" s="109">
        <v>11146204</v>
      </c>
      <c r="U28" s="106">
        <v>2769</v>
      </c>
      <c r="V28" s="107">
        <v>647991</v>
      </c>
      <c r="W28" s="106">
        <v>7956</v>
      </c>
      <c r="X28" s="109">
        <v>1588072</v>
      </c>
      <c r="Y28" s="113">
        <v>104384</v>
      </c>
      <c r="Z28" s="114">
        <v>30849671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2376</v>
      </c>
      <c r="F29" s="114">
        <v>357999</v>
      </c>
      <c r="G29" s="115">
        <v>872</v>
      </c>
      <c r="H29" s="116">
        <v>403993</v>
      </c>
      <c r="I29" s="113">
        <v>2371</v>
      </c>
      <c r="J29" s="114">
        <v>2190612</v>
      </c>
      <c r="K29" s="117">
        <v>1696</v>
      </c>
      <c r="L29" s="116">
        <v>2790297</v>
      </c>
      <c r="M29" s="113">
        <v>19515</v>
      </c>
      <c r="N29" s="114">
        <v>3174208</v>
      </c>
      <c r="O29" s="117">
        <v>4407</v>
      </c>
      <c r="P29" s="116">
        <v>1200216</v>
      </c>
      <c r="Q29" s="113">
        <v>57206</v>
      </c>
      <c r="R29" s="114">
        <v>9667124</v>
      </c>
      <c r="S29" s="117">
        <v>30976</v>
      </c>
      <c r="T29" s="116">
        <v>2477563</v>
      </c>
      <c r="U29" s="113">
        <v>5128</v>
      </c>
      <c r="V29" s="114">
        <v>2475877</v>
      </c>
      <c r="W29" s="113">
        <v>9390</v>
      </c>
      <c r="X29" s="116">
        <v>2117482</v>
      </c>
      <c r="Y29" s="113">
        <v>133937</v>
      </c>
      <c r="Z29" s="114">
        <v>26855371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47.8</v>
      </c>
      <c r="F30" s="206"/>
      <c r="G30" s="204">
        <v>64.2</v>
      </c>
      <c r="H30" s="206"/>
      <c r="I30" s="204">
        <v>140.19999999999999</v>
      </c>
      <c r="J30" s="206"/>
      <c r="K30" s="204">
        <v>68.599999999999994</v>
      </c>
      <c r="L30" s="206"/>
      <c r="M30" s="204">
        <v>47</v>
      </c>
      <c r="N30" s="206"/>
      <c r="O30" s="204">
        <v>106.8</v>
      </c>
      <c r="P30" s="206"/>
      <c r="Q30" s="204">
        <v>48.4</v>
      </c>
      <c r="R30" s="206"/>
      <c r="S30" s="204">
        <v>155.19999999999999</v>
      </c>
      <c r="T30" s="206"/>
      <c r="U30" s="204">
        <v>53.2</v>
      </c>
      <c r="V30" s="206"/>
      <c r="W30" s="204">
        <v>82.2</v>
      </c>
      <c r="X30" s="206"/>
      <c r="Y30" s="204">
        <v>79.2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-73</v>
      </c>
      <c r="F31" s="91">
        <f t="shared" ref="F31:Z33" si="5">F20-F27</f>
        <v>-10582</v>
      </c>
      <c r="G31" s="92">
        <f t="shared" si="5"/>
        <v>743</v>
      </c>
      <c r="H31" s="93">
        <f t="shared" si="5"/>
        <v>282179</v>
      </c>
      <c r="I31" s="90">
        <f t="shared" si="5"/>
        <v>-1604</v>
      </c>
      <c r="J31" s="91">
        <f t="shared" si="5"/>
        <v>-2763065</v>
      </c>
      <c r="K31" s="92">
        <f t="shared" si="5"/>
        <v>977</v>
      </c>
      <c r="L31" s="93">
        <f t="shared" si="5"/>
        <v>328301</v>
      </c>
      <c r="M31" s="90">
        <f t="shared" si="5"/>
        <v>-1122.8719999999994</v>
      </c>
      <c r="N31" s="91">
        <f t="shared" si="5"/>
        <v>-479322</v>
      </c>
      <c r="O31" s="92">
        <f t="shared" si="5"/>
        <v>110</v>
      </c>
      <c r="P31" s="93">
        <f t="shared" si="5"/>
        <v>-112622</v>
      </c>
      <c r="Q31" s="90">
        <f t="shared" si="5"/>
        <v>-1264</v>
      </c>
      <c r="R31" s="91">
        <f t="shared" si="5"/>
        <v>-341938</v>
      </c>
      <c r="S31" s="92">
        <f t="shared" si="5"/>
        <v>4909</v>
      </c>
      <c r="T31" s="93">
        <f t="shared" si="5"/>
        <v>-1721040</v>
      </c>
      <c r="U31" s="90">
        <f t="shared" si="5"/>
        <v>1216</v>
      </c>
      <c r="V31" s="91">
        <f t="shared" si="5"/>
        <v>285570</v>
      </c>
      <c r="W31" s="92">
        <f t="shared" si="5"/>
        <v>-60</v>
      </c>
      <c r="X31" s="93">
        <f t="shared" si="5"/>
        <v>75401</v>
      </c>
      <c r="Y31" s="90">
        <f t="shared" si="5"/>
        <v>3831.127999999997</v>
      </c>
      <c r="Z31" s="91">
        <f t="shared" si="5"/>
        <v>-4457118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6">E21-E28</f>
        <v>-290</v>
      </c>
      <c r="F32" s="95">
        <f t="shared" si="6"/>
        <v>-51974</v>
      </c>
      <c r="G32" s="96">
        <f t="shared" si="6"/>
        <v>663</v>
      </c>
      <c r="H32" s="97">
        <f t="shared" si="6"/>
        <v>262627</v>
      </c>
      <c r="I32" s="94">
        <f t="shared" si="6"/>
        <v>-1509</v>
      </c>
      <c r="J32" s="95">
        <f t="shared" si="6"/>
        <v>-3354694</v>
      </c>
      <c r="K32" s="96">
        <f t="shared" si="6"/>
        <v>603</v>
      </c>
      <c r="L32" s="97">
        <f t="shared" si="6"/>
        <v>783897</v>
      </c>
      <c r="M32" s="94">
        <f t="shared" si="6"/>
        <v>-955.84000000000015</v>
      </c>
      <c r="N32" s="95">
        <f t="shared" si="6"/>
        <v>-468207</v>
      </c>
      <c r="O32" s="96">
        <f t="shared" si="6"/>
        <v>56</v>
      </c>
      <c r="P32" s="97">
        <f t="shared" si="6"/>
        <v>-171131</v>
      </c>
      <c r="Q32" s="94">
        <f t="shared" si="6"/>
        <v>-3549</v>
      </c>
      <c r="R32" s="95">
        <f t="shared" si="6"/>
        <v>-790070</v>
      </c>
      <c r="S32" s="96">
        <f t="shared" si="6"/>
        <v>6884</v>
      </c>
      <c r="T32" s="97">
        <f t="shared" si="6"/>
        <v>-1977449</v>
      </c>
      <c r="U32" s="94">
        <f t="shared" si="5"/>
        <v>418</v>
      </c>
      <c r="V32" s="95">
        <f t="shared" si="5"/>
        <v>512696</v>
      </c>
      <c r="W32" s="96">
        <f t="shared" si="5"/>
        <v>-576</v>
      </c>
      <c r="X32" s="97">
        <f t="shared" si="5"/>
        <v>-37871</v>
      </c>
      <c r="Y32" s="94">
        <f t="shared" si="5"/>
        <v>1744.1600000000035</v>
      </c>
      <c r="Z32" s="95">
        <f t="shared" si="5"/>
        <v>-5292176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6"/>
        <v>-238</v>
      </c>
      <c r="F33" s="95">
        <f t="shared" si="5"/>
        <v>-2422</v>
      </c>
      <c r="G33" s="96">
        <f t="shared" si="5"/>
        <v>711</v>
      </c>
      <c r="H33" s="97">
        <f t="shared" si="5"/>
        <v>277318</v>
      </c>
      <c r="I33" s="94">
        <f t="shared" si="5"/>
        <v>-70</v>
      </c>
      <c r="J33" s="95">
        <f t="shared" si="5"/>
        <v>1352234</v>
      </c>
      <c r="K33" s="96">
        <f t="shared" si="5"/>
        <v>4275</v>
      </c>
      <c r="L33" s="97">
        <f t="shared" si="5"/>
        <v>7476303</v>
      </c>
      <c r="M33" s="94">
        <f t="shared" si="5"/>
        <v>-503.00799999999799</v>
      </c>
      <c r="N33" s="95">
        <f t="shared" si="5"/>
        <v>420114</v>
      </c>
      <c r="O33" s="96">
        <f t="shared" si="5"/>
        <v>673</v>
      </c>
      <c r="P33" s="97">
        <f t="shared" si="5"/>
        <v>220313</v>
      </c>
      <c r="Q33" s="94">
        <f t="shared" si="5"/>
        <v>5211</v>
      </c>
      <c r="R33" s="95">
        <f t="shared" si="5"/>
        <v>1363277</v>
      </c>
      <c r="S33" s="96">
        <f t="shared" si="5"/>
        <v>-1508</v>
      </c>
      <c r="T33" s="97">
        <f t="shared" si="5"/>
        <v>-156583</v>
      </c>
      <c r="U33" s="94">
        <f t="shared" si="5"/>
        <v>531</v>
      </c>
      <c r="V33" s="95">
        <f t="shared" si="5"/>
        <v>-569870</v>
      </c>
      <c r="W33" s="96">
        <f t="shared" si="5"/>
        <v>-1171</v>
      </c>
      <c r="X33" s="97">
        <f t="shared" si="5"/>
        <v>-47006</v>
      </c>
      <c r="Y33" s="94">
        <f t="shared" si="5"/>
        <v>7910.9919999999984</v>
      </c>
      <c r="Z33" s="95">
        <f t="shared" si="5"/>
        <v>10333678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-0.76630280018984109</v>
      </c>
      <c r="F34" s="201"/>
      <c r="G34" s="207">
        <f t="shared" ref="G34" si="7">+G23-G30</f>
        <v>17.582945736434112</v>
      </c>
      <c r="H34" s="208"/>
      <c r="I34" s="187">
        <f t="shared" ref="I34" si="8">+I23-I30</f>
        <v>-67.266343398721617</v>
      </c>
      <c r="J34" s="201"/>
      <c r="K34" s="207">
        <f t="shared" ref="K34" si="9">+K23-K30</f>
        <v>-35.36031606672519</v>
      </c>
      <c r="L34" s="208"/>
      <c r="M34" s="187">
        <f t="shared" ref="M34" si="10">+M23-M30</f>
        <v>-4.7034662660608575</v>
      </c>
      <c r="N34" s="201"/>
      <c r="O34" s="207">
        <f t="shared" ref="O34" si="11">+O23-O30</f>
        <v>-12.103558967201664</v>
      </c>
      <c r="P34" s="208"/>
      <c r="Q34" s="187">
        <f t="shared" ref="Q34" si="12">+Q23-Q30</f>
        <v>-7.0388111831573497</v>
      </c>
      <c r="R34" s="201"/>
      <c r="S34" s="207">
        <f t="shared" ref="S34" si="13">+S23-S30</f>
        <v>22.30258341944733</v>
      </c>
      <c r="T34" s="208"/>
      <c r="U34" s="187">
        <f t="shared" ref="U34" si="14">+U23-U30</f>
        <v>14.163541765206702</v>
      </c>
      <c r="V34" s="201"/>
      <c r="W34" s="207">
        <f t="shared" ref="W34" si="15">+W23-W30</f>
        <v>10.582549589074958</v>
      </c>
      <c r="X34" s="208"/>
      <c r="Y34" s="187">
        <f t="shared" ref="Y34" si="16">+Y23-Y30</f>
        <v>-1.9412432043322099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7">E20/E27*100</f>
        <v>93.333333333333329</v>
      </c>
      <c r="F35" s="60">
        <f t="shared" si="17"/>
        <v>87.688620525170734</v>
      </c>
      <c r="G35" s="61">
        <f t="shared" si="17"/>
        <v>233.15412186379928</v>
      </c>
      <c r="H35" s="62">
        <f t="shared" si="17"/>
        <v>243.98577384080787</v>
      </c>
      <c r="I35" s="59">
        <f t="shared" si="17"/>
        <v>51.261014889091463</v>
      </c>
      <c r="J35" s="60">
        <f t="shared" si="17"/>
        <v>57.42442473861631</v>
      </c>
      <c r="K35" s="61">
        <f t="shared" si="17"/>
        <v>181.96308724832215</v>
      </c>
      <c r="L35" s="62">
        <f t="shared" si="17"/>
        <v>114.39876880594966</v>
      </c>
      <c r="M35" s="59">
        <f t="shared" si="17"/>
        <v>88.452570958453308</v>
      </c>
      <c r="N35" s="60">
        <f t="shared" si="17"/>
        <v>67.119121003352419</v>
      </c>
      <c r="O35" s="61">
        <f t="shared" si="17"/>
        <v>102.33843537414967</v>
      </c>
      <c r="P35" s="62">
        <f t="shared" si="17"/>
        <v>93.094534281760318</v>
      </c>
      <c r="Q35" s="59">
        <f t="shared" si="17"/>
        <v>95.389721705511178</v>
      </c>
      <c r="R35" s="60">
        <f t="shared" si="17"/>
        <v>93.754698523722936</v>
      </c>
      <c r="S35" s="61">
        <f t="shared" si="17"/>
        <v>110.26794118262251</v>
      </c>
      <c r="T35" s="62">
        <f t="shared" si="17"/>
        <v>84.129201710022627</v>
      </c>
      <c r="U35" s="59">
        <f t="shared" si="17"/>
        <v>144.73877851361294</v>
      </c>
      <c r="V35" s="60">
        <f t="shared" si="17"/>
        <v>142.17153034055318</v>
      </c>
      <c r="W35" s="61">
        <f t="shared" si="17"/>
        <v>99.220272904483437</v>
      </c>
      <c r="X35" s="62">
        <f t="shared" si="17"/>
        <v>104.92956825661659</v>
      </c>
      <c r="Y35" s="59">
        <f t="shared" si="17"/>
        <v>103.60736325715845</v>
      </c>
      <c r="Z35" s="60">
        <f t="shared" si="17"/>
        <v>85.465777066640371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7"/>
        <v>76.8</v>
      </c>
      <c r="F36" s="64">
        <f t="shared" si="17"/>
        <v>58.11622116027754</v>
      </c>
      <c r="G36" s="65">
        <f t="shared" si="17"/>
        <v>216.72535211267606</v>
      </c>
      <c r="H36" s="66">
        <f t="shared" si="17"/>
        <v>239.99605535299258</v>
      </c>
      <c r="I36" s="63">
        <f t="shared" si="17"/>
        <v>51.80453529223891</v>
      </c>
      <c r="J36" s="64">
        <f t="shared" si="17"/>
        <v>48.628791939114592</v>
      </c>
      <c r="K36" s="65">
        <f t="shared" si="17"/>
        <v>159.46745562130178</v>
      </c>
      <c r="L36" s="66">
        <f t="shared" si="17"/>
        <v>141.49298020143678</v>
      </c>
      <c r="M36" s="63">
        <f t="shared" si="17"/>
        <v>87.451227517395296</v>
      </c>
      <c r="N36" s="64">
        <f t="shared" si="17"/>
        <v>69.146751067030678</v>
      </c>
      <c r="O36" s="65">
        <f t="shared" si="17"/>
        <v>101.20976452797581</v>
      </c>
      <c r="P36" s="66">
        <f t="shared" si="17"/>
        <v>89.298138863857091</v>
      </c>
      <c r="Q36" s="63">
        <f t="shared" si="17"/>
        <v>87.570918260138683</v>
      </c>
      <c r="R36" s="64">
        <f t="shared" si="17"/>
        <v>85.940771761890517</v>
      </c>
      <c r="S36" s="65">
        <f t="shared" si="17"/>
        <v>114.6792903445923</v>
      </c>
      <c r="T36" s="66">
        <f t="shared" si="17"/>
        <v>82.258991491632486</v>
      </c>
      <c r="U36" s="63">
        <f t="shared" si="17"/>
        <v>115.09570241964609</v>
      </c>
      <c r="V36" s="64">
        <f t="shared" si="17"/>
        <v>179.1208519871418</v>
      </c>
      <c r="W36" s="65">
        <f t="shared" si="17"/>
        <v>92.76018099547511</v>
      </c>
      <c r="X36" s="66">
        <f t="shared" si="17"/>
        <v>97.615284445541519</v>
      </c>
      <c r="Y36" s="63">
        <f t="shared" si="17"/>
        <v>101.6709074187615</v>
      </c>
      <c r="Z36" s="64">
        <f t="shared" si="17"/>
        <v>82.8452757243343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7"/>
        <v>89.983164983164983</v>
      </c>
      <c r="F37" s="68">
        <f t="shared" si="17"/>
        <v>99.323461797379323</v>
      </c>
      <c r="G37" s="69">
        <f t="shared" si="17"/>
        <v>181.53669724770643</v>
      </c>
      <c r="H37" s="70">
        <f t="shared" si="17"/>
        <v>168.64425868765053</v>
      </c>
      <c r="I37" s="67">
        <f t="shared" si="17"/>
        <v>97.047659215520881</v>
      </c>
      <c r="J37" s="68">
        <f t="shared" si="17"/>
        <v>161.72859456626733</v>
      </c>
      <c r="K37" s="69">
        <f t="shared" si="17"/>
        <v>352.06367924528303</v>
      </c>
      <c r="L37" s="70">
        <f t="shared" si="17"/>
        <v>367.93932688885809</v>
      </c>
      <c r="M37" s="67">
        <f t="shared" si="17"/>
        <v>97.422454522162454</v>
      </c>
      <c r="N37" s="68">
        <f t="shared" si="17"/>
        <v>113.23523852249129</v>
      </c>
      <c r="O37" s="69">
        <f t="shared" si="17"/>
        <v>115.27115951894713</v>
      </c>
      <c r="P37" s="70">
        <f t="shared" si="17"/>
        <v>118.3561125664047</v>
      </c>
      <c r="Q37" s="67">
        <f t="shared" si="17"/>
        <v>109.10918435129182</v>
      </c>
      <c r="R37" s="68">
        <f t="shared" si="17"/>
        <v>114.1021983373752</v>
      </c>
      <c r="S37" s="69">
        <f t="shared" si="17"/>
        <v>95.131714876033058</v>
      </c>
      <c r="T37" s="70">
        <f t="shared" si="17"/>
        <v>93.679958895091659</v>
      </c>
      <c r="U37" s="67">
        <f t="shared" si="17"/>
        <v>110.35491419656786</v>
      </c>
      <c r="V37" s="68">
        <f t="shared" si="17"/>
        <v>76.983105380436911</v>
      </c>
      <c r="W37" s="69">
        <f t="shared" si="17"/>
        <v>87.529286474973375</v>
      </c>
      <c r="X37" s="70">
        <f t="shared" si="17"/>
        <v>97.780099193287114</v>
      </c>
      <c r="Y37" s="67">
        <f t="shared" si="17"/>
        <v>105.90650231078791</v>
      </c>
      <c r="Z37" s="68">
        <f t="shared" si="17"/>
        <v>138.47899922886936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+'(令和4年7月)'!E20</f>
        <v>871</v>
      </c>
      <c r="F39" s="119">
        <f>+'(令和4年7月)'!F20</f>
        <v>71193</v>
      </c>
      <c r="G39" s="118">
        <f>+'(令和4年7月)'!G20</f>
        <v>1097</v>
      </c>
      <c r="H39" s="119">
        <f>+'(令和4年7月)'!H20</f>
        <v>415381</v>
      </c>
      <c r="I39" s="118">
        <f>+'(令和4年7月)'!I20</f>
        <v>2001</v>
      </c>
      <c r="J39" s="119">
        <f>+'(令和4年7月)'!J20</f>
        <v>4804508</v>
      </c>
      <c r="K39" s="118">
        <f>+'(令和4年7月)'!K20</f>
        <v>1679</v>
      </c>
      <c r="L39" s="119">
        <f>+'(令和4年7月)'!L20</f>
        <v>3260199</v>
      </c>
      <c r="M39" s="118">
        <f>+'(令和4年7月)'!M20</f>
        <v>9948.728000000001</v>
      </c>
      <c r="N39" s="119">
        <f>+'(令和4年7月)'!N20</f>
        <v>2050996</v>
      </c>
      <c r="O39" s="118">
        <f>+'(令和4年7月)'!O20</f>
        <v>4313</v>
      </c>
      <c r="P39" s="119">
        <f>+'(令和4年7月)'!P20</f>
        <v>1479010</v>
      </c>
      <c r="Q39" s="118">
        <f>+'(令和4年7月)'!Q20</f>
        <v>27388</v>
      </c>
      <c r="R39" s="119">
        <f>+'(令和4年7月)'!R20</f>
        <v>5400402</v>
      </c>
      <c r="S39" s="120">
        <f>+'(令和4年7月)'!S20</f>
        <v>55349</v>
      </c>
      <c r="T39" s="121">
        <f>+'(令和4年7月)'!T20</f>
        <v>327126188</v>
      </c>
      <c r="U39" s="118">
        <f>+'(令和4年7月)'!U20</f>
        <v>3088</v>
      </c>
      <c r="V39" s="119">
        <f>+'(令和4年7月)'!V20</f>
        <v>1087577</v>
      </c>
      <c r="W39" s="118">
        <f>+'(令和4年7月)'!W20</f>
        <v>6917</v>
      </c>
      <c r="X39" s="119">
        <f>+'(令和4年7月)'!X20</f>
        <v>1557010</v>
      </c>
      <c r="Y39" s="104">
        <f>+'(令和4年7月)'!Y20</f>
        <v>112651.728</v>
      </c>
      <c r="Z39" s="105">
        <f>+'(令和4年7月)'!Z20</f>
        <v>347252464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+'(令和4年7月)'!E21</f>
        <v>1120</v>
      </c>
      <c r="F40" s="123">
        <f>+'(令和4年7月)'!F21</f>
        <v>96488</v>
      </c>
      <c r="G40" s="122">
        <f>+'(令和4年7月)'!G21</f>
        <v>1168</v>
      </c>
      <c r="H40" s="123">
        <f>+'(令和4年7月)'!H21</f>
        <v>440004</v>
      </c>
      <c r="I40" s="122">
        <f>+'(令和4年7月)'!I21</f>
        <v>1891</v>
      </c>
      <c r="J40" s="123">
        <f>+'(令和4年7月)'!J21</f>
        <v>4590074</v>
      </c>
      <c r="K40" s="122">
        <f>+'(令和4年7月)'!K21</f>
        <v>1381</v>
      </c>
      <c r="L40" s="123">
        <f>+'(令和4年7月)'!L21</f>
        <v>2605099</v>
      </c>
      <c r="M40" s="122">
        <f>+'(令和4年7月)'!M21</f>
        <v>9528.4759999999987</v>
      </c>
      <c r="N40" s="123">
        <f>+'(令和4年7月)'!N21</f>
        <v>1866062</v>
      </c>
      <c r="O40" s="122">
        <f>+'(令和4年7月)'!O21</f>
        <v>4328</v>
      </c>
      <c r="P40" s="123">
        <f>+'(令和4年7月)'!P21</f>
        <v>1512242</v>
      </c>
      <c r="Q40" s="122">
        <f>+'(令和4年7月)'!Q21</f>
        <v>27872</v>
      </c>
      <c r="R40" s="123">
        <f>+'(令和4年7月)'!R21</f>
        <v>5429680</v>
      </c>
      <c r="S40" s="120">
        <f>+'(令和4年7月)'!S21</f>
        <v>54088</v>
      </c>
      <c r="T40" s="121">
        <f>+'(令和4年7月)'!T21</f>
        <v>327375801</v>
      </c>
      <c r="U40" s="122">
        <f>+'(令和4年7月)'!U21</f>
        <v>2860</v>
      </c>
      <c r="V40" s="123">
        <f>+'(令和4年7月)'!V21</f>
        <v>619607</v>
      </c>
      <c r="W40" s="122">
        <f>+'(令和4年7月)'!W21</f>
        <v>7407</v>
      </c>
      <c r="X40" s="123">
        <f>+'(令和4年7月)'!X21</f>
        <v>1588114</v>
      </c>
      <c r="Y40" s="111">
        <f>+'(令和4年7月)'!Y21</f>
        <v>111648.47600000001</v>
      </c>
      <c r="Z40" s="112">
        <f>+'(令和4年7月)'!Z21</f>
        <v>346126662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+'(令和4年7月)'!E22</f>
        <v>2076</v>
      </c>
      <c r="F41" s="123">
        <f>+'(令和4年7月)'!F22</f>
        <v>352323</v>
      </c>
      <c r="G41" s="122">
        <f>+'(令和4年7月)'!G22</f>
        <v>1513</v>
      </c>
      <c r="H41" s="123">
        <f>+'(令和4年7月)'!H22</f>
        <v>653378</v>
      </c>
      <c r="I41" s="122">
        <f>+'(令和4年7月)'!I22</f>
        <v>2236</v>
      </c>
      <c r="J41" s="123">
        <f>+'(令和4年7月)'!J22</f>
        <v>2991728</v>
      </c>
      <c r="K41" s="122">
        <f>+'(令和4年7月)'!K22</f>
        <v>5419</v>
      </c>
      <c r="L41" s="123">
        <f>+'(令和4年7月)'!L22</f>
        <v>10331361</v>
      </c>
      <c r="M41" s="122">
        <f>+'(令和4年7月)'!M22</f>
        <v>17072.024000000001</v>
      </c>
      <c r="N41" s="123">
        <f>+'(令和4年7月)'!N22</f>
        <v>3665213</v>
      </c>
      <c r="O41" s="122">
        <f>+'(令和4年7月)'!O22</f>
        <v>4951</v>
      </c>
      <c r="P41" s="123">
        <f>+'(令和4年7月)'!P22</f>
        <v>1330186</v>
      </c>
      <c r="Q41" s="122">
        <f>+'(令和4年7月)'!Q22</f>
        <v>61269</v>
      </c>
      <c r="R41" s="123">
        <f>+'(令和4年7月)'!R22</f>
        <v>10726728</v>
      </c>
      <c r="S41" s="120">
        <f>+'(令和4年7月)'!S22</f>
        <v>30530</v>
      </c>
      <c r="T41" s="121">
        <f>+'(令和4年7月)'!T22</f>
        <v>2366708</v>
      </c>
      <c r="U41" s="122">
        <f>+'(令和4年7月)'!U22</f>
        <v>4912</v>
      </c>
      <c r="V41" s="123">
        <f>+'(令和4年7月)'!V22</f>
        <v>2103961</v>
      </c>
      <c r="W41" s="122">
        <f>+'(令和4年7月)'!W22</f>
        <v>7964</v>
      </c>
      <c r="X41" s="123">
        <f>+'(令和4年7月)'!X22</f>
        <v>2015710</v>
      </c>
      <c r="Y41" s="111">
        <f>+'(令和4年7月)'!Y22</f>
        <v>137942.024</v>
      </c>
      <c r="Z41" s="112">
        <f>+'(令和4年7月)'!Z22</f>
        <v>36537296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+(E39+E40)/(E41+'(令和4年7月)'!E41)*100</f>
        <v>45.25</v>
      </c>
      <c r="F42" s="203"/>
      <c r="G42" s="202">
        <f>+(G39+G40)/(G41+'(令和4年7月)'!G41)*100</f>
        <v>73.135292218275751</v>
      </c>
      <c r="H42" s="203"/>
      <c r="I42" s="202">
        <f>+(I39+I40)/(I41+'(令和4年7月)'!I41)*100</f>
        <v>89.22512608895002</v>
      </c>
      <c r="J42" s="203"/>
      <c r="K42" s="202">
        <f>+(K39+K40)/(K41+'(令和4年7月)'!K41)*100</f>
        <v>29.032258064516132</v>
      </c>
      <c r="L42" s="203"/>
      <c r="M42" s="202">
        <f>+(M39+M40)/(M41+'(令和4年7月)'!M41)*100</f>
        <v>57.74874007842147</v>
      </c>
      <c r="N42" s="203"/>
      <c r="O42" s="202">
        <f>+(O39+O40)/(O41+'(令和4年7月)'!O41)*100</f>
        <v>87.141992739007662</v>
      </c>
      <c r="P42" s="203"/>
      <c r="Q42" s="202">
        <f>+(Q39+Q40)/(Q41+'(令和4年7月)'!Q41)*100</f>
        <v>44.917699654541757</v>
      </c>
      <c r="R42" s="203"/>
      <c r="S42" s="202">
        <f>+(S39+S40)/(S41+'(令和4年7月)'!S41)*100</f>
        <v>183.00807705814478</v>
      </c>
      <c r="T42" s="203"/>
      <c r="U42" s="202">
        <f>+(U39+U40)/(U41+'(令和4年7月)'!U41)*100</f>
        <v>61.984160066694457</v>
      </c>
      <c r="V42" s="203"/>
      <c r="W42" s="202">
        <f>+(W39+W40)/(W41+'(令和4年7月)'!W41)*100</f>
        <v>87.24570593251309</v>
      </c>
      <c r="X42" s="203"/>
      <c r="Y42" s="202">
        <f>+(Y39+Y40)/(Y41+'(令和4年7月)'!Y41)*100</f>
        <v>81.599170280891812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8">E20-E39</f>
        <v>151</v>
      </c>
      <c r="F43" s="93">
        <f t="shared" si="18"/>
        <v>4178</v>
      </c>
      <c r="G43" s="90">
        <f t="shared" si="18"/>
        <v>204</v>
      </c>
      <c r="H43" s="91">
        <f t="shared" si="18"/>
        <v>62775</v>
      </c>
      <c r="I43" s="92">
        <f t="shared" si="18"/>
        <v>-314</v>
      </c>
      <c r="J43" s="93">
        <f t="shared" si="18"/>
        <v>-1077784</v>
      </c>
      <c r="K43" s="90">
        <f t="shared" si="18"/>
        <v>490</v>
      </c>
      <c r="L43" s="91">
        <f t="shared" si="18"/>
        <v>-651835</v>
      </c>
      <c r="M43" s="92">
        <f t="shared" si="18"/>
        <v>-1347.6000000000004</v>
      </c>
      <c r="N43" s="93">
        <f t="shared" si="18"/>
        <v>-1072565</v>
      </c>
      <c r="O43" s="90">
        <f t="shared" si="18"/>
        <v>501</v>
      </c>
      <c r="P43" s="91">
        <f t="shared" si="18"/>
        <v>39279</v>
      </c>
      <c r="Q43" s="92">
        <f t="shared" si="18"/>
        <v>-1235</v>
      </c>
      <c r="R43" s="93">
        <f t="shared" si="18"/>
        <v>-267216</v>
      </c>
      <c r="S43" s="90">
        <f t="shared" si="18"/>
        <v>-2631</v>
      </c>
      <c r="T43" s="91">
        <f t="shared" si="18"/>
        <v>-318003161</v>
      </c>
      <c r="U43" s="92">
        <f t="shared" si="18"/>
        <v>846</v>
      </c>
      <c r="V43" s="93">
        <f t="shared" si="18"/>
        <v>-124844</v>
      </c>
      <c r="W43" s="90">
        <f t="shared" si="18"/>
        <v>718</v>
      </c>
      <c r="X43" s="91">
        <f t="shared" si="18"/>
        <v>47957</v>
      </c>
      <c r="Y43" s="90">
        <f t="shared" si="18"/>
        <v>-2617.6000000000058</v>
      </c>
      <c r="Z43" s="91">
        <f t="shared" si="18"/>
        <v>-321043216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8"/>
        <v>-160</v>
      </c>
      <c r="F44" s="97">
        <f t="shared" si="18"/>
        <v>-24371</v>
      </c>
      <c r="G44" s="94">
        <f t="shared" si="18"/>
        <v>63</v>
      </c>
      <c r="H44" s="95">
        <f t="shared" si="18"/>
        <v>10219</v>
      </c>
      <c r="I44" s="96">
        <f t="shared" si="18"/>
        <v>-269</v>
      </c>
      <c r="J44" s="97">
        <f t="shared" si="18"/>
        <v>-1414468</v>
      </c>
      <c r="K44" s="94">
        <f t="shared" si="18"/>
        <v>236</v>
      </c>
      <c r="L44" s="95">
        <f t="shared" si="18"/>
        <v>68026</v>
      </c>
      <c r="M44" s="96">
        <f t="shared" si="18"/>
        <v>-2867.3159999999989</v>
      </c>
      <c r="N44" s="97">
        <f t="shared" si="18"/>
        <v>-816740</v>
      </c>
      <c r="O44" s="94">
        <f t="shared" si="18"/>
        <v>357</v>
      </c>
      <c r="P44" s="95">
        <f t="shared" si="18"/>
        <v>-84296</v>
      </c>
      <c r="Q44" s="96">
        <f t="shared" si="18"/>
        <v>-2867</v>
      </c>
      <c r="R44" s="97">
        <f t="shared" si="18"/>
        <v>-600167</v>
      </c>
      <c r="S44" s="94">
        <f t="shared" si="18"/>
        <v>-308</v>
      </c>
      <c r="T44" s="95">
        <f t="shared" si="18"/>
        <v>-318207046</v>
      </c>
      <c r="U44" s="96">
        <f t="shared" si="18"/>
        <v>327</v>
      </c>
      <c r="V44" s="97">
        <f t="shared" si="18"/>
        <v>541080</v>
      </c>
      <c r="W44" s="94">
        <f t="shared" si="18"/>
        <v>-27</v>
      </c>
      <c r="X44" s="95">
        <f t="shared" si="18"/>
        <v>-37913</v>
      </c>
      <c r="Y44" s="94">
        <f t="shared" si="18"/>
        <v>-5520.3160000000062</v>
      </c>
      <c r="Z44" s="95">
        <f t="shared" si="18"/>
        <v>-320569167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8"/>
        <v>62</v>
      </c>
      <c r="F45" s="97">
        <f t="shared" si="18"/>
        <v>3254</v>
      </c>
      <c r="G45" s="94">
        <f t="shared" si="18"/>
        <v>70</v>
      </c>
      <c r="H45" s="95">
        <f t="shared" si="18"/>
        <v>27933</v>
      </c>
      <c r="I45" s="96">
        <f t="shared" si="18"/>
        <v>65</v>
      </c>
      <c r="J45" s="97">
        <f t="shared" si="18"/>
        <v>551118</v>
      </c>
      <c r="K45" s="94">
        <f t="shared" si="18"/>
        <v>552</v>
      </c>
      <c r="L45" s="95">
        <f t="shared" si="18"/>
        <v>-64761</v>
      </c>
      <c r="M45" s="96">
        <f t="shared" si="18"/>
        <v>1939.9680000000008</v>
      </c>
      <c r="N45" s="97">
        <f t="shared" si="18"/>
        <v>-70891</v>
      </c>
      <c r="O45" s="94">
        <f t="shared" si="18"/>
        <v>129</v>
      </c>
      <c r="P45" s="95">
        <f t="shared" si="18"/>
        <v>90343</v>
      </c>
      <c r="Q45" s="96">
        <f t="shared" si="18"/>
        <v>1148</v>
      </c>
      <c r="R45" s="97">
        <f t="shared" si="18"/>
        <v>303673</v>
      </c>
      <c r="S45" s="94">
        <f t="shared" si="18"/>
        <v>-1062</v>
      </c>
      <c r="T45" s="95">
        <f t="shared" si="18"/>
        <v>-45728</v>
      </c>
      <c r="U45" s="96">
        <f t="shared" si="18"/>
        <v>747</v>
      </c>
      <c r="V45" s="97">
        <f t="shared" si="18"/>
        <v>-197954</v>
      </c>
      <c r="W45" s="94">
        <f t="shared" si="18"/>
        <v>255</v>
      </c>
      <c r="X45" s="95">
        <f t="shared" si="18"/>
        <v>54766</v>
      </c>
      <c r="Y45" s="94">
        <f t="shared" si="18"/>
        <v>3905.9679999999935</v>
      </c>
      <c r="Z45" s="95">
        <f t="shared" si="18"/>
        <v>651753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1.7836971998101561</v>
      </c>
      <c r="F46" s="201"/>
      <c r="G46" s="192">
        <f>G23-G42</f>
        <v>8.6476535181583642</v>
      </c>
      <c r="H46" s="201"/>
      <c r="I46" s="192">
        <f>I23-I42</f>
        <v>-16.291469487671648</v>
      </c>
      <c r="J46" s="201"/>
      <c r="K46" s="192">
        <f>K23-K42</f>
        <v>4.2074258687586727</v>
      </c>
      <c r="L46" s="201"/>
      <c r="M46" s="192">
        <f>M23-M42</f>
        <v>-15.452206344482327</v>
      </c>
      <c r="N46" s="201"/>
      <c r="O46" s="192">
        <f t="shared" si="18"/>
        <v>7.5544482937906707</v>
      </c>
      <c r="P46" s="201"/>
      <c r="Q46" s="192">
        <f t="shared" si="18"/>
        <v>-3.5565108376991077</v>
      </c>
      <c r="R46" s="201"/>
      <c r="S46" s="192">
        <f t="shared" si="18"/>
        <v>-5.5054936386974589</v>
      </c>
      <c r="T46" s="201"/>
      <c r="U46" s="192">
        <f t="shared" si="18"/>
        <v>5.3793816985122476</v>
      </c>
      <c r="V46" s="201"/>
      <c r="W46" s="192">
        <f t="shared" si="18"/>
        <v>5.5368436565618708</v>
      </c>
      <c r="X46" s="201"/>
      <c r="Y46" s="192">
        <f t="shared" si="18"/>
        <v>-4.340413485224019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9">E20/E39*100</f>
        <v>117.33639494833525</v>
      </c>
      <c r="F47" s="72">
        <f t="shared" si="19"/>
        <v>105.86855449271697</v>
      </c>
      <c r="G47" s="71">
        <f t="shared" si="19"/>
        <v>118.59617137648131</v>
      </c>
      <c r="H47" s="73">
        <f t="shared" si="19"/>
        <v>115.11263153586707</v>
      </c>
      <c r="I47" s="74">
        <f t="shared" si="19"/>
        <v>84.307846076961525</v>
      </c>
      <c r="J47" s="72">
        <f t="shared" si="19"/>
        <v>77.567234772009954</v>
      </c>
      <c r="K47" s="71">
        <f t="shared" si="19"/>
        <v>129.18403811792734</v>
      </c>
      <c r="L47" s="73">
        <f t="shared" si="19"/>
        <v>80.006281825127857</v>
      </c>
      <c r="M47" s="74">
        <f t="shared" si="19"/>
        <v>86.454549767568281</v>
      </c>
      <c r="N47" s="72">
        <f t="shared" si="19"/>
        <v>47.705163735082856</v>
      </c>
      <c r="O47" s="71">
        <f t="shared" si="19"/>
        <v>111.61604451657779</v>
      </c>
      <c r="P47" s="73">
        <f t="shared" si="19"/>
        <v>102.65576297658569</v>
      </c>
      <c r="Q47" s="74">
        <f t="shared" si="19"/>
        <v>95.490725865342483</v>
      </c>
      <c r="R47" s="72">
        <f t="shared" si="19"/>
        <v>95.051923912330977</v>
      </c>
      <c r="S47" s="71">
        <f t="shared" si="19"/>
        <v>95.246526585846183</v>
      </c>
      <c r="T47" s="73">
        <f t="shared" si="19"/>
        <v>2.788840311372442</v>
      </c>
      <c r="U47" s="74">
        <f t="shared" si="19"/>
        <v>127.39637305699483</v>
      </c>
      <c r="V47" s="72">
        <f t="shared" si="19"/>
        <v>88.520904726745783</v>
      </c>
      <c r="W47" s="71">
        <f t="shared" si="19"/>
        <v>110.38022263987277</v>
      </c>
      <c r="X47" s="73">
        <f t="shared" si="19"/>
        <v>103.0800701344243</v>
      </c>
      <c r="Y47" s="71">
        <f t="shared" si="19"/>
        <v>97.676378297543735</v>
      </c>
      <c r="Z47" s="73">
        <f t="shared" si="19"/>
        <v>7.5476060552877744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9"/>
        <v>85.714285714285708</v>
      </c>
      <c r="F48" s="66">
        <f t="shared" si="19"/>
        <v>74.741936821159101</v>
      </c>
      <c r="G48" s="63">
        <f t="shared" si="19"/>
        <v>105.39383561643835</v>
      </c>
      <c r="H48" s="64">
        <f t="shared" si="19"/>
        <v>102.32247888655557</v>
      </c>
      <c r="I48" s="65">
        <f t="shared" si="19"/>
        <v>85.774722369116873</v>
      </c>
      <c r="J48" s="66">
        <f t="shared" si="19"/>
        <v>69.184200516157262</v>
      </c>
      <c r="K48" s="63">
        <f t="shared" si="19"/>
        <v>117.0890658942795</v>
      </c>
      <c r="L48" s="64">
        <f t="shared" si="19"/>
        <v>102.61126352587753</v>
      </c>
      <c r="M48" s="65">
        <f t="shared" si="19"/>
        <v>69.90792651416659</v>
      </c>
      <c r="N48" s="66">
        <f t="shared" si="19"/>
        <v>56.231893688419788</v>
      </c>
      <c r="O48" s="63">
        <f t="shared" si="19"/>
        <v>108.24861367837337</v>
      </c>
      <c r="P48" s="64">
        <f t="shared" si="19"/>
        <v>94.42575989821735</v>
      </c>
      <c r="Q48" s="65">
        <f t="shared" si="19"/>
        <v>89.713691159586688</v>
      </c>
      <c r="R48" s="66">
        <f t="shared" si="19"/>
        <v>88.946549336240807</v>
      </c>
      <c r="S48" s="63">
        <f t="shared" si="19"/>
        <v>99.430557609821037</v>
      </c>
      <c r="T48" s="64">
        <f t="shared" si="19"/>
        <v>2.8006819599961821</v>
      </c>
      <c r="U48" s="65">
        <f t="shared" si="19"/>
        <v>111.43356643356643</v>
      </c>
      <c r="V48" s="66">
        <f t="shared" si="19"/>
        <v>187.32632136176642</v>
      </c>
      <c r="W48" s="63">
        <f t="shared" si="19"/>
        <v>99.635479951397329</v>
      </c>
      <c r="X48" s="64">
        <f t="shared" si="19"/>
        <v>97.612702866418914</v>
      </c>
      <c r="Y48" s="63">
        <f t="shared" si="19"/>
        <v>95.055627987255278</v>
      </c>
      <c r="Z48" s="64">
        <f t="shared" si="19"/>
        <v>7.3838562023286149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9"/>
        <v>102.98651252408477</v>
      </c>
      <c r="F49" s="70">
        <f t="shared" si="19"/>
        <v>100.92358432461121</v>
      </c>
      <c r="G49" s="67">
        <f t="shared" si="19"/>
        <v>104.6265697290152</v>
      </c>
      <c r="H49" s="68">
        <f t="shared" si="19"/>
        <v>104.27516690185467</v>
      </c>
      <c r="I49" s="69">
        <f t="shared" si="19"/>
        <v>102.90697674418605</v>
      </c>
      <c r="J49" s="70">
        <f t="shared" si="19"/>
        <v>118.42139392351176</v>
      </c>
      <c r="K49" s="67">
        <f t="shared" si="19"/>
        <v>110.18638125115334</v>
      </c>
      <c r="L49" s="68">
        <f t="shared" si="19"/>
        <v>99.373160999794706</v>
      </c>
      <c r="M49" s="69">
        <f t="shared" si="19"/>
        <v>111.36343294737637</v>
      </c>
      <c r="N49" s="70">
        <f t="shared" si="19"/>
        <v>98.065842285291467</v>
      </c>
      <c r="O49" s="67">
        <f t="shared" si="19"/>
        <v>102.60553423550797</v>
      </c>
      <c r="P49" s="68">
        <f t="shared" si="19"/>
        <v>106.79175694226221</v>
      </c>
      <c r="Q49" s="69">
        <f t="shared" si="19"/>
        <v>101.87370448350717</v>
      </c>
      <c r="R49" s="70">
        <f t="shared" si="19"/>
        <v>102.83099375690333</v>
      </c>
      <c r="S49" s="67">
        <f t="shared" si="19"/>
        <v>96.521454307238784</v>
      </c>
      <c r="T49" s="68">
        <f t="shared" si="19"/>
        <v>98.067864730249781</v>
      </c>
      <c r="U49" s="69">
        <f t="shared" si="19"/>
        <v>115.20765472312704</v>
      </c>
      <c r="V49" s="70">
        <f t="shared" si="19"/>
        <v>90.591365524360953</v>
      </c>
      <c r="W49" s="67">
        <f t="shared" si="19"/>
        <v>103.20190858864893</v>
      </c>
      <c r="X49" s="68">
        <f t="shared" si="19"/>
        <v>102.71695829261154</v>
      </c>
      <c r="Y49" s="67">
        <f t="shared" si="19"/>
        <v>102.83160119500639</v>
      </c>
      <c r="Z49" s="68">
        <f t="shared" si="19"/>
        <v>101.78380195403622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94A1-FC88-486C-AF2D-F3A12DF6285F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42" sqref="E42:F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65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723</v>
      </c>
      <c r="F5" s="14">
        <v>48046</v>
      </c>
      <c r="G5" s="15">
        <v>30</v>
      </c>
      <c r="H5" s="16">
        <v>5400</v>
      </c>
      <c r="I5" s="13">
        <v>1555</v>
      </c>
      <c r="J5" s="14">
        <v>4583664</v>
      </c>
      <c r="K5" s="17">
        <v>1640</v>
      </c>
      <c r="L5" s="18">
        <v>3249720</v>
      </c>
      <c r="M5" s="13">
        <v>486.6</v>
      </c>
      <c r="N5" s="75">
        <v>201502</v>
      </c>
      <c r="O5" s="19">
        <v>690</v>
      </c>
      <c r="P5" s="18">
        <v>49753</v>
      </c>
      <c r="Q5" s="13">
        <v>12226</v>
      </c>
      <c r="R5" s="14">
        <v>1976489</v>
      </c>
      <c r="S5" s="19">
        <v>19478</v>
      </c>
      <c r="T5" s="18">
        <v>322200281</v>
      </c>
      <c r="U5" s="13">
        <v>2765</v>
      </c>
      <c r="V5" s="14">
        <v>1059049</v>
      </c>
      <c r="W5" s="13">
        <v>328</v>
      </c>
      <c r="X5" s="18">
        <v>95954</v>
      </c>
      <c r="Y5" s="20">
        <f t="shared" ref="Y5:Z19" si="0">+W5+U5+S5+Q5+O5+M5+K5+I5+G5+E5</f>
        <v>39921.599999999999</v>
      </c>
      <c r="Z5" s="21">
        <f t="shared" si="0"/>
        <v>333469858</v>
      </c>
    </row>
    <row r="6" spans="1:26" ht="18.95" customHeight="1" x14ac:dyDescent="0.15">
      <c r="A6" s="7"/>
      <c r="B6" s="22"/>
      <c r="C6" s="83"/>
      <c r="D6" s="81" t="s">
        <v>22</v>
      </c>
      <c r="E6" s="23">
        <v>871</v>
      </c>
      <c r="F6" s="24">
        <v>50178</v>
      </c>
      <c r="G6" s="25">
        <v>30</v>
      </c>
      <c r="H6" s="26">
        <v>5400</v>
      </c>
      <c r="I6" s="27">
        <v>1470</v>
      </c>
      <c r="J6" s="21">
        <v>4369395</v>
      </c>
      <c r="K6" s="25">
        <v>1290</v>
      </c>
      <c r="L6" s="26">
        <v>2538624</v>
      </c>
      <c r="M6" s="27">
        <v>493.3</v>
      </c>
      <c r="N6" s="76">
        <v>202515</v>
      </c>
      <c r="O6" s="25">
        <v>600</v>
      </c>
      <c r="P6" s="26">
        <v>37293</v>
      </c>
      <c r="Q6" s="27">
        <v>12895</v>
      </c>
      <c r="R6" s="21">
        <v>2077354</v>
      </c>
      <c r="S6" s="25">
        <v>18832</v>
      </c>
      <c r="T6" s="26">
        <v>322493403</v>
      </c>
      <c r="U6" s="27">
        <v>2124</v>
      </c>
      <c r="V6" s="21">
        <v>556079</v>
      </c>
      <c r="W6" s="27">
        <v>240</v>
      </c>
      <c r="X6" s="26">
        <v>47590</v>
      </c>
      <c r="Y6" s="20">
        <f t="shared" si="0"/>
        <v>38845.300000000003</v>
      </c>
      <c r="Z6" s="21">
        <f t="shared" si="0"/>
        <v>332377831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1603</v>
      </c>
      <c r="F7" s="36">
        <v>249532</v>
      </c>
      <c r="G7" s="29">
        <v>151</v>
      </c>
      <c r="H7" s="30">
        <v>74238</v>
      </c>
      <c r="I7" s="31">
        <v>1530</v>
      </c>
      <c r="J7" s="32">
        <v>2731817</v>
      </c>
      <c r="K7" s="77">
        <v>5063</v>
      </c>
      <c r="L7" s="30">
        <v>10201285</v>
      </c>
      <c r="M7" s="23">
        <v>1141.7</v>
      </c>
      <c r="N7" s="24">
        <v>262885</v>
      </c>
      <c r="O7" s="33">
        <v>2988</v>
      </c>
      <c r="P7" s="34">
        <v>562714</v>
      </c>
      <c r="Q7" s="23">
        <v>33984</v>
      </c>
      <c r="R7" s="24">
        <v>5229520</v>
      </c>
      <c r="S7" s="33">
        <v>24591</v>
      </c>
      <c r="T7" s="34">
        <v>1535143</v>
      </c>
      <c r="U7" s="23">
        <v>3419</v>
      </c>
      <c r="V7" s="24">
        <v>1992793</v>
      </c>
      <c r="W7" s="23">
        <v>1158</v>
      </c>
      <c r="X7" s="34">
        <v>301343</v>
      </c>
      <c r="Y7" s="31">
        <f t="shared" si="0"/>
        <v>75628.7</v>
      </c>
      <c r="Z7" s="24">
        <f t="shared" si="0"/>
        <v>23141270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148</v>
      </c>
      <c r="F8" s="14">
        <v>23147</v>
      </c>
      <c r="G8" s="15">
        <v>151</v>
      </c>
      <c r="H8" s="16">
        <v>91400</v>
      </c>
      <c r="I8" s="13">
        <v>88</v>
      </c>
      <c r="J8" s="14">
        <v>21606</v>
      </c>
      <c r="K8" s="17">
        <v>22</v>
      </c>
      <c r="L8" s="18">
        <v>5734</v>
      </c>
      <c r="M8" s="13">
        <v>7030</v>
      </c>
      <c r="N8" s="75">
        <v>1291429</v>
      </c>
      <c r="O8" s="19">
        <v>0</v>
      </c>
      <c r="P8" s="18">
        <v>0</v>
      </c>
      <c r="Q8" s="13">
        <v>7707</v>
      </c>
      <c r="R8" s="14">
        <v>1682449</v>
      </c>
      <c r="S8" s="19">
        <v>35616</v>
      </c>
      <c r="T8" s="18">
        <v>4867381</v>
      </c>
      <c r="U8" s="13">
        <v>316</v>
      </c>
      <c r="V8" s="14">
        <v>27575</v>
      </c>
      <c r="W8" s="13">
        <v>18</v>
      </c>
      <c r="X8" s="18">
        <v>900</v>
      </c>
      <c r="Y8" s="13">
        <f t="shared" si="0"/>
        <v>51096</v>
      </c>
      <c r="Z8" s="14">
        <f t="shared" si="0"/>
        <v>8011621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27064</v>
      </c>
      <c r="G9" s="25">
        <v>158</v>
      </c>
      <c r="H9" s="26">
        <v>85200</v>
      </c>
      <c r="I9" s="27">
        <v>78</v>
      </c>
      <c r="J9" s="21">
        <v>22460</v>
      </c>
      <c r="K9" s="25">
        <v>5</v>
      </c>
      <c r="L9" s="26">
        <v>90</v>
      </c>
      <c r="M9" s="27">
        <v>6529</v>
      </c>
      <c r="N9" s="76">
        <v>1214990</v>
      </c>
      <c r="O9" s="25">
        <v>0</v>
      </c>
      <c r="P9" s="26">
        <v>0</v>
      </c>
      <c r="Q9" s="27">
        <v>7606</v>
      </c>
      <c r="R9" s="21">
        <v>1629478</v>
      </c>
      <c r="S9" s="25">
        <v>35007</v>
      </c>
      <c r="T9" s="26">
        <v>4825790</v>
      </c>
      <c r="U9" s="27">
        <v>724</v>
      </c>
      <c r="V9" s="21">
        <v>63055</v>
      </c>
      <c r="W9" s="27">
        <v>18</v>
      </c>
      <c r="X9" s="26">
        <v>900</v>
      </c>
      <c r="Y9" s="20">
        <f t="shared" si="0"/>
        <v>50290</v>
      </c>
      <c r="Z9" s="21">
        <f t="shared" si="0"/>
        <v>7869027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121</v>
      </c>
      <c r="F10" s="36">
        <v>17524</v>
      </c>
      <c r="G10" s="29">
        <v>222</v>
      </c>
      <c r="H10" s="30">
        <v>110400</v>
      </c>
      <c r="I10" s="37">
        <v>164</v>
      </c>
      <c r="J10" s="38">
        <v>34260</v>
      </c>
      <c r="K10" s="77">
        <v>199</v>
      </c>
      <c r="L10" s="30">
        <v>10511</v>
      </c>
      <c r="M10" s="35">
        <v>9487</v>
      </c>
      <c r="N10" s="36">
        <v>2049789</v>
      </c>
      <c r="O10" s="29">
        <v>0</v>
      </c>
      <c r="P10" s="30">
        <v>0</v>
      </c>
      <c r="Q10" s="35">
        <v>12327</v>
      </c>
      <c r="R10" s="36">
        <v>1519254</v>
      </c>
      <c r="S10" s="29">
        <v>5775</v>
      </c>
      <c r="T10" s="30">
        <v>792441</v>
      </c>
      <c r="U10" s="35">
        <v>1384</v>
      </c>
      <c r="V10" s="36">
        <v>91660</v>
      </c>
      <c r="W10" s="35">
        <v>15</v>
      </c>
      <c r="X10" s="30">
        <v>100</v>
      </c>
      <c r="Y10" s="37">
        <f t="shared" si="0"/>
        <v>29694</v>
      </c>
      <c r="Z10" s="36">
        <f t="shared" si="0"/>
        <v>4625939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21</v>
      </c>
      <c r="J11" s="14">
        <v>5354</v>
      </c>
      <c r="K11" s="17">
        <v>0</v>
      </c>
      <c r="L11" s="18">
        <v>0</v>
      </c>
      <c r="M11" s="13">
        <v>62</v>
      </c>
      <c r="N11" s="75">
        <v>22800</v>
      </c>
      <c r="O11" s="19">
        <v>0</v>
      </c>
      <c r="P11" s="18">
        <v>0</v>
      </c>
      <c r="Q11" s="13">
        <v>2660</v>
      </c>
      <c r="R11" s="14">
        <v>633290</v>
      </c>
      <c r="S11" s="19">
        <v>2</v>
      </c>
      <c r="T11" s="18">
        <v>2250</v>
      </c>
      <c r="U11" s="13">
        <v>7</v>
      </c>
      <c r="V11" s="14">
        <v>953</v>
      </c>
      <c r="W11" s="13">
        <v>4</v>
      </c>
      <c r="X11" s="18">
        <v>22750</v>
      </c>
      <c r="Y11" s="13">
        <f>+W11+U11+S11+Q11+O11+M11+K11+I11+G11+E11</f>
        <v>2831</v>
      </c>
      <c r="Z11" s="14">
        <f t="shared" si="0"/>
        <v>762397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1</v>
      </c>
      <c r="J12" s="21">
        <v>1351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2587</v>
      </c>
      <c r="R12" s="21">
        <v>619734</v>
      </c>
      <c r="S12" s="25">
        <v>0</v>
      </c>
      <c r="T12" s="26">
        <v>0</v>
      </c>
      <c r="U12" s="27">
        <v>7</v>
      </c>
      <c r="V12" s="21">
        <v>953</v>
      </c>
      <c r="W12" s="27">
        <v>0</v>
      </c>
      <c r="X12" s="26">
        <v>0</v>
      </c>
      <c r="Y12" s="20">
        <f t="shared" ref="Y12:Y19" si="1">+W12+U12+S12+Q12+O12+M12+K12+I12+G12+E12</f>
        <v>2685</v>
      </c>
      <c r="Z12" s="21">
        <f t="shared" si="0"/>
        <v>712038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103</v>
      </c>
      <c r="J13" s="38">
        <v>34013</v>
      </c>
      <c r="K13" s="77">
        <v>0</v>
      </c>
      <c r="L13" s="30">
        <v>0</v>
      </c>
      <c r="M13" s="35">
        <v>66.099999999999994</v>
      </c>
      <c r="N13" s="36">
        <v>26800</v>
      </c>
      <c r="O13" s="29">
        <v>0</v>
      </c>
      <c r="P13" s="30">
        <v>0</v>
      </c>
      <c r="Q13" s="35">
        <v>7557</v>
      </c>
      <c r="R13" s="36">
        <v>1984102</v>
      </c>
      <c r="S13" s="29">
        <v>2</v>
      </c>
      <c r="T13" s="30">
        <v>2250</v>
      </c>
      <c r="U13" s="35">
        <v>48</v>
      </c>
      <c r="V13" s="36">
        <v>6088</v>
      </c>
      <c r="W13" s="35">
        <v>4</v>
      </c>
      <c r="X13" s="30">
        <v>22750</v>
      </c>
      <c r="Y13" s="37">
        <f t="shared" si="1"/>
        <v>7975.1</v>
      </c>
      <c r="Z13" s="36">
        <f t="shared" si="0"/>
        <v>2271003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1582</v>
      </c>
      <c r="N14" s="75">
        <v>209073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1582</v>
      </c>
      <c r="Z14" s="14">
        <f t="shared" si="0"/>
        <v>209073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1487</v>
      </c>
      <c r="N15" s="76">
        <v>98301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1487</v>
      </c>
      <c r="Z15" s="24">
        <f t="shared" si="0"/>
        <v>98301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4488</v>
      </c>
      <c r="N16" s="36">
        <v>590343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4488</v>
      </c>
      <c r="Z16" s="36">
        <f t="shared" si="0"/>
        <v>590343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841</v>
      </c>
      <c r="H17" s="18">
        <v>243581</v>
      </c>
      <c r="I17" s="13">
        <v>337</v>
      </c>
      <c r="J17" s="14">
        <v>193884</v>
      </c>
      <c r="K17" s="19">
        <v>17</v>
      </c>
      <c r="L17" s="18">
        <v>4745</v>
      </c>
      <c r="M17" s="13">
        <v>788.12799999999993</v>
      </c>
      <c r="N17" s="75">
        <v>326192</v>
      </c>
      <c r="O17" s="19">
        <v>3623</v>
      </c>
      <c r="P17" s="18">
        <v>1429257</v>
      </c>
      <c r="Q17" s="13">
        <v>4795</v>
      </c>
      <c r="R17" s="14">
        <v>1108174</v>
      </c>
      <c r="S17" s="19">
        <v>253</v>
      </c>
      <c r="T17" s="18">
        <v>56276</v>
      </c>
      <c r="U17" s="13">
        <v>0</v>
      </c>
      <c r="V17" s="14">
        <v>0</v>
      </c>
      <c r="W17" s="13">
        <v>6567</v>
      </c>
      <c r="X17" s="18">
        <v>1437406</v>
      </c>
      <c r="Y17" s="41">
        <f t="shared" si="1"/>
        <v>17221.128000000001</v>
      </c>
      <c r="Z17" s="42">
        <f t="shared" si="0"/>
        <v>4799515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83</v>
      </c>
      <c r="F18" s="21">
        <v>19246</v>
      </c>
      <c r="G18" s="25">
        <v>905</v>
      </c>
      <c r="H18" s="26">
        <v>274404</v>
      </c>
      <c r="I18" s="27">
        <v>342</v>
      </c>
      <c r="J18" s="21">
        <v>195168</v>
      </c>
      <c r="K18" s="25">
        <v>86</v>
      </c>
      <c r="L18" s="26">
        <v>65335</v>
      </c>
      <c r="M18" s="27">
        <v>1008.1759999999999</v>
      </c>
      <c r="N18" s="21">
        <v>334846</v>
      </c>
      <c r="O18" s="25">
        <v>3727</v>
      </c>
      <c r="P18" s="26">
        <v>1474949</v>
      </c>
      <c r="Q18" s="27">
        <v>4787</v>
      </c>
      <c r="R18" s="21">
        <v>1107556</v>
      </c>
      <c r="S18" s="25">
        <v>249</v>
      </c>
      <c r="T18" s="26">
        <v>56607</v>
      </c>
      <c r="U18" s="27">
        <v>5</v>
      </c>
      <c r="V18" s="21">
        <v>1100</v>
      </c>
      <c r="W18" s="27">
        <v>7149</v>
      </c>
      <c r="X18" s="26">
        <v>1540254</v>
      </c>
      <c r="Y18" s="23">
        <f t="shared" si="1"/>
        <v>18341.175999999999</v>
      </c>
      <c r="Z18" s="24">
        <f t="shared" si="0"/>
        <v>5069465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352</v>
      </c>
      <c r="F19" s="24">
        <v>85267</v>
      </c>
      <c r="G19" s="33">
        <v>945</v>
      </c>
      <c r="H19" s="34">
        <v>273740</v>
      </c>
      <c r="I19" s="23">
        <v>439</v>
      </c>
      <c r="J19" s="24">
        <v>191638</v>
      </c>
      <c r="K19" s="78">
        <v>157</v>
      </c>
      <c r="L19" s="34">
        <v>119565</v>
      </c>
      <c r="M19" s="23">
        <v>1889.2239999999999</v>
      </c>
      <c r="N19" s="24">
        <v>735396</v>
      </c>
      <c r="O19" s="33">
        <v>1963</v>
      </c>
      <c r="P19" s="34">
        <v>767472</v>
      </c>
      <c r="Q19" s="23">
        <v>7401</v>
      </c>
      <c r="R19" s="24">
        <v>1993852</v>
      </c>
      <c r="S19" s="33">
        <v>162</v>
      </c>
      <c r="T19" s="34">
        <v>36874</v>
      </c>
      <c r="U19" s="23">
        <v>61</v>
      </c>
      <c r="V19" s="24">
        <v>13420</v>
      </c>
      <c r="W19" s="23">
        <v>6787</v>
      </c>
      <c r="X19" s="34">
        <v>1691517</v>
      </c>
      <c r="Y19" s="35">
        <f t="shared" si="1"/>
        <v>20156.223999999998</v>
      </c>
      <c r="Z19" s="36">
        <f t="shared" si="0"/>
        <v>5908741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v>871</v>
      </c>
      <c r="F20" s="14">
        <v>71193</v>
      </c>
      <c r="G20" s="19">
        <v>1097</v>
      </c>
      <c r="H20" s="18">
        <v>415381</v>
      </c>
      <c r="I20" s="13">
        <v>2001</v>
      </c>
      <c r="J20" s="14">
        <v>4804508</v>
      </c>
      <c r="K20" s="19">
        <v>1679</v>
      </c>
      <c r="L20" s="18">
        <v>3260199</v>
      </c>
      <c r="M20" s="13">
        <v>9948.728000000001</v>
      </c>
      <c r="N20" s="14">
        <v>2050996</v>
      </c>
      <c r="O20" s="19">
        <v>4313</v>
      </c>
      <c r="P20" s="18">
        <v>1479010</v>
      </c>
      <c r="Q20" s="13">
        <v>27388</v>
      </c>
      <c r="R20" s="14">
        <v>5400402</v>
      </c>
      <c r="S20" s="19">
        <v>55349</v>
      </c>
      <c r="T20" s="18">
        <v>327126188</v>
      </c>
      <c r="U20" s="13">
        <v>3088</v>
      </c>
      <c r="V20" s="14">
        <v>1087577</v>
      </c>
      <c r="W20" s="13">
        <v>6917</v>
      </c>
      <c r="X20" s="18">
        <v>1557010</v>
      </c>
      <c r="Y20" s="31">
        <f t="shared" ref="Y20:Z20" si="2">+Y17+Y14+Y11+Y8+Y5</f>
        <v>112651.728</v>
      </c>
      <c r="Z20" s="32">
        <f t="shared" si="2"/>
        <v>347252464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v>1120</v>
      </c>
      <c r="F21" s="21">
        <v>96488</v>
      </c>
      <c r="G21" s="25">
        <v>1168</v>
      </c>
      <c r="H21" s="26">
        <v>440004</v>
      </c>
      <c r="I21" s="27">
        <v>1891</v>
      </c>
      <c r="J21" s="21">
        <v>4590074</v>
      </c>
      <c r="K21" s="25">
        <v>1381</v>
      </c>
      <c r="L21" s="26">
        <v>2605099</v>
      </c>
      <c r="M21" s="27">
        <v>9528.4759999999987</v>
      </c>
      <c r="N21" s="21">
        <v>1866062</v>
      </c>
      <c r="O21" s="25">
        <v>4328</v>
      </c>
      <c r="P21" s="26">
        <v>1512242</v>
      </c>
      <c r="Q21" s="27">
        <v>27872</v>
      </c>
      <c r="R21" s="21">
        <v>5429680</v>
      </c>
      <c r="S21" s="25">
        <v>54088</v>
      </c>
      <c r="T21" s="26">
        <v>327375801</v>
      </c>
      <c r="U21" s="27">
        <v>2860</v>
      </c>
      <c r="V21" s="21">
        <v>619607</v>
      </c>
      <c r="W21" s="27">
        <v>7407</v>
      </c>
      <c r="X21" s="26">
        <v>1588114</v>
      </c>
      <c r="Y21" s="23">
        <f t="shared" ref="Y21:Z22" si="3">+Y18+Y15+Y12+Y9+Y6</f>
        <v>111648.47600000001</v>
      </c>
      <c r="Z21" s="24">
        <f t="shared" si="3"/>
        <v>346126662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v>2076</v>
      </c>
      <c r="F22" s="24">
        <v>352323</v>
      </c>
      <c r="G22" s="33">
        <v>1513</v>
      </c>
      <c r="H22" s="34">
        <v>653378</v>
      </c>
      <c r="I22" s="23">
        <v>2236</v>
      </c>
      <c r="J22" s="24">
        <v>2991728</v>
      </c>
      <c r="K22" s="33">
        <v>5419</v>
      </c>
      <c r="L22" s="34">
        <v>10331361</v>
      </c>
      <c r="M22" s="23">
        <v>17072.024000000001</v>
      </c>
      <c r="N22" s="24">
        <v>3665213</v>
      </c>
      <c r="O22" s="33">
        <v>4951</v>
      </c>
      <c r="P22" s="34">
        <v>1330186</v>
      </c>
      <c r="Q22" s="23">
        <v>61269</v>
      </c>
      <c r="R22" s="24">
        <v>10726728</v>
      </c>
      <c r="S22" s="33">
        <v>30530</v>
      </c>
      <c r="T22" s="34">
        <v>2366708</v>
      </c>
      <c r="U22" s="23">
        <v>4912</v>
      </c>
      <c r="V22" s="24">
        <v>2103961</v>
      </c>
      <c r="W22" s="23">
        <v>7964</v>
      </c>
      <c r="X22" s="34">
        <v>2015710</v>
      </c>
      <c r="Y22" s="23">
        <f t="shared" si="3"/>
        <v>137942.024</v>
      </c>
      <c r="Z22" s="24">
        <f t="shared" si="3"/>
        <v>36537296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45.25</v>
      </c>
      <c r="F23" s="178"/>
      <c r="G23" s="177">
        <f>(G20+G21)/(G22+G41)*100</f>
        <v>73.135292218275751</v>
      </c>
      <c r="H23" s="178"/>
      <c r="I23" s="177">
        <f>(I20+I21)/(I22+I41)*100</f>
        <v>89.22512608895002</v>
      </c>
      <c r="J23" s="178"/>
      <c r="K23" s="177">
        <f>(K20+K21)/(K22+K41)*100</f>
        <v>29.032258064516132</v>
      </c>
      <c r="L23" s="178"/>
      <c r="M23" s="177">
        <f>(M20+M21)/(M22+M41)*100</f>
        <v>57.74874007842147</v>
      </c>
      <c r="N23" s="178"/>
      <c r="O23" s="177">
        <f>(O20+O21)/(O22+O41)*100</f>
        <v>87.141992739007662</v>
      </c>
      <c r="P23" s="178"/>
      <c r="Q23" s="177">
        <f>(Q20+Q21)/(Q22+Q41)*100</f>
        <v>44.917699654541757</v>
      </c>
      <c r="R23" s="178"/>
      <c r="S23" s="177">
        <f>(S20+S21)/(S22+S41)*100</f>
        <v>183.00807705814478</v>
      </c>
      <c r="T23" s="178"/>
      <c r="U23" s="177">
        <f>(U20+U21)/(U22+U41)*100</f>
        <v>61.984160066694457</v>
      </c>
      <c r="V23" s="178"/>
      <c r="W23" s="177">
        <f>(W20+W21)/(W22+W41)*100</f>
        <v>87.24570593251309</v>
      </c>
      <c r="X23" s="178"/>
      <c r="Y23" s="177">
        <f>(Y20+Y21)/(Y22+Y41)*100</f>
        <v>81.599170280891812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169712.42774566475</v>
      </c>
      <c r="F24" s="180"/>
      <c r="G24" s="181">
        <f>H22/G22*1000</f>
        <v>431842.69662921352</v>
      </c>
      <c r="H24" s="182"/>
      <c r="I24" s="183">
        <f>J22/I22*1000</f>
        <v>1337982.1109123435</v>
      </c>
      <c r="J24" s="184"/>
      <c r="K24" s="181">
        <f>L22/K22*1000</f>
        <v>1906506.9200959587</v>
      </c>
      <c r="L24" s="182"/>
      <c r="M24" s="183">
        <f>N22/M22*1000</f>
        <v>214691.18131511527</v>
      </c>
      <c r="N24" s="184"/>
      <c r="O24" s="181">
        <f>P22/O22*1000</f>
        <v>268670.16764290043</v>
      </c>
      <c r="P24" s="182"/>
      <c r="Q24" s="183">
        <f>R22/Q22*1000</f>
        <v>175075.94378886549</v>
      </c>
      <c r="R24" s="184"/>
      <c r="S24" s="181">
        <f>T22/S22*1000</f>
        <v>77520.733704552898</v>
      </c>
      <c r="T24" s="182"/>
      <c r="U24" s="183">
        <f>V22/U22*1000</f>
        <v>428330.82247557002</v>
      </c>
      <c r="V24" s="184"/>
      <c r="W24" s="181">
        <f>X22/W22*1000</f>
        <v>253102.71220492214</v>
      </c>
      <c r="X24" s="182"/>
      <c r="Y24" s="183">
        <f>Z22/Y22*1000</f>
        <v>264874.29240562685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1.5049800922161327</v>
      </c>
      <c r="F25" s="49"/>
      <c r="G25" s="50">
        <f>G22/Y22*100</f>
        <v>1.0968376105602162</v>
      </c>
      <c r="H25" s="51"/>
      <c r="I25" s="48">
        <f>I22/Y22*100</f>
        <v>1.6209708507684359</v>
      </c>
      <c r="J25" s="49"/>
      <c r="K25" s="50">
        <f>K22/Y22*100</f>
        <v>3.928462003718316</v>
      </c>
      <c r="L25" s="51"/>
      <c r="M25" s="48">
        <f>M22/Y22*100</f>
        <v>12.376231336144524</v>
      </c>
      <c r="N25" s="49"/>
      <c r="O25" s="50">
        <f>O22/Y22*100</f>
        <v>3.5891890349528293</v>
      </c>
      <c r="P25" s="51"/>
      <c r="Q25" s="48">
        <f>Q22/Y22*100</f>
        <v>44.416486160881618</v>
      </c>
      <c r="R25" s="49"/>
      <c r="S25" s="50">
        <f>S22/Y22*100</f>
        <v>22.132486616261335</v>
      </c>
      <c r="T25" s="51"/>
      <c r="U25" s="48">
        <f>U22/Y22*100</f>
        <v>3.5609162875557052</v>
      </c>
      <c r="V25" s="49"/>
      <c r="W25" s="50">
        <f>W22/Y22*100</f>
        <v>5.7734400069408869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1048</v>
      </c>
      <c r="F27" s="99">
        <v>62965</v>
      </c>
      <c r="G27" s="100">
        <v>558</v>
      </c>
      <c r="H27" s="101">
        <v>195977</v>
      </c>
      <c r="I27" s="102">
        <v>2372</v>
      </c>
      <c r="J27" s="99">
        <v>1092548</v>
      </c>
      <c r="K27" s="103">
        <v>1056</v>
      </c>
      <c r="L27" s="101">
        <v>1832925</v>
      </c>
      <c r="M27" s="102">
        <v>9846</v>
      </c>
      <c r="N27" s="99">
        <v>1633317</v>
      </c>
      <c r="O27" s="103">
        <v>4714</v>
      </c>
      <c r="P27" s="101">
        <v>1634158</v>
      </c>
      <c r="Q27" s="102">
        <v>28620</v>
      </c>
      <c r="R27" s="99">
        <v>5816454</v>
      </c>
      <c r="S27" s="103">
        <v>53258</v>
      </c>
      <c r="T27" s="101">
        <v>12563463</v>
      </c>
      <c r="U27" s="102">
        <v>2753</v>
      </c>
      <c r="V27" s="99">
        <v>819636</v>
      </c>
      <c r="W27" s="102">
        <v>7921</v>
      </c>
      <c r="X27" s="101">
        <v>1548189</v>
      </c>
      <c r="Y27" s="124">
        <v>112146</v>
      </c>
      <c r="Z27" s="125">
        <v>27199632</v>
      </c>
    </row>
    <row r="28" spans="1:28" ht="18.95" customHeight="1" x14ac:dyDescent="0.15">
      <c r="A28" s="22"/>
      <c r="B28" s="195"/>
      <c r="C28" s="7"/>
      <c r="D28" s="55" t="s">
        <v>22</v>
      </c>
      <c r="E28" s="126">
        <v>921</v>
      </c>
      <c r="F28" s="107">
        <v>81822</v>
      </c>
      <c r="G28" s="108">
        <v>544</v>
      </c>
      <c r="H28" s="109">
        <v>182796</v>
      </c>
      <c r="I28" s="106">
        <v>2205</v>
      </c>
      <c r="J28" s="107">
        <v>1044821</v>
      </c>
      <c r="K28" s="108">
        <v>776</v>
      </c>
      <c r="L28" s="109">
        <v>1353865</v>
      </c>
      <c r="M28" s="106">
        <v>7886</v>
      </c>
      <c r="N28" s="107">
        <v>1542502</v>
      </c>
      <c r="O28" s="110">
        <v>4634</v>
      </c>
      <c r="P28" s="109">
        <v>1655284</v>
      </c>
      <c r="Q28" s="106">
        <v>29892</v>
      </c>
      <c r="R28" s="107">
        <v>5951544</v>
      </c>
      <c r="S28" s="110">
        <v>51862</v>
      </c>
      <c r="T28" s="109">
        <v>12257105</v>
      </c>
      <c r="U28" s="106">
        <v>3167</v>
      </c>
      <c r="V28" s="107">
        <v>643453</v>
      </c>
      <c r="W28" s="106">
        <v>8210</v>
      </c>
      <c r="X28" s="109">
        <v>1574898</v>
      </c>
      <c r="Y28" s="113">
        <v>110097</v>
      </c>
      <c r="Z28" s="114">
        <v>26288090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2531</v>
      </c>
      <c r="F29" s="114">
        <v>396137</v>
      </c>
      <c r="G29" s="115">
        <v>882</v>
      </c>
      <c r="H29" s="116">
        <v>395612</v>
      </c>
      <c r="I29" s="113">
        <v>2211</v>
      </c>
      <c r="J29" s="114">
        <v>2231123</v>
      </c>
      <c r="K29" s="117">
        <v>1518</v>
      </c>
      <c r="L29" s="116">
        <v>2399462</v>
      </c>
      <c r="M29" s="113">
        <v>17408</v>
      </c>
      <c r="N29" s="114">
        <v>3233984</v>
      </c>
      <c r="O29" s="117">
        <v>4334</v>
      </c>
      <c r="P29" s="116">
        <v>1168382</v>
      </c>
      <c r="Q29" s="113">
        <v>58343</v>
      </c>
      <c r="R29" s="114">
        <v>9811583</v>
      </c>
      <c r="S29" s="117">
        <v>30063</v>
      </c>
      <c r="T29" s="116">
        <v>2779700</v>
      </c>
      <c r="U29" s="113">
        <v>5179</v>
      </c>
      <c r="V29" s="114">
        <v>2446705</v>
      </c>
      <c r="W29" s="113">
        <v>9651</v>
      </c>
      <c r="X29" s="116">
        <v>2175988</v>
      </c>
      <c r="Y29" s="113">
        <v>132120</v>
      </c>
      <c r="Z29" s="114">
        <v>27038676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39.9</v>
      </c>
      <c r="F30" s="206"/>
      <c r="G30" s="204">
        <v>63</v>
      </c>
      <c r="H30" s="206"/>
      <c r="I30" s="204">
        <v>107.6</v>
      </c>
      <c r="J30" s="206"/>
      <c r="K30" s="204">
        <v>66.5</v>
      </c>
      <c r="L30" s="206"/>
      <c r="M30" s="204">
        <v>54</v>
      </c>
      <c r="N30" s="206"/>
      <c r="O30" s="204">
        <v>108.8</v>
      </c>
      <c r="P30" s="206"/>
      <c r="Q30" s="204">
        <v>49.6</v>
      </c>
      <c r="R30" s="206"/>
      <c r="S30" s="204">
        <v>179</v>
      </c>
      <c r="T30" s="206"/>
      <c r="U30" s="204">
        <v>55</v>
      </c>
      <c r="V30" s="206"/>
      <c r="W30" s="204">
        <v>82.3</v>
      </c>
      <c r="X30" s="206"/>
      <c r="Y30" s="204">
        <v>86.8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-177</v>
      </c>
      <c r="F31" s="91">
        <f t="shared" ref="F31:Z33" si="4">F20-F27</f>
        <v>8228</v>
      </c>
      <c r="G31" s="92">
        <f t="shared" si="4"/>
        <v>539</v>
      </c>
      <c r="H31" s="93">
        <f t="shared" si="4"/>
        <v>219404</v>
      </c>
      <c r="I31" s="90">
        <f t="shared" si="4"/>
        <v>-371</v>
      </c>
      <c r="J31" s="91">
        <f t="shared" si="4"/>
        <v>3711960</v>
      </c>
      <c r="K31" s="92">
        <f t="shared" si="4"/>
        <v>623</v>
      </c>
      <c r="L31" s="93">
        <f t="shared" si="4"/>
        <v>1427274</v>
      </c>
      <c r="M31" s="90">
        <f t="shared" si="4"/>
        <v>102.72800000000097</v>
      </c>
      <c r="N31" s="91">
        <f t="shared" si="4"/>
        <v>417679</v>
      </c>
      <c r="O31" s="92">
        <f t="shared" si="4"/>
        <v>-401</v>
      </c>
      <c r="P31" s="93">
        <f t="shared" si="4"/>
        <v>-155148</v>
      </c>
      <c r="Q31" s="90">
        <f t="shared" si="4"/>
        <v>-1232</v>
      </c>
      <c r="R31" s="91">
        <f t="shared" si="4"/>
        <v>-416052</v>
      </c>
      <c r="S31" s="92">
        <f t="shared" si="4"/>
        <v>2091</v>
      </c>
      <c r="T31" s="93">
        <f t="shared" si="4"/>
        <v>314562725</v>
      </c>
      <c r="U31" s="90">
        <f t="shared" si="4"/>
        <v>335</v>
      </c>
      <c r="V31" s="91">
        <f t="shared" si="4"/>
        <v>267941</v>
      </c>
      <c r="W31" s="92">
        <f t="shared" si="4"/>
        <v>-1004</v>
      </c>
      <c r="X31" s="93">
        <f t="shared" si="4"/>
        <v>8821</v>
      </c>
      <c r="Y31" s="90">
        <f t="shared" si="4"/>
        <v>505.72800000000279</v>
      </c>
      <c r="Z31" s="91">
        <f t="shared" si="4"/>
        <v>320052832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199</v>
      </c>
      <c r="F32" s="95">
        <f t="shared" si="5"/>
        <v>14666</v>
      </c>
      <c r="G32" s="96">
        <f t="shared" si="5"/>
        <v>624</v>
      </c>
      <c r="H32" s="97">
        <f t="shared" si="5"/>
        <v>257208</v>
      </c>
      <c r="I32" s="94">
        <f t="shared" si="5"/>
        <v>-314</v>
      </c>
      <c r="J32" s="95">
        <f t="shared" si="5"/>
        <v>3545253</v>
      </c>
      <c r="K32" s="96">
        <f t="shared" si="5"/>
        <v>605</v>
      </c>
      <c r="L32" s="97">
        <f t="shared" si="5"/>
        <v>1251234</v>
      </c>
      <c r="M32" s="94">
        <f t="shared" si="5"/>
        <v>1642.4759999999987</v>
      </c>
      <c r="N32" s="95">
        <f t="shared" si="5"/>
        <v>323560</v>
      </c>
      <c r="O32" s="96">
        <f t="shared" si="5"/>
        <v>-306</v>
      </c>
      <c r="P32" s="97">
        <f t="shared" si="5"/>
        <v>-143042</v>
      </c>
      <c r="Q32" s="94">
        <f t="shared" si="5"/>
        <v>-2020</v>
      </c>
      <c r="R32" s="95">
        <f t="shared" si="5"/>
        <v>-521864</v>
      </c>
      <c r="S32" s="96">
        <f t="shared" si="5"/>
        <v>2226</v>
      </c>
      <c r="T32" s="97">
        <f t="shared" si="5"/>
        <v>315118696</v>
      </c>
      <c r="U32" s="94">
        <f t="shared" si="4"/>
        <v>-307</v>
      </c>
      <c r="V32" s="95">
        <f t="shared" si="4"/>
        <v>-23846</v>
      </c>
      <c r="W32" s="96">
        <f t="shared" si="4"/>
        <v>-803</v>
      </c>
      <c r="X32" s="97">
        <f t="shared" si="4"/>
        <v>13216</v>
      </c>
      <c r="Y32" s="94">
        <f t="shared" si="4"/>
        <v>1551.4760000000097</v>
      </c>
      <c r="Z32" s="95">
        <f t="shared" si="4"/>
        <v>319838572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-455</v>
      </c>
      <c r="F33" s="95">
        <f t="shared" si="4"/>
        <v>-43814</v>
      </c>
      <c r="G33" s="96">
        <f t="shared" si="4"/>
        <v>631</v>
      </c>
      <c r="H33" s="97">
        <f t="shared" si="4"/>
        <v>257766</v>
      </c>
      <c r="I33" s="94">
        <f t="shared" si="4"/>
        <v>25</v>
      </c>
      <c r="J33" s="95">
        <f t="shared" si="4"/>
        <v>760605</v>
      </c>
      <c r="K33" s="96">
        <f t="shared" si="4"/>
        <v>3901</v>
      </c>
      <c r="L33" s="97">
        <f t="shared" si="4"/>
        <v>7931899</v>
      </c>
      <c r="M33" s="94">
        <f t="shared" si="4"/>
        <v>-335.97599999999875</v>
      </c>
      <c r="N33" s="95">
        <f t="shared" si="4"/>
        <v>431229</v>
      </c>
      <c r="O33" s="96">
        <f t="shared" si="4"/>
        <v>617</v>
      </c>
      <c r="P33" s="97">
        <f t="shared" si="4"/>
        <v>161804</v>
      </c>
      <c r="Q33" s="94">
        <f t="shared" si="4"/>
        <v>2926</v>
      </c>
      <c r="R33" s="95">
        <f t="shared" si="4"/>
        <v>915145</v>
      </c>
      <c r="S33" s="96">
        <f t="shared" si="4"/>
        <v>467</v>
      </c>
      <c r="T33" s="97">
        <f t="shared" si="4"/>
        <v>-412992</v>
      </c>
      <c r="U33" s="94">
        <f t="shared" si="4"/>
        <v>-267</v>
      </c>
      <c r="V33" s="95">
        <f t="shared" si="4"/>
        <v>-342744</v>
      </c>
      <c r="W33" s="96">
        <f t="shared" si="4"/>
        <v>-1687</v>
      </c>
      <c r="X33" s="97">
        <f t="shared" si="4"/>
        <v>-160278</v>
      </c>
      <c r="Y33" s="94">
        <f t="shared" si="4"/>
        <v>5822.0240000000049</v>
      </c>
      <c r="Z33" s="95">
        <f t="shared" si="4"/>
        <v>9498620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5.3500000000000014</v>
      </c>
      <c r="F34" s="201"/>
      <c r="G34" s="207">
        <f t="shared" ref="G34" si="6">+G23-G30</f>
        <v>10.135292218275751</v>
      </c>
      <c r="H34" s="208"/>
      <c r="I34" s="187">
        <f t="shared" ref="I34" si="7">+I23-I30</f>
        <v>-18.374873911049974</v>
      </c>
      <c r="J34" s="201"/>
      <c r="K34" s="207">
        <f t="shared" ref="K34" si="8">+K23-K30</f>
        <v>-37.467741935483872</v>
      </c>
      <c r="L34" s="208"/>
      <c r="M34" s="187">
        <f t="shared" ref="M34" si="9">+M23-M30</f>
        <v>3.7487400784214699</v>
      </c>
      <c r="N34" s="201"/>
      <c r="O34" s="207">
        <f t="shared" ref="O34" si="10">+O23-O30</f>
        <v>-21.658007260992335</v>
      </c>
      <c r="P34" s="208"/>
      <c r="Q34" s="187">
        <f t="shared" ref="Q34" si="11">+Q23-Q30</f>
        <v>-4.6823003454582448</v>
      </c>
      <c r="R34" s="201"/>
      <c r="S34" s="207">
        <f t="shared" ref="S34" si="12">+S23-S30</f>
        <v>4.008077058144778</v>
      </c>
      <c r="T34" s="208"/>
      <c r="U34" s="187">
        <f t="shared" ref="U34" si="13">+U23-U30</f>
        <v>6.9841600666944572</v>
      </c>
      <c r="V34" s="201"/>
      <c r="W34" s="207">
        <f t="shared" ref="W34" si="14">+W23-W30</f>
        <v>4.9457059325130928</v>
      </c>
      <c r="X34" s="208"/>
      <c r="Y34" s="187">
        <f t="shared" ref="Y34" si="15">+Y23-Y30</f>
        <v>-5.2008297191081851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83.110687022900763</v>
      </c>
      <c r="F35" s="60">
        <f t="shared" si="16"/>
        <v>113.06757722544272</v>
      </c>
      <c r="G35" s="61">
        <f t="shared" si="16"/>
        <v>196.59498207885304</v>
      </c>
      <c r="H35" s="62">
        <f t="shared" si="16"/>
        <v>211.95395378029053</v>
      </c>
      <c r="I35" s="59">
        <f t="shared" si="16"/>
        <v>84.359190556492408</v>
      </c>
      <c r="J35" s="60">
        <f t="shared" si="16"/>
        <v>439.75257837641914</v>
      </c>
      <c r="K35" s="61">
        <f t="shared" si="16"/>
        <v>158.99621212121212</v>
      </c>
      <c r="L35" s="62">
        <f t="shared" si="16"/>
        <v>177.8686525635255</v>
      </c>
      <c r="M35" s="59">
        <f t="shared" si="16"/>
        <v>101.04334755230551</v>
      </c>
      <c r="N35" s="60">
        <f t="shared" si="16"/>
        <v>125.57243939786335</v>
      </c>
      <c r="O35" s="61">
        <f t="shared" si="16"/>
        <v>91.493423843869323</v>
      </c>
      <c r="P35" s="62">
        <f t="shared" si="16"/>
        <v>90.505936390483669</v>
      </c>
      <c r="Q35" s="59">
        <f t="shared" si="16"/>
        <v>95.695317959468909</v>
      </c>
      <c r="R35" s="60">
        <f t="shared" si="16"/>
        <v>92.846982027193889</v>
      </c>
      <c r="S35" s="61">
        <f t="shared" si="16"/>
        <v>103.92617071613654</v>
      </c>
      <c r="T35" s="62">
        <f t="shared" si="16"/>
        <v>2603.7899582304658</v>
      </c>
      <c r="U35" s="59">
        <f t="shared" si="16"/>
        <v>112.16854340719216</v>
      </c>
      <c r="V35" s="60">
        <f t="shared" si="16"/>
        <v>132.6902429859108</v>
      </c>
      <c r="W35" s="61">
        <f t="shared" si="16"/>
        <v>87.324832723141014</v>
      </c>
      <c r="X35" s="62">
        <f t="shared" si="16"/>
        <v>100.56976247732028</v>
      </c>
      <c r="Y35" s="59">
        <f t="shared" si="16"/>
        <v>100.45095500508265</v>
      </c>
      <c r="Z35" s="60">
        <f t="shared" si="16"/>
        <v>1276.680743327704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121.6069489685125</v>
      </c>
      <c r="F36" s="64">
        <f t="shared" si="16"/>
        <v>117.924274644961</v>
      </c>
      <c r="G36" s="65">
        <f t="shared" si="16"/>
        <v>214.70588235294116</v>
      </c>
      <c r="H36" s="66">
        <f t="shared" si="16"/>
        <v>240.70767412853672</v>
      </c>
      <c r="I36" s="63">
        <f t="shared" si="16"/>
        <v>85.759637188208615</v>
      </c>
      <c r="J36" s="64">
        <f t="shared" si="16"/>
        <v>439.31678249192919</v>
      </c>
      <c r="K36" s="65">
        <f t="shared" si="16"/>
        <v>177.96391752577318</v>
      </c>
      <c r="L36" s="66">
        <f t="shared" si="16"/>
        <v>192.41940666166863</v>
      </c>
      <c r="M36" s="63">
        <f t="shared" si="16"/>
        <v>120.82774537154451</v>
      </c>
      <c r="N36" s="64">
        <f t="shared" si="16"/>
        <v>120.97630991726429</v>
      </c>
      <c r="O36" s="65">
        <f t="shared" si="16"/>
        <v>93.396633577902449</v>
      </c>
      <c r="P36" s="66">
        <f t="shared" si="16"/>
        <v>91.358461750370338</v>
      </c>
      <c r="Q36" s="63">
        <f t="shared" si="16"/>
        <v>93.242339087381239</v>
      </c>
      <c r="R36" s="64">
        <f t="shared" si="16"/>
        <v>91.231451871984817</v>
      </c>
      <c r="S36" s="65">
        <f t="shared" si="16"/>
        <v>104.29215996297867</v>
      </c>
      <c r="T36" s="66">
        <f t="shared" si="16"/>
        <v>2670.9063926596045</v>
      </c>
      <c r="U36" s="63">
        <f t="shared" si="16"/>
        <v>90.306283549100101</v>
      </c>
      <c r="V36" s="64">
        <f t="shared" si="16"/>
        <v>96.294057219408415</v>
      </c>
      <c r="W36" s="65">
        <f t="shared" si="16"/>
        <v>90.21924482338612</v>
      </c>
      <c r="X36" s="66">
        <f t="shared" si="16"/>
        <v>100.83916545706452</v>
      </c>
      <c r="Y36" s="63">
        <f t="shared" si="16"/>
        <v>101.40919007784046</v>
      </c>
      <c r="Z36" s="64">
        <f t="shared" si="16"/>
        <v>1316.6672131752441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82.022915843540105</v>
      </c>
      <c r="F37" s="68">
        <f t="shared" si="16"/>
        <v>88.939685007964414</v>
      </c>
      <c r="G37" s="69">
        <f t="shared" si="16"/>
        <v>171.5419501133787</v>
      </c>
      <c r="H37" s="70">
        <f t="shared" si="16"/>
        <v>165.15626421847668</v>
      </c>
      <c r="I37" s="67">
        <f t="shared" si="16"/>
        <v>101.13071008593397</v>
      </c>
      <c r="J37" s="68">
        <f t="shared" si="16"/>
        <v>134.09067989528143</v>
      </c>
      <c r="K37" s="69">
        <f t="shared" si="16"/>
        <v>356.9828722002635</v>
      </c>
      <c r="L37" s="70">
        <f t="shared" si="16"/>
        <v>430.56989441799874</v>
      </c>
      <c r="M37" s="67">
        <f t="shared" si="16"/>
        <v>98.069990808823533</v>
      </c>
      <c r="N37" s="68">
        <f t="shared" si="16"/>
        <v>113.33429602620173</v>
      </c>
      <c r="O37" s="69">
        <f t="shared" si="16"/>
        <v>114.23627134287034</v>
      </c>
      <c r="P37" s="70">
        <f t="shared" si="16"/>
        <v>113.84855295613934</v>
      </c>
      <c r="Q37" s="67">
        <f t="shared" si="16"/>
        <v>105.01516891486553</v>
      </c>
      <c r="R37" s="68">
        <f t="shared" si="16"/>
        <v>109.32719011804721</v>
      </c>
      <c r="S37" s="69">
        <f t="shared" si="16"/>
        <v>101.55340451718058</v>
      </c>
      <c r="T37" s="70">
        <f t="shared" si="16"/>
        <v>85.142569342015335</v>
      </c>
      <c r="U37" s="67">
        <f t="shared" si="16"/>
        <v>94.844564587758256</v>
      </c>
      <c r="V37" s="68">
        <f t="shared" si="16"/>
        <v>85.991609123290303</v>
      </c>
      <c r="W37" s="69">
        <f t="shared" si="16"/>
        <v>82.519946119573106</v>
      </c>
      <c r="X37" s="70">
        <f t="shared" si="16"/>
        <v>92.6342424682489</v>
      </c>
      <c r="Y37" s="67">
        <f t="shared" si="16"/>
        <v>104.40661822585528</v>
      </c>
      <c r="Z37" s="68">
        <f t="shared" si="16"/>
        <v>135.12975265504866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+'(令和4年6月) '!E20</f>
        <v>1176</v>
      </c>
      <c r="F39" s="119">
        <f>+'(令和4年6月) '!F20</f>
        <v>94180</v>
      </c>
      <c r="G39" s="118">
        <f>+'(令和4年6月) '!G20</f>
        <v>1399</v>
      </c>
      <c r="H39" s="119">
        <f>+'(令和4年6月) '!H20</f>
        <v>494412</v>
      </c>
      <c r="I39" s="118">
        <f>+'(令和4年6月) '!I20</f>
        <v>2232</v>
      </c>
      <c r="J39" s="119">
        <f>+'(令和4年6月) '!J20</f>
        <v>5352269</v>
      </c>
      <c r="K39" s="118">
        <f>+'(令和4年6月) '!K20</f>
        <v>3176</v>
      </c>
      <c r="L39" s="119">
        <f>+'(令和4年6月) '!L20</f>
        <v>6167468</v>
      </c>
      <c r="M39" s="118">
        <f>+'(令和4年6月) '!M20</f>
        <v>8800.2559999999994</v>
      </c>
      <c r="N39" s="119">
        <f>+'(令和4年6月) '!N20</f>
        <v>2415658</v>
      </c>
      <c r="O39" s="118">
        <f>+'(令和4年6月) '!O20</f>
        <v>3930</v>
      </c>
      <c r="P39" s="119">
        <f>+'(令和4年6月) '!P20</f>
        <v>1371196</v>
      </c>
      <c r="Q39" s="118">
        <f>+'(令和4年6月) '!Q20</f>
        <v>29400</v>
      </c>
      <c r="R39" s="119">
        <f>+'(令和4年6月) '!R20</f>
        <v>5698258</v>
      </c>
      <c r="S39" s="120">
        <f>+'(令和4年6月) '!S20</f>
        <v>50065</v>
      </c>
      <c r="T39" s="121">
        <f>+'(令和4年6月) '!T20</f>
        <v>11860887</v>
      </c>
      <c r="U39" s="118">
        <f>+'(令和4年6月) '!U20</f>
        <v>3284</v>
      </c>
      <c r="V39" s="119">
        <f>+'(令和4年6月) '!V20</f>
        <v>890348</v>
      </c>
      <c r="W39" s="118">
        <f>+'(令和4年6月) '!W20</f>
        <v>7885</v>
      </c>
      <c r="X39" s="119">
        <f>+'(令和4年6月) '!X20</f>
        <v>1667613</v>
      </c>
      <c r="Y39" s="104">
        <f>+'(令和4年6月) '!Y20</f>
        <v>111347.25599999999</v>
      </c>
      <c r="Z39" s="105">
        <f>+'(令和4年6月) '!Z20</f>
        <v>36012289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+'(令和4年6月) '!E21</f>
        <v>1303</v>
      </c>
      <c r="F40" s="123">
        <f>+'(令和4年6月) '!F21</f>
        <v>154440</v>
      </c>
      <c r="G40" s="122">
        <f>+'(令和4年6月) '!G21</f>
        <v>1399</v>
      </c>
      <c r="H40" s="123">
        <f>+'(令和4年6月) '!H21</f>
        <v>505069</v>
      </c>
      <c r="I40" s="122">
        <f>+'(令和4年6月) '!I21</f>
        <v>2070</v>
      </c>
      <c r="J40" s="123">
        <f>+'(令和4年6月) '!J21</f>
        <v>4940771</v>
      </c>
      <c r="K40" s="122">
        <f>+'(令和4年6月) '!K21</f>
        <v>2111</v>
      </c>
      <c r="L40" s="123">
        <f>+'(令和4年6月) '!L21</f>
        <v>3736665</v>
      </c>
      <c r="M40" s="122">
        <f>+'(令和4年6月) '!M21</f>
        <v>9225.4840000000004</v>
      </c>
      <c r="N40" s="123">
        <f>+'(令和4年6月) '!N21</f>
        <v>2269609</v>
      </c>
      <c r="O40" s="122">
        <f>+'(令和4年6月) '!O21</f>
        <v>3851</v>
      </c>
      <c r="P40" s="123">
        <f>+'(令和4年6月) '!P21</f>
        <v>1356174</v>
      </c>
      <c r="Q40" s="122">
        <f>+'(令和4年6月) '!Q21</f>
        <v>28961</v>
      </c>
      <c r="R40" s="123">
        <f>+'(令和4年6月) '!R21</f>
        <v>5493695</v>
      </c>
      <c r="S40" s="120">
        <f>+'(令和4年6月) '!S21</f>
        <v>49972</v>
      </c>
      <c r="T40" s="121">
        <f>+'(令和4年6月) '!T21</f>
        <v>11809890</v>
      </c>
      <c r="U40" s="122">
        <f>+'(令和4年6月) '!U21</f>
        <v>3069</v>
      </c>
      <c r="V40" s="123">
        <f>+'(令和4年6月) '!V21</f>
        <v>754793</v>
      </c>
      <c r="W40" s="122">
        <f>+'(令和4年6月) '!W21</f>
        <v>7971</v>
      </c>
      <c r="X40" s="123">
        <f>+'(令和4年6月) '!X21</f>
        <v>1602428</v>
      </c>
      <c r="Y40" s="111">
        <f>+'(令和4年6月) '!Y21</f>
        <v>109932.48400000001</v>
      </c>
      <c r="Z40" s="112">
        <f>+'(令和4年6月) '!Z21</f>
        <v>32623534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+'(令和4年6月) '!E22</f>
        <v>2324</v>
      </c>
      <c r="F41" s="123">
        <f>+'(令和4年6月) '!F22</f>
        <v>377618</v>
      </c>
      <c r="G41" s="122">
        <f>+'(令和4年6月) '!G22</f>
        <v>1584</v>
      </c>
      <c r="H41" s="123">
        <f>+'(令和4年6月) '!H22</f>
        <v>678001</v>
      </c>
      <c r="I41" s="122">
        <f>+'(令和4年6月) '!I22</f>
        <v>2126</v>
      </c>
      <c r="J41" s="123">
        <f>+'(令和4年6月) '!J22</f>
        <v>2775594</v>
      </c>
      <c r="K41" s="122">
        <f>+'(令和4年6月) '!K22</f>
        <v>5121</v>
      </c>
      <c r="L41" s="123">
        <f>+'(令和4年6月) '!L22</f>
        <v>9675211</v>
      </c>
      <c r="M41" s="122">
        <f>+'(令和4年6月) '!M22</f>
        <v>16655.471999999998</v>
      </c>
      <c r="N41" s="123">
        <f>+'(令和4年6月) '!N22</f>
        <v>3479869</v>
      </c>
      <c r="O41" s="122">
        <f>+'(令和4年6月) '!O22</f>
        <v>4965</v>
      </c>
      <c r="P41" s="123">
        <f>+'(令和4年6月) '!P22</f>
        <v>1363418</v>
      </c>
      <c r="Q41" s="122">
        <f>+'(令和4年6月) '!Q22</f>
        <v>61756</v>
      </c>
      <c r="R41" s="123">
        <f>+'(令和4年6月) '!R22</f>
        <v>10760448</v>
      </c>
      <c r="S41" s="120">
        <f>+'(令和4年6月) '!S22</f>
        <v>29269</v>
      </c>
      <c r="T41" s="121">
        <f>+'(令和4年6月) '!T22</f>
        <v>2616320</v>
      </c>
      <c r="U41" s="122">
        <f>+'(令和4年6月) '!U22</f>
        <v>4684</v>
      </c>
      <c r="V41" s="123">
        <f>+'(令和4年6月) '!V22</f>
        <v>1637571</v>
      </c>
      <c r="W41" s="122">
        <f>+'(令和4年6月) '!W22</f>
        <v>8454</v>
      </c>
      <c r="X41" s="123">
        <f>+'(令和4年6月) '!X22</f>
        <v>2047444</v>
      </c>
      <c r="Y41" s="111">
        <f>+'(令和4年6月) '!Y22</f>
        <v>136938.47200000001</v>
      </c>
      <c r="Z41" s="112">
        <f>+'(令和4年6月) '!Z22</f>
        <v>35411494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+(E39+E40)/(E41+'(令和4年6月) '!E41)*100</f>
        <v>51.851077180506167</v>
      </c>
      <c r="F42" s="203"/>
      <c r="G42" s="202">
        <f>+(G39+G40)/(G41+'(令和4年6月) '!G41)*100</f>
        <v>88.098236775818634</v>
      </c>
      <c r="H42" s="203"/>
      <c r="I42" s="202">
        <f>+(I39+I40)/(I41+'(令和4年6月) '!I41)*100</f>
        <v>94.13566739606128</v>
      </c>
      <c r="J42" s="203"/>
      <c r="K42" s="202">
        <f>+(K39+K40)/(K41+'(令和4年6月) '!K41)*100</f>
        <v>57.611419853982781</v>
      </c>
      <c r="L42" s="203"/>
      <c r="M42" s="202">
        <f>+(M39+M40)/(M41+'(令和4年6月) '!M41)*100</f>
        <v>53.432125400894925</v>
      </c>
      <c r="N42" s="203"/>
      <c r="O42" s="202">
        <f>+(O39+O40)/(O41+'(令和4年6月) '!O41)*100</f>
        <v>78.986904882753024</v>
      </c>
      <c r="P42" s="203"/>
      <c r="Q42" s="202">
        <f>+(Q39+Q40)/(Q41+'(令和4年6月) '!Q41)*100</f>
        <v>47.41866814001105</v>
      </c>
      <c r="R42" s="203"/>
      <c r="S42" s="202">
        <f>+(S39+S40)/(S41+'(令和4年6月) '!S41)*100</f>
        <v>171.16727123400176</v>
      </c>
      <c r="T42" s="203"/>
      <c r="U42" s="202">
        <f>+(U39+U40)/(U41+'(令和4年6月) '!U41)*100</f>
        <v>69.492452417414128</v>
      </c>
      <c r="V42" s="203"/>
      <c r="W42" s="202">
        <f>+(W39+W40)/(W41+'(令和4年6月) '!W41)*100</f>
        <v>93.298028832009422</v>
      </c>
      <c r="X42" s="203"/>
      <c r="Y42" s="202">
        <f>+(Y39+Y40)/(Y41+'(令和4年6月) '!Y41)*100</f>
        <v>81.070359497200812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-305</v>
      </c>
      <c r="F43" s="93">
        <f t="shared" si="17"/>
        <v>-22987</v>
      </c>
      <c r="G43" s="90">
        <f t="shared" si="17"/>
        <v>-302</v>
      </c>
      <c r="H43" s="91">
        <f t="shared" si="17"/>
        <v>-79031</v>
      </c>
      <c r="I43" s="92">
        <f t="shared" si="17"/>
        <v>-231</v>
      </c>
      <c r="J43" s="93">
        <f t="shared" si="17"/>
        <v>-547761</v>
      </c>
      <c r="K43" s="90">
        <f t="shared" si="17"/>
        <v>-1497</v>
      </c>
      <c r="L43" s="91">
        <f t="shared" si="17"/>
        <v>-2907269</v>
      </c>
      <c r="M43" s="92">
        <f t="shared" si="17"/>
        <v>1148.4720000000016</v>
      </c>
      <c r="N43" s="93">
        <f t="shared" si="17"/>
        <v>-364662</v>
      </c>
      <c r="O43" s="90">
        <f t="shared" si="17"/>
        <v>383</v>
      </c>
      <c r="P43" s="91">
        <f t="shared" si="17"/>
        <v>107814</v>
      </c>
      <c r="Q43" s="92">
        <f t="shared" si="17"/>
        <v>-2012</v>
      </c>
      <c r="R43" s="93">
        <f t="shared" si="17"/>
        <v>-297856</v>
      </c>
      <c r="S43" s="90">
        <f t="shared" si="17"/>
        <v>5284</v>
      </c>
      <c r="T43" s="91">
        <f t="shared" si="17"/>
        <v>315265301</v>
      </c>
      <c r="U43" s="92">
        <f t="shared" si="17"/>
        <v>-196</v>
      </c>
      <c r="V43" s="93">
        <f t="shared" si="17"/>
        <v>197229</v>
      </c>
      <c r="W43" s="90">
        <f t="shared" si="17"/>
        <v>-968</v>
      </c>
      <c r="X43" s="91">
        <f t="shared" si="17"/>
        <v>-110603</v>
      </c>
      <c r="Y43" s="90">
        <f t="shared" si="17"/>
        <v>1304.4720000000088</v>
      </c>
      <c r="Z43" s="91">
        <f t="shared" si="17"/>
        <v>311240175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-183</v>
      </c>
      <c r="F44" s="97">
        <f t="shared" si="17"/>
        <v>-57952</v>
      </c>
      <c r="G44" s="94">
        <f t="shared" si="17"/>
        <v>-231</v>
      </c>
      <c r="H44" s="95">
        <f t="shared" si="17"/>
        <v>-65065</v>
      </c>
      <c r="I44" s="96">
        <f t="shared" si="17"/>
        <v>-179</v>
      </c>
      <c r="J44" s="97">
        <f t="shared" si="17"/>
        <v>-350697</v>
      </c>
      <c r="K44" s="94">
        <f t="shared" si="17"/>
        <v>-730</v>
      </c>
      <c r="L44" s="95">
        <f t="shared" si="17"/>
        <v>-1131566</v>
      </c>
      <c r="M44" s="96">
        <f t="shared" si="17"/>
        <v>302.99199999999837</v>
      </c>
      <c r="N44" s="97">
        <f t="shared" si="17"/>
        <v>-403547</v>
      </c>
      <c r="O44" s="94">
        <f t="shared" si="17"/>
        <v>477</v>
      </c>
      <c r="P44" s="95">
        <f t="shared" si="17"/>
        <v>156068</v>
      </c>
      <c r="Q44" s="96">
        <f t="shared" si="17"/>
        <v>-1089</v>
      </c>
      <c r="R44" s="97">
        <f t="shared" si="17"/>
        <v>-64015</v>
      </c>
      <c r="S44" s="94">
        <f t="shared" si="17"/>
        <v>4116</v>
      </c>
      <c r="T44" s="95">
        <f t="shared" si="17"/>
        <v>315565911</v>
      </c>
      <c r="U44" s="96">
        <f t="shared" si="17"/>
        <v>-209</v>
      </c>
      <c r="V44" s="97">
        <f t="shared" si="17"/>
        <v>-135186</v>
      </c>
      <c r="W44" s="94">
        <f t="shared" si="17"/>
        <v>-564</v>
      </c>
      <c r="X44" s="95">
        <f t="shared" si="17"/>
        <v>-14314</v>
      </c>
      <c r="Y44" s="94">
        <f t="shared" si="17"/>
        <v>1715.9919999999984</v>
      </c>
      <c r="Z44" s="95">
        <f t="shared" si="17"/>
        <v>313503128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-248</v>
      </c>
      <c r="F45" s="97">
        <f t="shared" si="17"/>
        <v>-25295</v>
      </c>
      <c r="G45" s="94">
        <f t="shared" si="17"/>
        <v>-71</v>
      </c>
      <c r="H45" s="95">
        <f t="shared" si="17"/>
        <v>-24623</v>
      </c>
      <c r="I45" s="96">
        <f t="shared" si="17"/>
        <v>110</v>
      </c>
      <c r="J45" s="97">
        <f t="shared" si="17"/>
        <v>216134</v>
      </c>
      <c r="K45" s="94">
        <f t="shared" si="17"/>
        <v>298</v>
      </c>
      <c r="L45" s="95">
        <f t="shared" si="17"/>
        <v>656150</v>
      </c>
      <c r="M45" s="96">
        <f t="shared" si="17"/>
        <v>416.55200000000332</v>
      </c>
      <c r="N45" s="97">
        <f t="shared" si="17"/>
        <v>185344</v>
      </c>
      <c r="O45" s="94">
        <f t="shared" si="17"/>
        <v>-14</v>
      </c>
      <c r="P45" s="95">
        <f t="shared" si="17"/>
        <v>-33232</v>
      </c>
      <c r="Q45" s="96">
        <f t="shared" si="17"/>
        <v>-487</v>
      </c>
      <c r="R45" s="97">
        <f t="shared" si="17"/>
        <v>-33720</v>
      </c>
      <c r="S45" s="94">
        <f t="shared" si="17"/>
        <v>1261</v>
      </c>
      <c r="T45" s="95">
        <f t="shared" si="17"/>
        <v>-249612</v>
      </c>
      <c r="U45" s="96">
        <f t="shared" si="17"/>
        <v>228</v>
      </c>
      <c r="V45" s="97">
        <f t="shared" si="17"/>
        <v>466390</v>
      </c>
      <c r="W45" s="94">
        <f t="shared" si="17"/>
        <v>-490</v>
      </c>
      <c r="X45" s="95">
        <f t="shared" si="17"/>
        <v>-31734</v>
      </c>
      <c r="Y45" s="94">
        <f t="shared" si="17"/>
        <v>1003.551999999996</v>
      </c>
      <c r="Z45" s="95">
        <f t="shared" si="17"/>
        <v>1125802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-6.6010771805061665</v>
      </c>
      <c r="F46" s="201"/>
      <c r="G46" s="192">
        <f>G23-G42</f>
        <v>-14.962944557542883</v>
      </c>
      <c r="H46" s="201"/>
      <c r="I46" s="192">
        <f>I23-I42</f>
        <v>-4.9105413071112594</v>
      </c>
      <c r="J46" s="201"/>
      <c r="K46" s="192">
        <f>K23-K42</f>
        <v>-28.579161789466649</v>
      </c>
      <c r="L46" s="201"/>
      <c r="M46" s="192">
        <f>M23-M42</f>
        <v>4.3166146775265446</v>
      </c>
      <c r="N46" s="201"/>
      <c r="O46" s="192">
        <f t="shared" si="17"/>
        <v>8.1550878562546387</v>
      </c>
      <c r="P46" s="201"/>
      <c r="Q46" s="192">
        <f t="shared" si="17"/>
        <v>-2.5009684854692935</v>
      </c>
      <c r="R46" s="201"/>
      <c r="S46" s="192">
        <f t="shared" si="17"/>
        <v>11.840805824143018</v>
      </c>
      <c r="T46" s="201"/>
      <c r="U46" s="192">
        <f t="shared" si="17"/>
        <v>-7.508292350719671</v>
      </c>
      <c r="V46" s="201"/>
      <c r="W46" s="192">
        <f t="shared" si="17"/>
        <v>-6.0523228994963318</v>
      </c>
      <c r="X46" s="201"/>
      <c r="Y46" s="192">
        <f t="shared" si="17"/>
        <v>0.5288107836910001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74.064625850340136</v>
      </c>
      <c r="F47" s="72">
        <f t="shared" si="18"/>
        <v>75.592482480356765</v>
      </c>
      <c r="G47" s="71">
        <f t="shared" si="18"/>
        <v>78.413152251608281</v>
      </c>
      <c r="H47" s="73">
        <f t="shared" si="18"/>
        <v>84.015153353882994</v>
      </c>
      <c r="I47" s="74">
        <f t="shared" si="18"/>
        <v>89.650537634408607</v>
      </c>
      <c r="J47" s="72">
        <f t="shared" si="18"/>
        <v>89.765817076832278</v>
      </c>
      <c r="K47" s="71">
        <f t="shared" si="18"/>
        <v>52.865239294710328</v>
      </c>
      <c r="L47" s="73">
        <f t="shared" si="18"/>
        <v>52.861222790292551</v>
      </c>
      <c r="M47" s="74">
        <f t="shared" si="18"/>
        <v>113.05043853269726</v>
      </c>
      <c r="N47" s="72">
        <f t="shared" si="18"/>
        <v>84.904237271997943</v>
      </c>
      <c r="O47" s="71">
        <f t="shared" si="18"/>
        <v>109.74554707379134</v>
      </c>
      <c r="P47" s="73">
        <f t="shared" si="18"/>
        <v>107.86277089489759</v>
      </c>
      <c r="Q47" s="74">
        <f t="shared" si="18"/>
        <v>93.156462585034021</v>
      </c>
      <c r="R47" s="72">
        <f t="shared" si="18"/>
        <v>94.772858652591722</v>
      </c>
      <c r="S47" s="71">
        <f t="shared" si="18"/>
        <v>110.55427943673224</v>
      </c>
      <c r="T47" s="73">
        <f t="shared" si="18"/>
        <v>2758.0246570092099</v>
      </c>
      <c r="U47" s="74">
        <f t="shared" si="18"/>
        <v>94.031668696711321</v>
      </c>
      <c r="V47" s="72">
        <f t="shared" si="18"/>
        <v>122.1519001558941</v>
      </c>
      <c r="W47" s="71">
        <f t="shared" si="18"/>
        <v>87.723525681674062</v>
      </c>
      <c r="X47" s="73">
        <f t="shared" si="18"/>
        <v>93.367585884734652</v>
      </c>
      <c r="Y47" s="71">
        <f t="shared" si="18"/>
        <v>101.17153493212263</v>
      </c>
      <c r="Z47" s="73">
        <f t="shared" si="18"/>
        <v>964.26101656576168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85.955487336914814</v>
      </c>
      <c r="F48" s="66">
        <f t="shared" si="18"/>
        <v>62.47604247604248</v>
      </c>
      <c r="G48" s="63">
        <f t="shared" si="18"/>
        <v>83.488205861329519</v>
      </c>
      <c r="H48" s="64">
        <f t="shared" si="18"/>
        <v>87.117601753423784</v>
      </c>
      <c r="I48" s="65">
        <f t="shared" si="18"/>
        <v>91.352657004830917</v>
      </c>
      <c r="J48" s="66">
        <f t="shared" si="18"/>
        <v>92.90197825400125</v>
      </c>
      <c r="K48" s="63">
        <f t="shared" si="18"/>
        <v>65.419232591189015</v>
      </c>
      <c r="L48" s="64">
        <f t="shared" si="18"/>
        <v>69.717221104915751</v>
      </c>
      <c r="M48" s="65">
        <f t="shared" si="18"/>
        <v>103.28429381049273</v>
      </c>
      <c r="N48" s="66">
        <f t="shared" si="18"/>
        <v>82.219536492849656</v>
      </c>
      <c r="O48" s="63">
        <f t="shared" si="18"/>
        <v>112.38639314463776</v>
      </c>
      <c r="P48" s="64">
        <f t="shared" si="18"/>
        <v>111.50796284252611</v>
      </c>
      <c r="Q48" s="65">
        <f t="shared" si="18"/>
        <v>96.239770726148947</v>
      </c>
      <c r="R48" s="66">
        <f t="shared" si="18"/>
        <v>98.834755114726974</v>
      </c>
      <c r="S48" s="63">
        <f t="shared" si="18"/>
        <v>108.23661250300167</v>
      </c>
      <c r="T48" s="64">
        <f t="shared" si="18"/>
        <v>2772.0478429519667</v>
      </c>
      <c r="U48" s="65">
        <f t="shared" si="18"/>
        <v>93.1899641577061</v>
      </c>
      <c r="V48" s="66">
        <f t="shared" si="18"/>
        <v>82.089659019095308</v>
      </c>
      <c r="W48" s="63">
        <f t="shared" si="18"/>
        <v>92.924350771546855</v>
      </c>
      <c r="X48" s="64">
        <f t="shared" si="18"/>
        <v>99.106730536410993</v>
      </c>
      <c r="Y48" s="63">
        <f t="shared" si="18"/>
        <v>101.56095081049929</v>
      </c>
      <c r="Z48" s="64">
        <f t="shared" si="18"/>
        <v>1060.9723091311935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89.328743545611005</v>
      </c>
      <c r="F49" s="70">
        <f t="shared" si="18"/>
        <v>93.301431605484908</v>
      </c>
      <c r="G49" s="67">
        <f t="shared" si="18"/>
        <v>95.517676767676761</v>
      </c>
      <c r="H49" s="68">
        <f t="shared" si="18"/>
        <v>96.368294442043606</v>
      </c>
      <c r="I49" s="69">
        <f t="shared" si="18"/>
        <v>105.17403574788335</v>
      </c>
      <c r="J49" s="70">
        <f t="shared" si="18"/>
        <v>107.78694578529857</v>
      </c>
      <c r="K49" s="67">
        <f t="shared" si="18"/>
        <v>105.81917594219878</v>
      </c>
      <c r="L49" s="68">
        <f t="shared" si="18"/>
        <v>106.78176424266097</v>
      </c>
      <c r="M49" s="69">
        <f t="shared" si="18"/>
        <v>102.50099186621672</v>
      </c>
      <c r="N49" s="70">
        <f t="shared" si="18"/>
        <v>105.3261775084062</v>
      </c>
      <c r="O49" s="67">
        <f t="shared" si="18"/>
        <v>99.718026183282987</v>
      </c>
      <c r="P49" s="68">
        <f t="shared" si="18"/>
        <v>97.562596357096652</v>
      </c>
      <c r="Q49" s="69">
        <f t="shared" si="18"/>
        <v>99.211412656260123</v>
      </c>
      <c r="R49" s="70">
        <f t="shared" si="18"/>
        <v>99.686630147741056</v>
      </c>
      <c r="S49" s="67">
        <f t="shared" si="18"/>
        <v>104.3083125491134</v>
      </c>
      <c r="T49" s="68">
        <f t="shared" si="18"/>
        <v>90.459423923679054</v>
      </c>
      <c r="U49" s="69">
        <f t="shared" si="18"/>
        <v>104.86763450042697</v>
      </c>
      <c r="V49" s="70">
        <f t="shared" si="18"/>
        <v>128.48059717716055</v>
      </c>
      <c r="W49" s="67">
        <f t="shared" si="18"/>
        <v>94.203927135083987</v>
      </c>
      <c r="X49" s="68">
        <f t="shared" si="18"/>
        <v>98.450067498793615</v>
      </c>
      <c r="Y49" s="67">
        <f t="shared" si="18"/>
        <v>100.73284883739611</v>
      </c>
      <c r="Z49" s="68">
        <f t="shared" si="18"/>
        <v>103.17919938650428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23DED-AAF4-4298-AC3A-F0E18F9464D9}">
  <dimension ref="A1:AL52"/>
  <sheetViews>
    <sheetView zoomScaleNormal="100" zoomScaleSheetLayoutView="100" workbookViewId="0">
      <pane xSplit="4" ySplit="4" topLeftCell="E14" activePane="bottomRight" state="frozen"/>
      <selection activeCell="J64" sqref="J64"/>
      <selection pane="topRight" activeCell="J64" sqref="J64"/>
      <selection pane="bottomLeft" activeCell="J64" sqref="J64"/>
      <selection pane="bottomRight" activeCell="E27" sqref="E27:Z30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63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992</v>
      </c>
      <c r="F5" s="14">
        <v>62739</v>
      </c>
      <c r="G5" s="15">
        <v>30</v>
      </c>
      <c r="H5" s="16">
        <v>5400</v>
      </c>
      <c r="I5" s="13">
        <v>1767</v>
      </c>
      <c r="J5" s="14">
        <v>5189077</v>
      </c>
      <c r="K5" s="17">
        <v>3056</v>
      </c>
      <c r="L5" s="18">
        <v>6073158</v>
      </c>
      <c r="M5" s="13">
        <v>632</v>
      </c>
      <c r="N5" s="75">
        <v>222708</v>
      </c>
      <c r="O5" s="19">
        <v>551</v>
      </c>
      <c r="P5" s="18">
        <v>42492</v>
      </c>
      <c r="Q5" s="13">
        <v>13714</v>
      </c>
      <c r="R5" s="14">
        <v>2182358</v>
      </c>
      <c r="S5" s="19">
        <v>18507</v>
      </c>
      <c r="T5" s="18">
        <v>7372063</v>
      </c>
      <c r="U5" s="13">
        <v>2747</v>
      </c>
      <c r="V5" s="14">
        <v>842240</v>
      </c>
      <c r="W5" s="13">
        <v>254</v>
      </c>
      <c r="X5" s="18">
        <v>41702</v>
      </c>
      <c r="Y5" s="20">
        <f t="shared" ref="Y5:Z19" si="0">+W5+U5+S5+Q5+O5+M5+K5+I5+G5+E5</f>
        <v>42250</v>
      </c>
      <c r="Z5" s="21">
        <f t="shared" si="0"/>
        <v>22033937</v>
      </c>
    </row>
    <row r="6" spans="1:26" ht="18.95" customHeight="1" x14ac:dyDescent="0.15">
      <c r="A6" s="7"/>
      <c r="B6" s="22"/>
      <c r="C6" s="83"/>
      <c r="D6" s="81" t="s">
        <v>22</v>
      </c>
      <c r="E6" s="23">
        <v>1075</v>
      </c>
      <c r="F6" s="24">
        <v>114654</v>
      </c>
      <c r="G6" s="25">
        <v>30</v>
      </c>
      <c r="H6" s="26">
        <v>5400</v>
      </c>
      <c r="I6" s="27">
        <v>1569</v>
      </c>
      <c r="J6" s="21">
        <v>4778429</v>
      </c>
      <c r="K6" s="25">
        <v>1841</v>
      </c>
      <c r="L6" s="26">
        <v>3638319</v>
      </c>
      <c r="M6" s="27">
        <v>625.29999999999995</v>
      </c>
      <c r="N6" s="76">
        <v>213758</v>
      </c>
      <c r="O6" s="25">
        <v>476</v>
      </c>
      <c r="P6" s="26">
        <v>27824</v>
      </c>
      <c r="Q6" s="27">
        <v>13042</v>
      </c>
      <c r="R6" s="21">
        <v>2029436</v>
      </c>
      <c r="S6" s="25">
        <v>18798</v>
      </c>
      <c r="T6" s="26">
        <v>7400078</v>
      </c>
      <c r="U6" s="27">
        <v>2330</v>
      </c>
      <c r="V6" s="21">
        <v>689453</v>
      </c>
      <c r="W6" s="27">
        <v>384</v>
      </c>
      <c r="X6" s="26">
        <v>48975</v>
      </c>
      <c r="Y6" s="20">
        <f t="shared" si="0"/>
        <v>40170.300000000003</v>
      </c>
      <c r="Z6" s="21">
        <f t="shared" si="0"/>
        <v>18946326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1751</v>
      </c>
      <c r="F7" s="36">
        <v>251664</v>
      </c>
      <c r="G7" s="29">
        <v>151</v>
      </c>
      <c r="H7" s="30">
        <v>74238</v>
      </c>
      <c r="I7" s="31">
        <v>1445</v>
      </c>
      <c r="J7" s="32">
        <v>2517548</v>
      </c>
      <c r="K7" s="77">
        <v>4713</v>
      </c>
      <c r="L7" s="30">
        <v>9490189</v>
      </c>
      <c r="M7" s="23">
        <v>1150.0999999999999</v>
      </c>
      <c r="N7" s="24">
        <v>264093</v>
      </c>
      <c r="O7" s="33">
        <v>2897</v>
      </c>
      <c r="P7" s="34">
        <v>550254</v>
      </c>
      <c r="Q7" s="23">
        <v>34653</v>
      </c>
      <c r="R7" s="24">
        <v>5330439</v>
      </c>
      <c r="S7" s="33">
        <v>23945</v>
      </c>
      <c r="T7" s="34">
        <v>1828265</v>
      </c>
      <c r="U7" s="23">
        <v>2778</v>
      </c>
      <c r="V7" s="24">
        <v>1489823</v>
      </c>
      <c r="W7" s="23">
        <v>1070</v>
      </c>
      <c r="X7" s="34">
        <v>252979</v>
      </c>
      <c r="Y7" s="31">
        <f t="shared" si="0"/>
        <v>74553.100000000006</v>
      </c>
      <c r="Z7" s="24">
        <f t="shared" si="0"/>
        <v>22049492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184</v>
      </c>
      <c r="F8" s="14">
        <v>31441</v>
      </c>
      <c r="G8" s="15">
        <v>128</v>
      </c>
      <c r="H8" s="16">
        <v>71400</v>
      </c>
      <c r="I8" s="13">
        <v>92</v>
      </c>
      <c r="J8" s="14">
        <v>22362</v>
      </c>
      <c r="K8" s="17">
        <v>0</v>
      </c>
      <c r="L8" s="18">
        <v>0</v>
      </c>
      <c r="M8" s="13">
        <v>5960</v>
      </c>
      <c r="N8" s="75">
        <v>1699845</v>
      </c>
      <c r="O8" s="19">
        <v>0</v>
      </c>
      <c r="P8" s="18">
        <v>0</v>
      </c>
      <c r="Q8" s="13">
        <v>7299</v>
      </c>
      <c r="R8" s="14">
        <v>1594023</v>
      </c>
      <c r="S8" s="19">
        <v>31318</v>
      </c>
      <c r="T8" s="18">
        <v>4435561</v>
      </c>
      <c r="U8" s="13">
        <v>528</v>
      </c>
      <c r="V8" s="14">
        <v>45995</v>
      </c>
      <c r="W8" s="13">
        <v>18</v>
      </c>
      <c r="X8" s="18">
        <v>900</v>
      </c>
      <c r="Y8" s="13">
        <f t="shared" si="0"/>
        <v>45527</v>
      </c>
      <c r="Z8" s="14">
        <f t="shared" si="0"/>
        <v>7901527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175</v>
      </c>
      <c r="F9" s="24">
        <v>28543</v>
      </c>
      <c r="G9" s="25">
        <v>137</v>
      </c>
      <c r="H9" s="26">
        <v>81400</v>
      </c>
      <c r="I9" s="27">
        <v>79</v>
      </c>
      <c r="J9" s="21">
        <v>21884</v>
      </c>
      <c r="K9" s="25">
        <v>149</v>
      </c>
      <c r="L9" s="26">
        <v>2376</v>
      </c>
      <c r="M9" s="27">
        <v>6206</v>
      </c>
      <c r="N9" s="76">
        <v>1463112</v>
      </c>
      <c r="O9" s="25">
        <v>0</v>
      </c>
      <c r="P9" s="26">
        <v>0</v>
      </c>
      <c r="Q9" s="27">
        <v>8064</v>
      </c>
      <c r="R9" s="21">
        <v>1682085</v>
      </c>
      <c r="S9" s="25">
        <v>30934</v>
      </c>
      <c r="T9" s="26">
        <v>4355835</v>
      </c>
      <c r="U9" s="27">
        <v>725</v>
      </c>
      <c r="V9" s="21">
        <v>63140</v>
      </c>
      <c r="W9" s="27">
        <v>18</v>
      </c>
      <c r="X9" s="26">
        <v>900</v>
      </c>
      <c r="Y9" s="20">
        <f t="shared" si="0"/>
        <v>46487</v>
      </c>
      <c r="Z9" s="21">
        <f t="shared" si="0"/>
        <v>7699275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138</v>
      </c>
      <c r="F10" s="36">
        <v>21441</v>
      </c>
      <c r="G10" s="29">
        <v>229</v>
      </c>
      <c r="H10" s="30">
        <v>104200</v>
      </c>
      <c r="I10" s="37">
        <v>154</v>
      </c>
      <c r="J10" s="38">
        <v>35114</v>
      </c>
      <c r="K10" s="77">
        <v>182</v>
      </c>
      <c r="L10" s="30">
        <v>4867</v>
      </c>
      <c r="M10" s="35">
        <v>8986</v>
      </c>
      <c r="N10" s="36">
        <v>1973350</v>
      </c>
      <c r="O10" s="29">
        <v>0</v>
      </c>
      <c r="P10" s="30">
        <v>0</v>
      </c>
      <c r="Q10" s="35">
        <v>12226</v>
      </c>
      <c r="R10" s="36">
        <v>1466283</v>
      </c>
      <c r="S10" s="29">
        <v>5166</v>
      </c>
      <c r="T10" s="30">
        <v>750850</v>
      </c>
      <c r="U10" s="35">
        <v>1792</v>
      </c>
      <c r="V10" s="36">
        <v>127140</v>
      </c>
      <c r="W10" s="35">
        <v>15</v>
      </c>
      <c r="X10" s="30">
        <v>100</v>
      </c>
      <c r="Y10" s="37">
        <f t="shared" si="0"/>
        <v>28888</v>
      </c>
      <c r="Z10" s="36">
        <f t="shared" si="0"/>
        <v>4483345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25</v>
      </c>
      <c r="J11" s="14">
        <v>3471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3015</v>
      </c>
      <c r="R11" s="14">
        <v>715803</v>
      </c>
      <c r="S11" s="19">
        <v>0</v>
      </c>
      <c r="T11" s="18">
        <v>0</v>
      </c>
      <c r="U11" s="13">
        <v>3</v>
      </c>
      <c r="V11" s="14">
        <v>793</v>
      </c>
      <c r="W11" s="13">
        <v>0</v>
      </c>
      <c r="X11" s="18">
        <v>0</v>
      </c>
      <c r="Y11" s="13">
        <f>+W11+U11+S11+Q11+O11+M11+K11+I11+G11+E11</f>
        <v>3133</v>
      </c>
      <c r="Z11" s="14">
        <f t="shared" si="0"/>
        <v>810067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29</v>
      </c>
      <c r="J12" s="21">
        <v>8877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3013</v>
      </c>
      <c r="R12" s="21">
        <v>662857</v>
      </c>
      <c r="S12" s="25">
        <v>0</v>
      </c>
      <c r="T12" s="26">
        <v>0</v>
      </c>
      <c r="U12" s="27">
        <v>8</v>
      </c>
      <c r="V12" s="21">
        <v>880</v>
      </c>
      <c r="W12" s="27">
        <v>0</v>
      </c>
      <c r="X12" s="26">
        <v>0</v>
      </c>
      <c r="Y12" s="20">
        <f t="shared" ref="Y12:Y19" si="1">+W12+U12+S12+Q12+O12+M12+K12+I12+G12+E12</f>
        <v>3140</v>
      </c>
      <c r="Z12" s="21">
        <f t="shared" si="0"/>
        <v>762614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83</v>
      </c>
      <c r="J13" s="38">
        <v>30010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7484</v>
      </c>
      <c r="R13" s="36">
        <v>1970546</v>
      </c>
      <c r="S13" s="29">
        <v>0</v>
      </c>
      <c r="T13" s="30">
        <v>0</v>
      </c>
      <c r="U13" s="35">
        <v>48</v>
      </c>
      <c r="V13" s="36">
        <v>6088</v>
      </c>
      <c r="W13" s="35">
        <v>0</v>
      </c>
      <c r="X13" s="30">
        <v>0</v>
      </c>
      <c r="Y13" s="37">
        <f t="shared" si="1"/>
        <v>7829.1</v>
      </c>
      <c r="Z13" s="36">
        <f t="shared" si="0"/>
        <v>2220644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1296</v>
      </c>
      <c r="N14" s="75">
        <v>139750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1296</v>
      </c>
      <c r="Z14" s="14">
        <f t="shared" si="0"/>
        <v>139750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1380</v>
      </c>
      <c r="N15" s="76">
        <v>141367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1380</v>
      </c>
      <c r="Z15" s="24">
        <f t="shared" si="0"/>
        <v>141367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4393</v>
      </c>
      <c r="N16" s="36">
        <v>479571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4393</v>
      </c>
      <c r="Z16" s="36">
        <f t="shared" si="0"/>
        <v>479571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1166</v>
      </c>
      <c r="H17" s="18">
        <v>342612</v>
      </c>
      <c r="I17" s="13">
        <v>348</v>
      </c>
      <c r="J17" s="14">
        <v>137359</v>
      </c>
      <c r="K17" s="19">
        <v>120</v>
      </c>
      <c r="L17" s="18">
        <v>94310</v>
      </c>
      <c r="M17" s="13">
        <v>897.25599999999997</v>
      </c>
      <c r="N17" s="75">
        <v>338355</v>
      </c>
      <c r="O17" s="19">
        <v>3379</v>
      </c>
      <c r="P17" s="18">
        <v>1328704</v>
      </c>
      <c r="Q17" s="13">
        <v>5372</v>
      </c>
      <c r="R17" s="14">
        <v>1206074</v>
      </c>
      <c r="S17" s="19">
        <v>240</v>
      </c>
      <c r="T17" s="18">
        <v>53263</v>
      </c>
      <c r="U17" s="13">
        <v>6</v>
      </c>
      <c r="V17" s="14">
        <v>1320</v>
      </c>
      <c r="W17" s="13">
        <v>7613</v>
      </c>
      <c r="X17" s="18">
        <v>1625011</v>
      </c>
      <c r="Y17" s="41">
        <f t="shared" si="1"/>
        <v>19141.256000000001</v>
      </c>
      <c r="Z17" s="42">
        <f t="shared" si="0"/>
        <v>5127008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53</v>
      </c>
      <c r="F18" s="21">
        <v>11243</v>
      </c>
      <c r="G18" s="25">
        <v>1157</v>
      </c>
      <c r="H18" s="26">
        <v>343269</v>
      </c>
      <c r="I18" s="27">
        <v>393</v>
      </c>
      <c r="J18" s="21">
        <v>131581</v>
      </c>
      <c r="K18" s="25">
        <v>121</v>
      </c>
      <c r="L18" s="26">
        <v>95970</v>
      </c>
      <c r="M18" s="27">
        <v>999.18399999999997</v>
      </c>
      <c r="N18" s="21">
        <v>436372</v>
      </c>
      <c r="O18" s="25">
        <v>3375</v>
      </c>
      <c r="P18" s="26">
        <v>1328350</v>
      </c>
      <c r="Q18" s="27">
        <v>4842</v>
      </c>
      <c r="R18" s="21">
        <v>1119317</v>
      </c>
      <c r="S18" s="25">
        <v>240</v>
      </c>
      <c r="T18" s="26">
        <v>53977</v>
      </c>
      <c r="U18" s="27">
        <v>6</v>
      </c>
      <c r="V18" s="21">
        <v>1320</v>
      </c>
      <c r="W18" s="27">
        <v>7569</v>
      </c>
      <c r="X18" s="26">
        <v>1552553</v>
      </c>
      <c r="Y18" s="23">
        <f t="shared" si="1"/>
        <v>18755.184000000001</v>
      </c>
      <c r="Z18" s="24">
        <f t="shared" si="0"/>
        <v>5073952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435</v>
      </c>
      <c r="F19" s="24">
        <v>104513</v>
      </c>
      <c r="G19" s="33">
        <v>1009</v>
      </c>
      <c r="H19" s="34">
        <v>304563</v>
      </c>
      <c r="I19" s="23">
        <v>444</v>
      </c>
      <c r="J19" s="24">
        <v>192922</v>
      </c>
      <c r="K19" s="78">
        <v>226</v>
      </c>
      <c r="L19" s="34">
        <v>180155</v>
      </c>
      <c r="M19" s="23">
        <v>2107.2719999999999</v>
      </c>
      <c r="N19" s="24">
        <v>743855</v>
      </c>
      <c r="O19" s="33">
        <v>2068</v>
      </c>
      <c r="P19" s="34">
        <v>813164</v>
      </c>
      <c r="Q19" s="23">
        <v>7393</v>
      </c>
      <c r="R19" s="24">
        <v>1993180</v>
      </c>
      <c r="S19" s="33">
        <v>158</v>
      </c>
      <c r="T19" s="34">
        <v>37205</v>
      </c>
      <c r="U19" s="23">
        <v>66</v>
      </c>
      <c r="V19" s="24">
        <v>14520</v>
      </c>
      <c r="W19" s="23">
        <v>7369</v>
      </c>
      <c r="X19" s="34">
        <v>1794365</v>
      </c>
      <c r="Y19" s="35">
        <f t="shared" si="1"/>
        <v>21275.272000000001</v>
      </c>
      <c r="Z19" s="36">
        <f t="shared" si="0"/>
        <v>6178442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+E17+E14+E11+E8+E5</f>
        <v>1176</v>
      </c>
      <c r="F20" s="14">
        <f t="shared" ref="F20:Z20" si="2">+F17+F14+F11+F8+F5</f>
        <v>94180</v>
      </c>
      <c r="G20" s="19">
        <f t="shared" si="2"/>
        <v>1399</v>
      </c>
      <c r="H20" s="18">
        <f t="shared" si="2"/>
        <v>494412</v>
      </c>
      <c r="I20" s="13">
        <f t="shared" si="2"/>
        <v>2232</v>
      </c>
      <c r="J20" s="14">
        <f t="shared" si="2"/>
        <v>5352269</v>
      </c>
      <c r="K20" s="19">
        <f t="shared" si="2"/>
        <v>3176</v>
      </c>
      <c r="L20" s="18">
        <f t="shared" si="2"/>
        <v>6167468</v>
      </c>
      <c r="M20" s="13">
        <f t="shared" si="2"/>
        <v>8800.2559999999994</v>
      </c>
      <c r="N20" s="14">
        <f t="shared" si="2"/>
        <v>2415658</v>
      </c>
      <c r="O20" s="19">
        <f t="shared" si="2"/>
        <v>3930</v>
      </c>
      <c r="P20" s="18">
        <f t="shared" si="2"/>
        <v>1371196</v>
      </c>
      <c r="Q20" s="13">
        <f t="shared" si="2"/>
        <v>29400</v>
      </c>
      <c r="R20" s="14">
        <f t="shared" si="2"/>
        <v>5698258</v>
      </c>
      <c r="S20" s="19">
        <f t="shared" si="2"/>
        <v>50065</v>
      </c>
      <c r="T20" s="18">
        <f t="shared" si="2"/>
        <v>11860887</v>
      </c>
      <c r="U20" s="13">
        <f t="shared" si="2"/>
        <v>3284</v>
      </c>
      <c r="V20" s="14">
        <f t="shared" si="2"/>
        <v>890348</v>
      </c>
      <c r="W20" s="13">
        <f t="shared" si="2"/>
        <v>7885</v>
      </c>
      <c r="X20" s="18">
        <f t="shared" si="2"/>
        <v>1667613</v>
      </c>
      <c r="Y20" s="31">
        <f t="shared" si="2"/>
        <v>111347.25599999999</v>
      </c>
      <c r="Z20" s="32">
        <f t="shared" si="2"/>
        <v>36012289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Z22" si="3">+E18+E15+E12+E9+E6</f>
        <v>1303</v>
      </c>
      <c r="F21" s="21">
        <f t="shared" si="3"/>
        <v>154440</v>
      </c>
      <c r="G21" s="25">
        <f t="shared" si="3"/>
        <v>1399</v>
      </c>
      <c r="H21" s="26">
        <f t="shared" si="3"/>
        <v>505069</v>
      </c>
      <c r="I21" s="27">
        <f t="shared" si="3"/>
        <v>2070</v>
      </c>
      <c r="J21" s="21">
        <f t="shared" si="3"/>
        <v>4940771</v>
      </c>
      <c r="K21" s="25">
        <f t="shared" si="3"/>
        <v>2111</v>
      </c>
      <c r="L21" s="26">
        <f t="shared" si="3"/>
        <v>3736665</v>
      </c>
      <c r="M21" s="27">
        <f t="shared" si="3"/>
        <v>9225.4840000000004</v>
      </c>
      <c r="N21" s="21">
        <f t="shared" si="3"/>
        <v>2269609</v>
      </c>
      <c r="O21" s="25">
        <f t="shared" si="3"/>
        <v>3851</v>
      </c>
      <c r="P21" s="26">
        <f t="shared" si="3"/>
        <v>1356174</v>
      </c>
      <c r="Q21" s="27">
        <f t="shared" si="3"/>
        <v>28961</v>
      </c>
      <c r="R21" s="21">
        <f t="shared" si="3"/>
        <v>5493695</v>
      </c>
      <c r="S21" s="25">
        <f t="shared" si="3"/>
        <v>49972</v>
      </c>
      <c r="T21" s="26">
        <f t="shared" si="3"/>
        <v>11809890</v>
      </c>
      <c r="U21" s="27">
        <f t="shared" si="3"/>
        <v>3069</v>
      </c>
      <c r="V21" s="21">
        <f t="shared" si="3"/>
        <v>754793</v>
      </c>
      <c r="W21" s="27">
        <f t="shared" si="3"/>
        <v>7971</v>
      </c>
      <c r="X21" s="26">
        <f t="shared" si="3"/>
        <v>1602428</v>
      </c>
      <c r="Y21" s="23">
        <f t="shared" si="3"/>
        <v>109932.48400000001</v>
      </c>
      <c r="Z21" s="24">
        <f t="shared" si="3"/>
        <v>32623534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si="3"/>
        <v>2324</v>
      </c>
      <c r="F22" s="24">
        <f t="shared" si="3"/>
        <v>377618</v>
      </c>
      <c r="G22" s="33">
        <f t="shared" si="3"/>
        <v>1584</v>
      </c>
      <c r="H22" s="34">
        <f t="shared" si="3"/>
        <v>678001</v>
      </c>
      <c r="I22" s="23">
        <f t="shared" si="3"/>
        <v>2126</v>
      </c>
      <c r="J22" s="24">
        <f t="shared" si="3"/>
        <v>2775594</v>
      </c>
      <c r="K22" s="33">
        <f t="shared" si="3"/>
        <v>5121</v>
      </c>
      <c r="L22" s="34">
        <f t="shared" si="3"/>
        <v>9675211</v>
      </c>
      <c r="M22" s="23">
        <f t="shared" si="3"/>
        <v>16655.471999999998</v>
      </c>
      <c r="N22" s="24">
        <f t="shared" si="3"/>
        <v>3479869</v>
      </c>
      <c r="O22" s="33">
        <f t="shared" si="3"/>
        <v>4965</v>
      </c>
      <c r="P22" s="34">
        <f t="shared" si="3"/>
        <v>1363418</v>
      </c>
      <c r="Q22" s="23">
        <f t="shared" si="3"/>
        <v>61756</v>
      </c>
      <c r="R22" s="24">
        <f t="shared" si="3"/>
        <v>10760448</v>
      </c>
      <c r="S22" s="33">
        <f t="shared" si="3"/>
        <v>29269</v>
      </c>
      <c r="T22" s="34">
        <f t="shared" si="3"/>
        <v>2616320</v>
      </c>
      <c r="U22" s="23">
        <f t="shared" si="3"/>
        <v>4684</v>
      </c>
      <c r="V22" s="24">
        <f t="shared" si="3"/>
        <v>1637571</v>
      </c>
      <c r="W22" s="23">
        <f t="shared" si="3"/>
        <v>8454</v>
      </c>
      <c r="X22" s="34">
        <f t="shared" si="3"/>
        <v>2047444</v>
      </c>
      <c r="Y22" s="23">
        <f t="shared" si="3"/>
        <v>136938.47200000001</v>
      </c>
      <c r="Z22" s="24">
        <f t="shared" si="3"/>
        <v>35411494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51.851077180506167</v>
      </c>
      <c r="F23" s="178"/>
      <c r="G23" s="177">
        <f>(G20+G21)/(G22+G41)*100</f>
        <v>88.098236775818634</v>
      </c>
      <c r="H23" s="178"/>
      <c r="I23" s="177">
        <f>(I20+I21)/(I22+I41)*100</f>
        <v>94.13566739606128</v>
      </c>
      <c r="J23" s="178"/>
      <c r="K23" s="177">
        <f>(K20+K21)/(K22+K41)*100</f>
        <v>57.611419853982781</v>
      </c>
      <c r="L23" s="178"/>
      <c r="M23" s="177">
        <f>(M20+M21)/(M22+M41)*100</f>
        <v>53.432125400894925</v>
      </c>
      <c r="N23" s="178"/>
      <c r="O23" s="177">
        <f>(O20+O21)/(O22+O41)*100</f>
        <v>78.986904882753024</v>
      </c>
      <c r="P23" s="178"/>
      <c r="Q23" s="177">
        <f>(Q20+Q21)/(Q22+Q41)*100</f>
        <v>47.41866814001105</v>
      </c>
      <c r="R23" s="178"/>
      <c r="S23" s="177">
        <f>(S20+S21)/(S22+S41)*100</f>
        <v>171.16727123400176</v>
      </c>
      <c r="T23" s="178"/>
      <c r="U23" s="177">
        <f>(U20+U21)/(U22+U41)*100</f>
        <v>69.492452417414128</v>
      </c>
      <c r="V23" s="178"/>
      <c r="W23" s="177">
        <f>(W20+W21)/(W22+W41)*100</f>
        <v>93.298028832009422</v>
      </c>
      <c r="X23" s="178"/>
      <c r="Y23" s="177">
        <f>(Y20+Y21)/(Y22+Y41)*100</f>
        <v>81.070359497200812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162486.23063683306</v>
      </c>
      <c r="F24" s="180"/>
      <c r="G24" s="181">
        <f>H22/G22*1000</f>
        <v>428030.93434343435</v>
      </c>
      <c r="H24" s="182"/>
      <c r="I24" s="183">
        <f>J22/I22*1000</f>
        <v>1305547.5070555033</v>
      </c>
      <c r="J24" s="184"/>
      <c r="K24" s="181">
        <f>L22/K22*1000</f>
        <v>1889320.6404999024</v>
      </c>
      <c r="L24" s="182"/>
      <c r="M24" s="183">
        <f>N22/M22*1000</f>
        <v>208932.47576532207</v>
      </c>
      <c r="N24" s="184"/>
      <c r="O24" s="181">
        <f>P22/O22*1000</f>
        <v>274605.8408862034</v>
      </c>
      <c r="P24" s="182"/>
      <c r="Q24" s="183">
        <f>R22/Q22*1000</f>
        <v>174241.33687414989</v>
      </c>
      <c r="R24" s="184"/>
      <c r="S24" s="181">
        <f>T22/S22*1000</f>
        <v>89388.773104649968</v>
      </c>
      <c r="T24" s="182"/>
      <c r="U24" s="183">
        <f>V22/U22*1000</f>
        <v>349609.52177625959</v>
      </c>
      <c r="V24" s="184"/>
      <c r="W24" s="181">
        <f>X22/W22*1000</f>
        <v>242186.4206292879</v>
      </c>
      <c r="X24" s="182"/>
      <c r="Y24" s="183">
        <f>Z22/Y22*1000</f>
        <v>258594.19550117367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1.6971125543156342</v>
      </c>
      <c r="F25" s="49"/>
      <c r="G25" s="50">
        <f>G22/Y22*100</f>
        <v>1.1567238752306217</v>
      </c>
      <c r="H25" s="51"/>
      <c r="I25" s="48">
        <f>I22/Y22*100</f>
        <v>1.5525220699118067</v>
      </c>
      <c r="J25" s="49"/>
      <c r="K25" s="50">
        <f>K22/Y22*100</f>
        <v>3.7396357102626352</v>
      </c>
      <c r="L25" s="51"/>
      <c r="M25" s="48">
        <f>M22/Y22*100</f>
        <v>12.162741234618126</v>
      </c>
      <c r="N25" s="49"/>
      <c r="O25" s="50">
        <f>O22/Y22*100</f>
        <v>3.62571593467174</v>
      </c>
      <c r="P25" s="51"/>
      <c r="Q25" s="48">
        <f>Q22/Y22*100</f>
        <v>45.097626034559518</v>
      </c>
      <c r="R25" s="49"/>
      <c r="S25" s="50">
        <f>S22/Y22*100</f>
        <v>21.373832767755722</v>
      </c>
      <c r="T25" s="51"/>
      <c r="U25" s="48">
        <f>U22/Y22*100</f>
        <v>3.4205142876137828</v>
      </c>
      <c r="V25" s="49"/>
      <c r="W25" s="50">
        <f>W22/Y22*100</f>
        <v>6.1735755310604015</v>
      </c>
      <c r="X25" s="51"/>
      <c r="Y25" s="48">
        <f>E25+G25+I25+K25+M25+O25+Q25+S25+U25+W25</f>
        <v>99.999999999999986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102">
        <v>1286</v>
      </c>
      <c r="F27" s="99">
        <v>88981</v>
      </c>
      <c r="G27" s="100">
        <v>659</v>
      </c>
      <c r="H27" s="101">
        <v>199392</v>
      </c>
      <c r="I27" s="102">
        <v>2536</v>
      </c>
      <c r="J27" s="99">
        <v>1919161</v>
      </c>
      <c r="K27" s="103">
        <v>1054</v>
      </c>
      <c r="L27" s="101">
        <v>260620</v>
      </c>
      <c r="M27" s="102">
        <v>7622</v>
      </c>
      <c r="N27" s="99">
        <v>1946419</v>
      </c>
      <c r="O27" s="103">
        <v>4631</v>
      </c>
      <c r="P27" s="101">
        <v>1595167</v>
      </c>
      <c r="Q27" s="102">
        <v>29468</v>
      </c>
      <c r="R27" s="99">
        <v>5714343</v>
      </c>
      <c r="S27" s="103">
        <v>44564</v>
      </c>
      <c r="T27" s="101">
        <v>10773964</v>
      </c>
      <c r="U27" s="102">
        <v>3933</v>
      </c>
      <c r="V27" s="99">
        <v>1491077</v>
      </c>
      <c r="W27" s="102">
        <v>8844</v>
      </c>
      <c r="X27" s="101">
        <v>1837472</v>
      </c>
      <c r="Y27" s="124">
        <v>104597</v>
      </c>
      <c r="Z27" s="125">
        <v>25826596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1332</v>
      </c>
      <c r="F28" s="107">
        <v>176209</v>
      </c>
      <c r="G28" s="108">
        <v>636</v>
      </c>
      <c r="H28" s="109">
        <v>203219</v>
      </c>
      <c r="I28" s="106">
        <v>2515</v>
      </c>
      <c r="J28" s="107">
        <v>1329456</v>
      </c>
      <c r="K28" s="108">
        <v>927</v>
      </c>
      <c r="L28" s="109">
        <v>240330</v>
      </c>
      <c r="M28" s="106">
        <v>7612</v>
      </c>
      <c r="N28" s="107">
        <v>1638853</v>
      </c>
      <c r="O28" s="110">
        <v>4471</v>
      </c>
      <c r="P28" s="109">
        <v>1582532</v>
      </c>
      <c r="Q28" s="106">
        <v>29639</v>
      </c>
      <c r="R28" s="107">
        <v>5856115</v>
      </c>
      <c r="S28" s="110">
        <v>45299</v>
      </c>
      <c r="T28" s="109">
        <v>10768350</v>
      </c>
      <c r="U28" s="106">
        <v>3116</v>
      </c>
      <c r="V28" s="107">
        <v>632178</v>
      </c>
      <c r="W28" s="106">
        <v>8932</v>
      </c>
      <c r="X28" s="109">
        <v>1820984</v>
      </c>
      <c r="Y28" s="113">
        <v>104479</v>
      </c>
      <c r="Z28" s="114">
        <v>24248226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2404</v>
      </c>
      <c r="F29" s="114">
        <v>414994</v>
      </c>
      <c r="G29" s="115">
        <v>868</v>
      </c>
      <c r="H29" s="116">
        <v>382431</v>
      </c>
      <c r="I29" s="113">
        <v>2044</v>
      </c>
      <c r="J29" s="114">
        <v>2183396</v>
      </c>
      <c r="K29" s="117">
        <v>1238</v>
      </c>
      <c r="L29" s="116">
        <v>1920402</v>
      </c>
      <c r="M29" s="113">
        <v>15448</v>
      </c>
      <c r="N29" s="114">
        <v>3143169</v>
      </c>
      <c r="O29" s="117">
        <v>4254</v>
      </c>
      <c r="P29" s="116">
        <v>1189508</v>
      </c>
      <c r="Q29" s="113">
        <v>59615</v>
      </c>
      <c r="R29" s="114">
        <v>9946673</v>
      </c>
      <c r="S29" s="117">
        <v>28667</v>
      </c>
      <c r="T29" s="116">
        <v>2473342</v>
      </c>
      <c r="U29" s="113">
        <v>5593</v>
      </c>
      <c r="V29" s="114">
        <v>2270522</v>
      </c>
      <c r="W29" s="113">
        <v>9940</v>
      </c>
      <c r="X29" s="116">
        <v>2202697</v>
      </c>
      <c r="Y29" s="113">
        <v>130071</v>
      </c>
      <c r="Z29" s="114">
        <v>26127134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53.9</v>
      </c>
      <c r="F30" s="206"/>
      <c r="G30" s="204">
        <v>75.599999999999994</v>
      </c>
      <c r="H30" s="206"/>
      <c r="I30" s="204">
        <v>124.2</v>
      </c>
      <c r="J30" s="206"/>
      <c r="K30" s="204">
        <v>84.3</v>
      </c>
      <c r="L30" s="206"/>
      <c r="M30" s="204">
        <v>49.3</v>
      </c>
      <c r="N30" s="206"/>
      <c r="O30" s="204">
        <v>109</v>
      </c>
      <c r="P30" s="206"/>
      <c r="Q30" s="204">
        <v>49.5</v>
      </c>
      <c r="R30" s="206"/>
      <c r="S30" s="204">
        <v>154.80000000000001</v>
      </c>
      <c r="T30" s="206"/>
      <c r="U30" s="204">
        <v>68</v>
      </c>
      <c r="V30" s="206"/>
      <c r="W30" s="204">
        <v>89</v>
      </c>
      <c r="X30" s="206"/>
      <c r="Y30" s="204">
        <v>82.3</v>
      </c>
      <c r="Z30" s="205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-110</v>
      </c>
      <c r="F31" s="91">
        <f t="shared" ref="F31:Z33" si="4">F20-F27</f>
        <v>5199</v>
      </c>
      <c r="G31" s="92">
        <f t="shared" si="4"/>
        <v>740</v>
      </c>
      <c r="H31" s="93">
        <f t="shared" si="4"/>
        <v>295020</v>
      </c>
      <c r="I31" s="90">
        <f t="shared" si="4"/>
        <v>-304</v>
      </c>
      <c r="J31" s="91">
        <f t="shared" si="4"/>
        <v>3433108</v>
      </c>
      <c r="K31" s="92">
        <f t="shared" si="4"/>
        <v>2122</v>
      </c>
      <c r="L31" s="93">
        <f t="shared" si="4"/>
        <v>5906848</v>
      </c>
      <c r="M31" s="90">
        <f t="shared" si="4"/>
        <v>1178.2559999999994</v>
      </c>
      <c r="N31" s="91">
        <f t="shared" si="4"/>
        <v>469239</v>
      </c>
      <c r="O31" s="92">
        <f t="shared" si="4"/>
        <v>-701</v>
      </c>
      <c r="P31" s="93">
        <f t="shared" si="4"/>
        <v>-223971</v>
      </c>
      <c r="Q31" s="90">
        <f t="shared" si="4"/>
        <v>-68</v>
      </c>
      <c r="R31" s="91">
        <f t="shared" si="4"/>
        <v>-16085</v>
      </c>
      <c r="S31" s="92">
        <f t="shared" si="4"/>
        <v>5501</v>
      </c>
      <c r="T31" s="93">
        <f t="shared" si="4"/>
        <v>1086923</v>
      </c>
      <c r="U31" s="90">
        <f t="shared" si="4"/>
        <v>-649</v>
      </c>
      <c r="V31" s="91">
        <f t="shared" si="4"/>
        <v>-600729</v>
      </c>
      <c r="W31" s="92">
        <f t="shared" si="4"/>
        <v>-959</v>
      </c>
      <c r="X31" s="93">
        <f t="shared" si="4"/>
        <v>-169859</v>
      </c>
      <c r="Y31" s="90">
        <f t="shared" si="4"/>
        <v>6750.2559999999939</v>
      </c>
      <c r="Z31" s="91">
        <f t="shared" si="4"/>
        <v>10185693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-29</v>
      </c>
      <c r="F32" s="95">
        <f t="shared" si="5"/>
        <v>-21769</v>
      </c>
      <c r="G32" s="96">
        <f t="shared" si="5"/>
        <v>763</v>
      </c>
      <c r="H32" s="97">
        <f t="shared" si="5"/>
        <v>301850</v>
      </c>
      <c r="I32" s="94">
        <f t="shared" si="5"/>
        <v>-445</v>
      </c>
      <c r="J32" s="95">
        <f t="shared" si="5"/>
        <v>3611315</v>
      </c>
      <c r="K32" s="96">
        <f t="shared" si="5"/>
        <v>1184</v>
      </c>
      <c r="L32" s="97">
        <f t="shared" si="5"/>
        <v>3496335</v>
      </c>
      <c r="M32" s="94">
        <f t="shared" si="5"/>
        <v>1613.4840000000004</v>
      </c>
      <c r="N32" s="95">
        <f t="shared" si="5"/>
        <v>630756</v>
      </c>
      <c r="O32" s="96">
        <f t="shared" si="5"/>
        <v>-620</v>
      </c>
      <c r="P32" s="97">
        <f t="shared" si="5"/>
        <v>-226358</v>
      </c>
      <c r="Q32" s="94">
        <f t="shared" si="5"/>
        <v>-678</v>
      </c>
      <c r="R32" s="95">
        <f t="shared" si="5"/>
        <v>-362420</v>
      </c>
      <c r="S32" s="96">
        <f t="shared" si="5"/>
        <v>4673</v>
      </c>
      <c r="T32" s="97">
        <f t="shared" si="5"/>
        <v>1041540</v>
      </c>
      <c r="U32" s="94">
        <f t="shared" si="4"/>
        <v>-47</v>
      </c>
      <c r="V32" s="95">
        <f t="shared" si="4"/>
        <v>122615</v>
      </c>
      <c r="W32" s="96">
        <f t="shared" si="4"/>
        <v>-961</v>
      </c>
      <c r="X32" s="97">
        <f t="shared" si="4"/>
        <v>-218556</v>
      </c>
      <c r="Y32" s="94">
        <f t="shared" si="4"/>
        <v>5453.4840000000113</v>
      </c>
      <c r="Z32" s="95">
        <f t="shared" si="4"/>
        <v>8375308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-80</v>
      </c>
      <c r="F33" s="95">
        <f t="shared" si="4"/>
        <v>-37376</v>
      </c>
      <c r="G33" s="96">
        <f t="shared" si="4"/>
        <v>716</v>
      </c>
      <c r="H33" s="97">
        <f t="shared" si="4"/>
        <v>295570</v>
      </c>
      <c r="I33" s="94">
        <f t="shared" si="4"/>
        <v>82</v>
      </c>
      <c r="J33" s="95">
        <f t="shared" si="4"/>
        <v>592198</v>
      </c>
      <c r="K33" s="96">
        <f t="shared" si="4"/>
        <v>3883</v>
      </c>
      <c r="L33" s="97">
        <f t="shared" si="4"/>
        <v>7754809</v>
      </c>
      <c r="M33" s="94">
        <f t="shared" si="4"/>
        <v>1207.4719999999979</v>
      </c>
      <c r="N33" s="95">
        <f t="shared" si="4"/>
        <v>336700</v>
      </c>
      <c r="O33" s="96">
        <f t="shared" si="4"/>
        <v>711</v>
      </c>
      <c r="P33" s="97">
        <f t="shared" si="4"/>
        <v>173910</v>
      </c>
      <c r="Q33" s="94">
        <f t="shared" si="4"/>
        <v>2141</v>
      </c>
      <c r="R33" s="95">
        <f t="shared" si="4"/>
        <v>813775</v>
      </c>
      <c r="S33" s="96">
        <f t="shared" si="4"/>
        <v>602</v>
      </c>
      <c r="T33" s="97">
        <f t="shared" si="4"/>
        <v>142978</v>
      </c>
      <c r="U33" s="94">
        <f t="shared" si="4"/>
        <v>-909</v>
      </c>
      <c r="V33" s="95">
        <f t="shared" si="4"/>
        <v>-632951</v>
      </c>
      <c r="W33" s="96">
        <f t="shared" si="4"/>
        <v>-1486</v>
      </c>
      <c r="X33" s="97">
        <f t="shared" si="4"/>
        <v>-155253</v>
      </c>
      <c r="Y33" s="94">
        <f t="shared" si="4"/>
        <v>6867.4720000000088</v>
      </c>
      <c r="Z33" s="95">
        <f t="shared" si="4"/>
        <v>9284360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-2.048922819493832</v>
      </c>
      <c r="F34" s="201"/>
      <c r="G34" s="207">
        <f t="shared" ref="G34" si="6">+G23-G30</f>
        <v>12.49823677581864</v>
      </c>
      <c r="H34" s="208"/>
      <c r="I34" s="187">
        <f t="shared" ref="I34" si="7">+I23-I30</f>
        <v>-30.064332603938723</v>
      </c>
      <c r="J34" s="201"/>
      <c r="K34" s="207">
        <f t="shared" ref="K34" si="8">+K23-K30</f>
        <v>-26.688580146017216</v>
      </c>
      <c r="L34" s="208"/>
      <c r="M34" s="187">
        <f t="shared" ref="M34" si="9">+M23-M30</f>
        <v>4.1321254008949282</v>
      </c>
      <c r="N34" s="201"/>
      <c r="O34" s="207">
        <f t="shared" ref="O34" si="10">+O23-O30</f>
        <v>-30.013095117246976</v>
      </c>
      <c r="P34" s="208"/>
      <c r="Q34" s="187">
        <f t="shared" ref="Q34" si="11">+Q23-Q30</f>
        <v>-2.0813318599889499</v>
      </c>
      <c r="R34" s="201"/>
      <c r="S34" s="207">
        <f t="shared" ref="S34" si="12">+S23-S30</f>
        <v>16.367271234001748</v>
      </c>
      <c r="T34" s="208"/>
      <c r="U34" s="187">
        <f t="shared" ref="U34" si="13">+U23-U30</f>
        <v>1.4924524174141283</v>
      </c>
      <c r="V34" s="201"/>
      <c r="W34" s="207">
        <f t="shared" ref="W34" si="14">+W23-W30</f>
        <v>4.2980288320094218</v>
      </c>
      <c r="X34" s="208"/>
      <c r="Y34" s="187">
        <f t="shared" ref="Y34" si="15">+Y23-Y30</f>
        <v>-1.2296405027991852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91.446345256609646</v>
      </c>
      <c r="F35" s="60">
        <f t="shared" si="16"/>
        <v>105.84282037738393</v>
      </c>
      <c r="G35" s="61">
        <f t="shared" si="16"/>
        <v>212.29135053110775</v>
      </c>
      <c r="H35" s="62">
        <f t="shared" si="16"/>
        <v>247.95979778526723</v>
      </c>
      <c r="I35" s="59">
        <f t="shared" si="16"/>
        <v>88.012618296529965</v>
      </c>
      <c r="J35" s="60">
        <f t="shared" si="16"/>
        <v>278.88587773511449</v>
      </c>
      <c r="K35" s="61">
        <f t="shared" si="16"/>
        <v>301.32827324478177</v>
      </c>
      <c r="L35" s="62">
        <f t="shared" si="16"/>
        <v>2366.4599800475789</v>
      </c>
      <c r="M35" s="59">
        <f t="shared" si="16"/>
        <v>115.45861978483336</v>
      </c>
      <c r="N35" s="60">
        <f t="shared" si="16"/>
        <v>124.10781029161757</v>
      </c>
      <c r="O35" s="61">
        <f t="shared" si="16"/>
        <v>84.86288058734614</v>
      </c>
      <c r="P35" s="62">
        <f t="shared" si="16"/>
        <v>85.959401115996002</v>
      </c>
      <c r="Q35" s="59">
        <f t="shared" si="16"/>
        <v>99.769241210804935</v>
      </c>
      <c r="R35" s="60">
        <f t="shared" si="16"/>
        <v>99.718515321883899</v>
      </c>
      <c r="S35" s="61">
        <f t="shared" si="16"/>
        <v>112.34404452024056</v>
      </c>
      <c r="T35" s="62">
        <f t="shared" si="16"/>
        <v>110.08842242279628</v>
      </c>
      <c r="U35" s="59">
        <f t="shared" si="16"/>
        <v>83.498601576404781</v>
      </c>
      <c r="V35" s="60">
        <f t="shared" si="16"/>
        <v>59.71173856212657</v>
      </c>
      <c r="W35" s="61">
        <f t="shared" si="16"/>
        <v>89.156490275893262</v>
      </c>
      <c r="X35" s="62">
        <f t="shared" si="16"/>
        <v>90.755831925602124</v>
      </c>
      <c r="Y35" s="59">
        <f t="shared" si="16"/>
        <v>106.45358471084256</v>
      </c>
      <c r="Z35" s="60">
        <f t="shared" si="16"/>
        <v>139.43877466469061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97.822822822822815</v>
      </c>
      <c r="F36" s="64">
        <f t="shared" si="16"/>
        <v>87.645920469442544</v>
      </c>
      <c r="G36" s="65">
        <f t="shared" si="16"/>
        <v>219.96855345911951</v>
      </c>
      <c r="H36" s="66">
        <f t="shared" si="16"/>
        <v>248.53433980090443</v>
      </c>
      <c r="I36" s="63">
        <f t="shared" si="16"/>
        <v>82.306163021868784</v>
      </c>
      <c r="J36" s="64">
        <f t="shared" si="16"/>
        <v>371.6385499031183</v>
      </c>
      <c r="K36" s="65">
        <f t="shared" si="16"/>
        <v>227.72384034519953</v>
      </c>
      <c r="L36" s="66">
        <f t="shared" si="16"/>
        <v>1554.8058918986394</v>
      </c>
      <c r="M36" s="63">
        <f t="shared" si="16"/>
        <v>121.19658434051499</v>
      </c>
      <c r="N36" s="64">
        <f t="shared" si="16"/>
        <v>138.48764959395382</v>
      </c>
      <c r="O36" s="65">
        <f t="shared" si="16"/>
        <v>86.132856184298817</v>
      </c>
      <c r="P36" s="66">
        <f t="shared" si="16"/>
        <v>85.696466169404474</v>
      </c>
      <c r="Q36" s="63">
        <f t="shared" si="16"/>
        <v>97.712473430277683</v>
      </c>
      <c r="R36" s="64">
        <f t="shared" si="16"/>
        <v>93.811255414212326</v>
      </c>
      <c r="S36" s="65">
        <f t="shared" si="16"/>
        <v>110.31590101326741</v>
      </c>
      <c r="T36" s="66">
        <f t="shared" si="16"/>
        <v>109.67223390770174</v>
      </c>
      <c r="U36" s="63">
        <f t="shared" si="16"/>
        <v>98.491655969191271</v>
      </c>
      <c r="V36" s="64">
        <f t="shared" si="16"/>
        <v>119.3956448974814</v>
      </c>
      <c r="W36" s="65">
        <f t="shared" si="16"/>
        <v>89.240931482310799</v>
      </c>
      <c r="X36" s="66">
        <f t="shared" si="16"/>
        <v>87.997917609380423</v>
      </c>
      <c r="Y36" s="63">
        <f t="shared" si="16"/>
        <v>105.21969390978091</v>
      </c>
      <c r="Z36" s="64">
        <f t="shared" si="16"/>
        <v>134.5398793297291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96.672212978369387</v>
      </c>
      <c r="F37" s="68">
        <f t="shared" si="16"/>
        <v>90.99360472681532</v>
      </c>
      <c r="G37" s="69">
        <f t="shared" si="16"/>
        <v>182.48847926267283</v>
      </c>
      <c r="H37" s="70">
        <f t="shared" si="16"/>
        <v>177.28714460909288</v>
      </c>
      <c r="I37" s="67">
        <f t="shared" si="16"/>
        <v>104.01174168297456</v>
      </c>
      <c r="J37" s="68">
        <f t="shared" si="16"/>
        <v>127.12279403278195</v>
      </c>
      <c r="K37" s="69">
        <f t="shared" si="16"/>
        <v>413.65105008077546</v>
      </c>
      <c r="L37" s="70">
        <f t="shared" si="16"/>
        <v>503.81175399734019</v>
      </c>
      <c r="M37" s="67">
        <f t="shared" si="16"/>
        <v>107.81636457793888</v>
      </c>
      <c r="N37" s="68">
        <f t="shared" si="16"/>
        <v>110.71211888383985</v>
      </c>
      <c r="O37" s="69">
        <f t="shared" si="16"/>
        <v>116.71368124118477</v>
      </c>
      <c r="P37" s="70">
        <f t="shared" si="16"/>
        <v>114.62033042232586</v>
      </c>
      <c r="Q37" s="67">
        <f t="shared" si="16"/>
        <v>103.59137800889037</v>
      </c>
      <c r="R37" s="68">
        <f t="shared" si="16"/>
        <v>108.18137883893439</v>
      </c>
      <c r="S37" s="69">
        <f t="shared" si="16"/>
        <v>102.09997558167929</v>
      </c>
      <c r="T37" s="70">
        <f t="shared" si="16"/>
        <v>105.78076141512172</v>
      </c>
      <c r="U37" s="67">
        <f t="shared" si="16"/>
        <v>83.747541569819418</v>
      </c>
      <c r="V37" s="68">
        <f t="shared" si="16"/>
        <v>72.123106492691988</v>
      </c>
      <c r="W37" s="69">
        <f t="shared" si="16"/>
        <v>85.050301810865193</v>
      </c>
      <c r="X37" s="70">
        <f t="shared" si="16"/>
        <v>92.951686046696395</v>
      </c>
      <c r="Y37" s="67">
        <f t="shared" si="16"/>
        <v>105.27978719314837</v>
      </c>
      <c r="Z37" s="68">
        <f t="shared" si="16"/>
        <v>135.53531742134442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f>+'(令和4年5月) '!E20</f>
        <v>828</v>
      </c>
      <c r="F39" s="119">
        <f>+'(令和4年5月) '!F20</f>
        <v>64910</v>
      </c>
      <c r="G39" s="118">
        <f>+'(令和4年5月) '!G20</f>
        <v>1166</v>
      </c>
      <c r="H39" s="119">
        <f>+'(令和4年5月) '!H20</f>
        <v>423015</v>
      </c>
      <c r="I39" s="118">
        <f>+'(令和4年5月) '!I20</f>
        <v>2371</v>
      </c>
      <c r="J39" s="119">
        <f>+'(令和4年5月) '!J20</f>
        <v>5974330</v>
      </c>
      <c r="K39" s="118">
        <f>+'(令和4年5月) '!K20</f>
        <v>2099</v>
      </c>
      <c r="L39" s="119">
        <f>+'(令和4年5月) '!L20</f>
        <v>4620748</v>
      </c>
      <c r="M39" s="118">
        <f>+'(令和4年5月) '!M20</f>
        <v>10227</v>
      </c>
      <c r="N39" s="119">
        <f>+'(令和4年5月) '!N20</f>
        <v>1960892</v>
      </c>
      <c r="O39" s="118">
        <f>+'(令和4年5月) '!O20</f>
        <v>3717</v>
      </c>
      <c r="P39" s="119">
        <f>+'(令和4年5月) '!P20</f>
        <v>1298719</v>
      </c>
      <c r="Q39" s="118">
        <f>+'(令和4年5月) '!Q20</f>
        <v>29613</v>
      </c>
      <c r="R39" s="119">
        <f>+'(令和4年5月) '!R20</f>
        <v>5478326</v>
      </c>
      <c r="S39" s="120">
        <f>+'(令和4年5月) '!S20</f>
        <v>42276</v>
      </c>
      <c r="T39" s="121">
        <f>+'(令和4年5月) '!T20</f>
        <v>9754849</v>
      </c>
      <c r="U39" s="118">
        <f>+'(令和4年5月) '!U20</f>
        <v>2778</v>
      </c>
      <c r="V39" s="119">
        <f>+'(令和4年5月) '!V20</f>
        <v>656241</v>
      </c>
      <c r="W39" s="118">
        <f>+'(令和4年5月) '!W20</f>
        <v>7177</v>
      </c>
      <c r="X39" s="119">
        <f>+'(令和4年5月) '!X20</f>
        <v>1402290</v>
      </c>
      <c r="Y39" s="104">
        <f>+'(令和4年5月) '!Y20</f>
        <v>102252</v>
      </c>
      <c r="Z39" s="105">
        <f>+'(令和4年5月) '!Z20</f>
        <v>31634320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f>+'(令和4年5月) '!E21</f>
        <v>1322</v>
      </c>
      <c r="F40" s="123">
        <f>+'(令和4年5月) '!F21</f>
        <v>188029</v>
      </c>
      <c r="G40" s="122">
        <f>+'(令和4年5月) '!G21</f>
        <v>1068</v>
      </c>
      <c r="H40" s="123">
        <f>+'(令和4年5月) '!H21</f>
        <v>392500</v>
      </c>
      <c r="I40" s="122">
        <f>+'(令和4年5月) '!I21</f>
        <v>2302</v>
      </c>
      <c r="J40" s="123">
        <f>+'(令和4年5月) '!J21</f>
        <v>5662966</v>
      </c>
      <c r="K40" s="122">
        <f>+'(令和4年5月) '!K21</f>
        <v>2552</v>
      </c>
      <c r="L40" s="123">
        <f>+'(令和4年5月) '!L21</f>
        <v>4031296</v>
      </c>
      <c r="M40" s="122">
        <f>+'(令和4年5月) '!M21</f>
        <v>8446.2479999999996</v>
      </c>
      <c r="N40" s="123">
        <f>+'(令和4年5月) '!N21</f>
        <v>1808423</v>
      </c>
      <c r="O40" s="122">
        <f>+'(令和4年5月) '!O21</f>
        <v>3466</v>
      </c>
      <c r="P40" s="123">
        <f>+'(令和4年5月) '!P21</f>
        <v>1261430</v>
      </c>
      <c r="Q40" s="122">
        <f>+'(令和4年5月) '!Q21</f>
        <v>28366</v>
      </c>
      <c r="R40" s="123">
        <f>+'(令和4年5月) '!R21</f>
        <v>5373156</v>
      </c>
      <c r="S40" s="120">
        <f>+'(令和4年5月) '!S21</f>
        <v>43544</v>
      </c>
      <c r="T40" s="121">
        <f>+'(令和4年5月) '!T21</f>
        <v>10046258</v>
      </c>
      <c r="U40" s="122">
        <f>+'(令和4年5月) '!U21</f>
        <v>2894</v>
      </c>
      <c r="V40" s="123">
        <f>+'(令和4年5月) '!V21</f>
        <v>540556</v>
      </c>
      <c r="W40" s="122">
        <f>+'(令和4年5月) '!W21</f>
        <v>6666</v>
      </c>
      <c r="X40" s="123">
        <f>+'(令和4年5月) '!X21</f>
        <v>1364807</v>
      </c>
      <c r="Y40" s="111">
        <f>+'(令和4年5月) '!Y21</f>
        <v>100626.24799999999</v>
      </c>
      <c r="Z40" s="112">
        <f>+'(令和4年5月) '!Z21</f>
        <v>30669421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f>+'(令和4年5月) '!E22</f>
        <v>2457</v>
      </c>
      <c r="F41" s="123">
        <f>+'(令和4年5月) '!F22</f>
        <v>439378</v>
      </c>
      <c r="G41" s="122">
        <f>+'(令和4年5月) '!G22</f>
        <v>1592</v>
      </c>
      <c r="H41" s="123">
        <f>+'(令和4年5月) '!H22</f>
        <v>705658</v>
      </c>
      <c r="I41" s="122">
        <f>+'(令和4年5月) '!I22</f>
        <v>2444</v>
      </c>
      <c r="J41" s="123">
        <f>+'(令和4年5月) '!J22</f>
        <v>2507292</v>
      </c>
      <c r="K41" s="122">
        <f>+'(令和4年5月) '!K22</f>
        <v>4056</v>
      </c>
      <c r="L41" s="123">
        <f>+'(令和4年5月) '!L22</f>
        <v>7245808</v>
      </c>
      <c r="M41" s="122">
        <f>+'(令和4年5月) '!M22</f>
        <v>17080.3</v>
      </c>
      <c r="N41" s="123">
        <f>+'(令和4年5月) '!N22</f>
        <v>3329323</v>
      </c>
      <c r="O41" s="122">
        <f>+'(令和4年5月) '!O22</f>
        <v>4886</v>
      </c>
      <c r="P41" s="123">
        <f>+'(令和4年5月) '!P22</f>
        <v>1348397</v>
      </c>
      <c r="Q41" s="122">
        <f>+'(令和4年5月) '!Q22</f>
        <v>61320</v>
      </c>
      <c r="R41" s="123">
        <f>+'(令和4年5月) '!R22</f>
        <v>10564309</v>
      </c>
      <c r="S41" s="120">
        <f>+'(令和4年5月) '!S22</f>
        <v>29175</v>
      </c>
      <c r="T41" s="121">
        <f>+'(令和4年5月) '!T22</f>
        <v>2565323</v>
      </c>
      <c r="U41" s="122">
        <f>+'(令和4年5月) '!U22</f>
        <v>4458</v>
      </c>
      <c r="V41" s="123">
        <f>+'(令和4年5月) '!V22</f>
        <v>1500837</v>
      </c>
      <c r="W41" s="122">
        <f>+'(令和4年5月) '!W22</f>
        <v>8541</v>
      </c>
      <c r="X41" s="123">
        <f>+'(令和4年5月) '!X22</f>
        <v>1982634</v>
      </c>
      <c r="Y41" s="111">
        <f>+'(令和4年5月) '!Y22</f>
        <v>136009.29999999999</v>
      </c>
      <c r="Z41" s="112">
        <f>+'(令和4年5月) '!Z22</f>
        <v>32188959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f>+(E39+E40)/(E41+'(令和4年5月) '!E41)*100</f>
        <v>34.577034416210999</v>
      </c>
      <c r="F42" s="203"/>
      <c r="G42" s="202">
        <f>+(G39+G40)/(G41+'(令和4年5月) '!G41)*100</f>
        <v>79.388770433546554</v>
      </c>
      <c r="H42" s="203"/>
      <c r="I42" s="202">
        <f>+(I39+I40)/(I41+'(令和4年5月) '!I41)*100</f>
        <v>106.86027898467871</v>
      </c>
      <c r="J42" s="203"/>
      <c r="K42" s="202">
        <f>+(K39+K40)/(K41+'(令和4年5月) '!K41)*100</f>
        <v>54.302393461762989</v>
      </c>
      <c r="L42" s="203"/>
      <c r="M42" s="202">
        <f>+(M39+M40)/(M41+'(令和4年5月) '!M41)*100</f>
        <v>57.640063834450231</v>
      </c>
      <c r="N42" s="203"/>
      <c r="O42" s="202">
        <f>+(O39+O40)/(O41+'(令和4年5月) '!O41)*100</f>
        <v>75.610526315789471</v>
      </c>
      <c r="P42" s="203"/>
      <c r="Q42" s="202">
        <f>+(Q39+Q40)/(Q41+'(令和4年5月) '!Q41)*100</f>
        <v>47.682843584745832</v>
      </c>
      <c r="R42" s="203"/>
      <c r="S42" s="202">
        <f>+(S39+S40)/(S41+'(令和4年5月) '!S41)*100</f>
        <v>143.9522283912307</v>
      </c>
      <c r="T42" s="203"/>
      <c r="U42" s="202">
        <f>+(U39+U40)/(U41+'(令和4年5月) '!U41)*100</f>
        <v>61.53846153846154</v>
      </c>
      <c r="V42" s="203"/>
      <c r="W42" s="202">
        <f>+(W39+W40)/(W41+'(令和4年5月) '!W41)*100</f>
        <v>82.629976720587365</v>
      </c>
      <c r="X42" s="203"/>
      <c r="Y42" s="202">
        <f>+(Y39+Y40)/(Y41+'(令和4年5月) '!Y41)*100</f>
        <v>74.850034108563747</v>
      </c>
      <c r="Z42" s="203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348</v>
      </c>
      <c r="F43" s="93">
        <f t="shared" si="17"/>
        <v>29270</v>
      </c>
      <c r="G43" s="90">
        <f t="shared" si="17"/>
        <v>233</v>
      </c>
      <c r="H43" s="91">
        <f t="shared" si="17"/>
        <v>71397</v>
      </c>
      <c r="I43" s="92">
        <f t="shared" si="17"/>
        <v>-139</v>
      </c>
      <c r="J43" s="93">
        <f t="shared" si="17"/>
        <v>-622061</v>
      </c>
      <c r="K43" s="90">
        <f t="shared" si="17"/>
        <v>1077</v>
      </c>
      <c r="L43" s="91">
        <f t="shared" si="17"/>
        <v>1546720</v>
      </c>
      <c r="M43" s="92">
        <f t="shared" si="17"/>
        <v>-1426.7440000000006</v>
      </c>
      <c r="N43" s="93">
        <f t="shared" si="17"/>
        <v>454766</v>
      </c>
      <c r="O43" s="90">
        <f t="shared" si="17"/>
        <v>213</v>
      </c>
      <c r="P43" s="91">
        <f t="shared" si="17"/>
        <v>72477</v>
      </c>
      <c r="Q43" s="92">
        <f t="shared" si="17"/>
        <v>-213</v>
      </c>
      <c r="R43" s="93">
        <f t="shared" si="17"/>
        <v>219932</v>
      </c>
      <c r="S43" s="90">
        <f t="shared" si="17"/>
        <v>7789</v>
      </c>
      <c r="T43" s="91">
        <f t="shared" si="17"/>
        <v>2106038</v>
      </c>
      <c r="U43" s="92">
        <f t="shared" si="17"/>
        <v>506</v>
      </c>
      <c r="V43" s="93">
        <f t="shared" si="17"/>
        <v>234107</v>
      </c>
      <c r="W43" s="90">
        <f t="shared" si="17"/>
        <v>708</v>
      </c>
      <c r="X43" s="91">
        <f t="shared" si="17"/>
        <v>265323</v>
      </c>
      <c r="Y43" s="90">
        <f t="shared" si="17"/>
        <v>9095.2559999999939</v>
      </c>
      <c r="Z43" s="91">
        <f t="shared" si="17"/>
        <v>4377969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-19</v>
      </c>
      <c r="F44" s="97">
        <f t="shared" si="17"/>
        <v>-33589</v>
      </c>
      <c r="G44" s="94">
        <f t="shared" si="17"/>
        <v>331</v>
      </c>
      <c r="H44" s="95">
        <f t="shared" si="17"/>
        <v>112569</v>
      </c>
      <c r="I44" s="96">
        <f t="shared" si="17"/>
        <v>-232</v>
      </c>
      <c r="J44" s="97">
        <f t="shared" si="17"/>
        <v>-722195</v>
      </c>
      <c r="K44" s="94">
        <f t="shared" si="17"/>
        <v>-441</v>
      </c>
      <c r="L44" s="95">
        <f t="shared" si="17"/>
        <v>-294631</v>
      </c>
      <c r="M44" s="96">
        <f t="shared" si="17"/>
        <v>779.23600000000079</v>
      </c>
      <c r="N44" s="97">
        <f t="shared" si="17"/>
        <v>461186</v>
      </c>
      <c r="O44" s="94">
        <f t="shared" si="17"/>
        <v>385</v>
      </c>
      <c r="P44" s="95">
        <f t="shared" si="17"/>
        <v>94744</v>
      </c>
      <c r="Q44" s="96">
        <f t="shared" si="17"/>
        <v>595</v>
      </c>
      <c r="R44" s="97">
        <f t="shared" si="17"/>
        <v>120539</v>
      </c>
      <c r="S44" s="94">
        <f t="shared" si="17"/>
        <v>6428</v>
      </c>
      <c r="T44" s="95">
        <f t="shared" si="17"/>
        <v>1763632</v>
      </c>
      <c r="U44" s="96">
        <f t="shared" si="17"/>
        <v>175</v>
      </c>
      <c r="V44" s="97">
        <f t="shared" si="17"/>
        <v>214237</v>
      </c>
      <c r="W44" s="94">
        <f t="shared" si="17"/>
        <v>1305</v>
      </c>
      <c r="X44" s="95">
        <f t="shared" si="17"/>
        <v>237621</v>
      </c>
      <c r="Y44" s="94">
        <f t="shared" si="17"/>
        <v>9306.236000000019</v>
      </c>
      <c r="Z44" s="95">
        <f t="shared" si="17"/>
        <v>1954113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-133</v>
      </c>
      <c r="F45" s="97">
        <f t="shared" si="17"/>
        <v>-61760</v>
      </c>
      <c r="G45" s="94">
        <f t="shared" si="17"/>
        <v>-8</v>
      </c>
      <c r="H45" s="95">
        <f t="shared" si="17"/>
        <v>-27657</v>
      </c>
      <c r="I45" s="96">
        <f t="shared" si="17"/>
        <v>-318</v>
      </c>
      <c r="J45" s="97">
        <f t="shared" si="17"/>
        <v>268302</v>
      </c>
      <c r="K45" s="94">
        <f t="shared" si="17"/>
        <v>1065</v>
      </c>
      <c r="L45" s="95">
        <f t="shared" si="17"/>
        <v>2429403</v>
      </c>
      <c r="M45" s="96">
        <f t="shared" si="17"/>
        <v>-424.82800000000134</v>
      </c>
      <c r="N45" s="97">
        <f t="shared" si="17"/>
        <v>150546</v>
      </c>
      <c r="O45" s="94">
        <f t="shared" si="17"/>
        <v>79</v>
      </c>
      <c r="P45" s="95">
        <f t="shared" si="17"/>
        <v>15021</v>
      </c>
      <c r="Q45" s="96">
        <f t="shared" si="17"/>
        <v>436</v>
      </c>
      <c r="R45" s="97">
        <f t="shared" si="17"/>
        <v>196139</v>
      </c>
      <c r="S45" s="94">
        <f t="shared" si="17"/>
        <v>94</v>
      </c>
      <c r="T45" s="95">
        <f t="shared" si="17"/>
        <v>50997</v>
      </c>
      <c r="U45" s="96">
        <f t="shared" si="17"/>
        <v>226</v>
      </c>
      <c r="V45" s="97">
        <f t="shared" si="17"/>
        <v>136734</v>
      </c>
      <c r="W45" s="94">
        <f t="shared" si="17"/>
        <v>-87</v>
      </c>
      <c r="X45" s="95">
        <f t="shared" si="17"/>
        <v>64810</v>
      </c>
      <c r="Y45" s="94">
        <f t="shared" si="17"/>
        <v>929.17200000002049</v>
      </c>
      <c r="Z45" s="95">
        <f t="shared" si="17"/>
        <v>3222535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17.274042764295167</v>
      </c>
      <c r="F46" s="201"/>
      <c r="G46" s="192">
        <f>G23-G42</f>
        <v>8.7094663422720799</v>
      </c>
      <c r="H46" s="201"/>
      <c r="I46" s="192">
        <f>I23-I42</f>
        <v>-12.724611588617435</v>
      </c>
      <c r="J46" s="201"/>
      <c r="K46" s="192">
        <f>K23-K42</f>
        <v>3.309026392219792</v>
      </c>
      <c r="L46" s="201"/>
      <c r="M46" s="192">
        <f>M23-M42</f>
        <v>-4.2079384335553058</v>
      </c>
      <c r="N46" s="201"/>
      <c r="O46" s="192">
        <f t="shared" si="17"/>
        <v>3.3763785669635524</v>
      </c>
      <c r="P46" s="201"/>
      <c r="Q46" s="192">
        <f t="shared" si="17"/>
        <v>-0.26417544473478216</v>
      </c>
      <c r="R46" s="201"/>
      <c r="S46" s="192">
        <f t="shared" si="17"/>
        <v>27.215042842771055</v>
      </c>
      <c r="T46" s="201"/>
      <c r="U46" s="192">
        <f t="shared" si="17"/>
        <v>7.9539908789525882</v>
      </c>
      <c r="V46" s="201"/>
      <c r="W46" s="192">
        <f t="shared" si="17"/>
        <v>10.668052111422057</v>
      </c>
      <c r="X46" s="201"/>
      <c r="Y46" s="192">
        <f t="shared" si="17"/>
        <v>6.2203253886370646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142.02898550724638</v>
      </c>
      <c r="F47" s="72">
        <f t="shared" si="18"/>
        <v>145.09320597750732</v>
      </c>
      <c r="G47" s="71">
        <f t="shared" si="18"/>
        <v>119.9828473413379</v>
      </c>
      <c r="H47" s="73">
        <f t="shared" si="18"/>
        <v>116.87812488918831</v>
      </c>
      <c r="I47" s="74">
        <f t="shared" si="18"/>
        <v>94.137494727962888</v>
      </c>
      <c r="J47" s="72">
        <f t="shared" si="18"/>
        <v>89.587769674591129</v>
      </c>
      <c r="K47" s="71">
        <f t="shared" si="18"/>
        <v>151.3101476893759</v>
      </c>
      <c r="L47" s="73">
        <f t="shared" si="18"/>
        <v>133.47336838104999</v>
      </c>
      <c r="M47" s="74">
        <f t="shared" si="18"/>
        <v>86.04924220201427</v>
      </c>
      <c r="N47" s="72">
        <f t="shared" si="18"/>
        <v>123.19179230676652</v>
      </c>
      <c r="O47" s="71">
        <f t="shared" si="18"/>
        <v>105.73042776432607</v>
      </c>
      <c r="P47" s="73">
        <f t="shared" si="18"/>
        <v>105.5806529357005</v>
      </c>
      <c r="Q47" s="74">
        <f t="shared" si="18"/>
        <v>99.28072130483234</v>
      </c>
      <c r="R47" s="72">
        <f t="shared" si="18"/>
        <v>104.01458401708842</v>
      </c>
      <c r="S47" s="71">
        <f t="shared" si="18"/>
        <v>118.42416501088088</v>
      </c>
      <c r="T47" s="73">
        <f t="shared" si="18"/>
        <v>121.58965248975151</v>
      </c>
      <c r="U47" s="74">
        <f t="shared" si="18"/>
        <v>118.21454283657306</v>
      </c>
      <c r="V47" s="72">
        <f t="shared" si="18"/>
        <v>135.67393686161029</v>
      </c>
      <c r="W47" s="71">
        <f t="shared" si="18"/>
        <v>109.86484603594818</v>
      </c>
      <c r="X47" s="73">
        <f t="shared" si="18"/>
        <v>118.92069400765889</v>
      </c>
      <c r="Y47" s="71">
        <f t="shared" si="18"/>
        <v>108.89494190822673</v>
      </c>
      <c r="Z47" s="73">
        <f t="shared" si="18"/>
        <v>113.83930174569899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98.562783661119511</v>
      </c>
      <c r="F48" s="66">
        <f t="shared" si="18"/>
        <v>82.136266214254178</v>
      </c>
      <c r="G48" s="63">
        <f t="shared" si="18"/>
        <v>130.99250936329588</v>
      </c>
      <c r="H48" s="64">
        <f t="shared" si="18"/>
        <v>128.68</v>
      </c>
      <c r="I48" s="65">
        <f t="shared" si="18"/>
        <v>89.921807124239791</v>
      </c>
      <c r="J48" s="66">
        <f t="shared" si="18"/>
        <v>87.247053928983505</v>
      </c>
      <c r="K48" s="63">
        <f t="shared" si="18"/>
        <v>82.719435736677113</v>
      </c>
      <c r="L48" s="64">
        <f t="shared" si="18"/>
        <v>92.691407428281124</v>
      </c>
      <c r="M48" s="65">
        <f t="shared" si="18"/>
        <v>109.22582429500058</v>
      </c>
      <c r="N48" s="66">
        <f t="shared" si="18"/>
        <v>125.50210874336369</v>
      </c>
      <c r="O48" s="63">
        <f t="shared" si="18"/>
        <v>111.10790536641662</v>
      </c>
      <c r="P48" s="64">
        <f t="shared" si="18"/>
        <v>107.51084087107489</v>
      </c>
      <c r="Q48" s="65">
        <f t="shared" si="18"/>
        <v>102.09758161178877</v>
      </c>
      <c r="R48" s="66">
        <f t="shared" si="18"/>
        <v>102.243355674021</v>
      </c>
      <c r="S48" s="63">
        <f t="shared" si="18"/>
        <v>114.76207973544001</v>
      </c>
      <c r="T48" s="64">
        <f t="shared" si="18"/>
        <v>117.55511355571397</v>
      </c>
      <c r="U48" s="65">
        <f t="shared" si="18"/>
        <v>106.04699378023497</v>
      </c>
      <c r="V48" s="66">
        <f t="shared" si="18"/>
        <v>139.63271150445098</v>
      </c>
      <c r="W48" s="63">
        <f t="shared" si="18"/>
        <v>119.57695769576956</v>
      </c>
      <c r="X48" s="64">
        <f t="shared" si="18"/>
        <v>117.41059358575974</v>
      </c>
      <c r="Y48" s="63">
        <f t="shared" si="18"/>
        <v>109.24831858979778</v>
      </c>
      <c r="Z48" s="64">
        <f t="shared" si="18"/>
        <v>106.37153534786327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94.586894586894587</v>
      </c>
      <c r="F49" s="70">
        <f t="shared" si="18"/>
        <v>85.943765960061725</v>
      </c>
      <c r="G49" s="67">
        <f t="shared" si="18"/>
        <v>99.497487437185924</v>
      </c>
      <c r="H49" s="68">
        <f t="shared" si="18"/>
        <v>96.080679309240452</v>
      </c>
      <c r="I49" s="69">
        <f t="shared" si="18"/>
        <v>86.988543371522098</v>
      </c>
      <c r="J49" s="70">
        <f t="shared" si="18"/>
        <v>110.7008677090662</v>
      </c>
      <c r="K49" s="67">
        <f t="shared" si="18"/>
        <v>126.25739644970415</v>
      </c>
      <c r="L49" s="68">
        <f t="shared" si="18"/>
        <v>133.52839324475613</v>
      </c>
      <c r="M49" s="69">
        <f t="shared" si="18"/>
        <v>97.512760314514381</v>
      </c>
      <c r="N49" s="70">
        <f t="shared" si="18"/>
        <v>104.52182020188489</v>
      </c>
      <c r="O49" s="67">
        <f t="shared" si="18"/>
        <v>101.61686451084732</v>
      </c>
      <c r="P49" s="68">
        <f t="shared" si="18"/>
        <v>101.11398942596284</v>
      </c>
      <c r="Q49" s="69">
        <f t="shared" si="18"/>
        <v>100.71102413568167</v>
      </c>
      <c r="R49" s="70">
        <f t="shared" si="18"/>
        <v>101.8566193018398</v>
      </c>
      <c r="S49" s="67">
        <f t="shared" si="18"/>
        <v>100.32219365895459</v>
      </c>
      <c r="T49" s="68">
        <f t="shared" si="18"/>
        <v>101.98793680172049</v>
      </c>
      <c r="U49" s="69">
        <f t="shared" si="18"/>
        <v>105.06953790937641</v>
      </c>
      <c r="V49" s="70">
        <f t="shared" si="18"/>
        <v>109.1105163318868</v>
      </c>
      <c r="W49" s="67">
        <f t="shared" si="18"/>
        <v>98.981383912890763</v>
      </c>
      <c r="X49" s="68">
        <f t="shared" si="18"/>
        <v>103.26888371731746</v>
      </c>
      <c r="Y49" s="67">
        <f t="shared" si="18"/>
        <v>100.68316798924781</v>
      </c>
      <c r="Z49" s="68">
        <f t="shared" si="18"/>
        <v>110.01130542929332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BE45-7612-4CBA-B023-B960033E0F70}">
  <dimension ref="A1:AL52"/>
  <sheetViews>
    <sheetView zoomScaleNormal="100" zoomScaleSheetLayoutView="100" workbookViewId="0">
      <pane xSplit="4" ySplit="4" topLeftCell="E17" activePane="bottomRight" state="frozen"/>
      <selection activeCell="J64" sqref="J64"/>
      <selection pane="topRight" activeCell="J64" sqref="J64"/>
      <selection pane="bottomLeft" activeCell="J64" sqref="J64"/>
      <selection pane="bottomRight" activeCell="E39" sqref="E39:Z42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16384" width="9" style="88"/>
  </cols>
  <sheetData>
    <row r="1" spans="1:26" ht="29.25" thickBot="1" x14ac:dyDescent="0.35">
      <c r="A1" s="157" t="s">
        <v>64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26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26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</row>
    <row r="4" spans="1:26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</row>
    <row r="5" spans="1:26" ht="18.95" customHeight="1" x14ac:dyDescent="0.15">
      <c r="A5" s="4"/>
      <c r="B5" s="12"/>
      <c r="C5" s="2" t="s">
        <v>20</v>
      </c>
      <c r="D5" s="85" t="s">
        <v>21</v>
      </c>
      <c r="E5" s="13">
        <v>698</v>
      </c>
      <c r="F5" s="14">
        <v>45909</v>
      </c>
      <c r="G5" s="15">
        <v>30</v>
      </c>
      <c r="H5" s="16">
        <v>5400</v>
      </c>
      <c r="I5" s="13">
        <v>1760</v>
      </c>
      <c r="J5" s="14">
        <v>5706434</v>
      </c>
      <c r="K5" s="17">
        <v>1994</v>
      </c>
      <c r="L5" s="18">
        <v>4540558</v>
      </c>
      <c r="M5" s="13">
        <v>564</v>
      </c>
      <c r="N5" s="75">
        <v>190864</v>
      </c>
      <c r="O5" s="19">
        <v>494</v>
      </c>
      <c r="P5" s="18">
        <v>33470</v>
      </c>
      <c r="Q5" s="13">
        <v>14288</v>
      </c>
      <c r="R5" s="14">
        <v>2098114</v>
      </c>
      <c r="S5" s="19">
        <v>15168</v>
      </c>
      <c r="T5" s="18">
        <v>6154810</v>
      </c>
      <c r="U5" s="13">
        <v>1956</v>
      </c>
      <c r="V5" s="14">
        <v>584141</v>
      </c>
      <c r="W5" s="13">
        <v>282</v>
      </c>
      <c r="X5" s="18">
        <v>30841</v>
      </c>
      <c r="Y5" s="20">
        <f>+W5+U5+S5+Q5+O5+M5+K5+I5+G5+E5</f>
        <v>37234</v>
      </c>
      <c r="Z5" s="21">
        <f t="shared" ref="Y5:Z19" si="0">+X5+V5+T5+R5+P5+N5+L5+J5+H5+F5</f>
        <v>19390541</v>
      </c>
    </row>
    <row r="6" spans="1:26" ht="18.95" customHeight="1" x14ac:dyDescent="0.15">
      <c r="A6" s="7"/>
      <c r="B6" s="22"/>
      <c r="C6" s="83"/>
      <c r="D6" s="81" t="s">
        <v>22</v>
      </c>
      <c r="E6" s="23">
        <v>1101</v>
      </c>
      <c r="F6" s="24">
        <v>146376</v>
      </c>
      <c r="G6" s="25">
        <v>35</v>
      </c>
      <c r="H6" s="26">
        <v>6400</v>
      </c>
      <c r="I6" s="27">
        <v>1710</v>
      </c>
      <c r="J6" s="21">
        <v>5391729</v>
      </c>
      <c r="K6" s="25">
        <v>1683</v>
      </c>
      <c r="L6" s="26">
        <v>3956727</v>
      </c>
      <c r="M6" s="27">
        <v>545</v>
      </c>
      <c r="N6" s="76">
        <v>188522</v>
      </c>
      <c r="O6" s="25">
        <v>335</v>
      </c>
      <c r="P6" s="26">
        <v>18309</v>
      </c>
      <c r="Q6" s="27">
        <v>13732</v>
      </c>
      <c r="R6" s="21">
        <v>2032022</v>
      </c>
      <c r="S6" s="25">
        <v>16018</v>
      </c>
      <c r="T6" s="26">
        <v>6392895</v>
      </c>
      <c r="U6" s="27">
        <v>1967</v>
      </c>
      <c r="V6" s="21">
        <v>458791</v>
      </c>
      <c r="W6" s="27">
        <v>351</v>
      </c>
      <c r="X6" s="26">
        <v>71272</v>
      </c>
      <c r="Y6" s="20">
        <f t="shared" si="0"/>
        <v>37477</v>
      </c>
      <c r="Z6" s="21">
        <f t="shared" si="0"/>
        <v>18663043</v>
      </c>
    </row>
    <row r="7" spans="1:26" ht="18.95" customHeight="1" thickBot="1" x14ac:dyDescent="0.2">
      <c r="A7" s="7" t="s">
        <v>23</v>
      </c>
      <c r="B7" s="22"/>
      <c r="C7" s="84"/>
      <c r="D7" s="28" t="s">
        <v>24</v>
      </c>
      <c r="E7" s="23">
        <v>1834</v>
      </c>
      <c r="F7" s="36">
        <v>303579</v>
      </c>
      <c r="G7" s="29">
        <v>151</v>
      </c>
      <c r="H7" s="30">
        <v>74238</v>
      </c>
      <c r="I7" s="31">
        <v>1247</v>
      </c>
      <c r="J7" s="32">
        <v>2106900</v>
      </c>
      <c r="K7" s="77">
        <v>3498</v>
      </c>
      <c r="L7" s="30">
        <v>7056750</v>
      </c>
      <c r="M7" s="23">
        <v>1143</v>
      </c>
      <c r="N7" s="24">
        <v>253508</v>
      </c>
      <c r="O7" s="33">
        <v>2822</v>
      </c>
      <c r="P7" s="34">
        <v>535587</v>
      </c>
      <c r="Q7" s="23">
        <v>33981</v>
      </c>
      <c r="R7" s="24">
        <v>5180691</v>
      </c>
      <c r="S7" s="33">
        <v>24235</v>
      </c>
      <c r="T7" s="34">
        <v>1856280</v>
      </c>
      <c r="U7" s="23">
        <v>2361</v>
      </c>
      <c r="V7" s="24">
        <v>1337356</v>
      </c>
      <c r="W7" s="23">
        <v>1200</v>
      </c>
      <c r="X7" s="34">
        <v>260627</v>
      </c>
      <c r="Y7" s="31">
        <f t="shared" si="0"/>
        <v>72472</v>
      </c>
      <c r="Z7" s="24">
        <f t="shared" si="0"/>
        <v>18965516</v>
      </c>
    </row>
    <row r="8" spans="1:26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19001</v>
      </c>
      <c r="G8" s="15">
        <v>76</v>
      </c>
      <c r="H8" s="16">
        <v>39800</v>
      </c>
      <c r="I8" s="13">
        <v>106</v>
      </c>
      <c r="J8" s="14">
        <v>63114</v>
      </c>
      <c r="K8" s="17">
        <v>0</v>
      </c>
      <c r="L8" s="18">
        <v>0</v>
      </c>
      <c r="M8" s="13">
        <v>5769</v>
      </c>
      <c r="N8" s="75">
        <v>956398</v>
      </c>
      <c r="O8" s="19">
        <v>0</v>
      </c>
      <c r="P8" s="18">
        <v>0</v>
      </c>
      <c r="Q8" s="13">
        <v>7604</v>
      </c>
      <c r="R8" s="14">
        <v>1695946</v>
      </c>
      <c r="S8" s="19">
        <v>26884</v>
      </c>
      <c r="T8" s="18">
        <v>3548192</v>
      </c>
      <c r="U8" s="13">
        <v>821</v>
      </c>
      <c r="V8" s="14">
        <v>71500</v>
      </c>
      <c r="W8" s="13">
        <v>18</v>
      </c>
      <c r="X8" s="18">
        <v>900</v>
      </c>
      <c r="Y8" s="13">
        <f t="shared" si="0"/>
        <v>41408</v>
      </c>
      <c r="Z8" s="14">
        <f t="shared" si="0"/>
        <v>6394851</v>
      </c>
    </row>
    <row r="9" spans="1:26" ht="18.95" customHeight="1" x14ac:dyDescent="0.15">
      <c r="A9" s="7" t="s">
        <v>27</v>
      </c>
      <c r="B9" s="22"/>
      <c r="C9" s="83"/>
      <c r="D9" s="81" t="s">
        <v>22</v>
      </c>
      <c r="E9" s="23">
        <v>152</v>
      </c>
      <c r="F9" s="24">
        <v>23932</v>
      </c>
      <c r="G9" s="25">
        <v>92</v>
      </c>
      <c r="H9" s="26">
        <v>52000</v>
      </c>
      <c r="I9" s="27">
        <v>131</v>
      </c>
      <c r="J9" s="21">
        <v>76172</v>
      </c>
      <c r="K9" s="25">
        <v>777</v>
      </c>
      <c r="L9" s="26">
        <v>6824</v>
      </c>
      <c r="M9" s="27">
        <v>6100</v>
      </c>
      <c r="N9" s="76">
        <v>1190767</v>
      </c>
      <c r="O9" s="25">
        <v>0</v>
      </c>
      <c r="P9" s="26">
        <v>0</v>
      </c>
      <c r="Q9" s="27">
        <v>7492</v>
      </c>
      <c r="R9" s="21">
        <v>1673816</v>
      </c>
      <c r="S9" s="25">
        <v>27351</v>
      </c>
      <c r="T9" s="26">
        <v>3611420</v>
      </c>
      <c r="U9" s="27">
        <v>922</v>
      </c>
      <c r="V9" s="21">
        <v>80285</v>
      </c>
      <c r="W9" s="27">
        <v>18</v>
      </c>
      <c r="X9" s="26">
        <v>900</v>
      </c>
      <c r="Y9" s="20">
        <f t="shared" si="0"/>
        <v>43035</v>
      </c>
      <c r="Z9" s="21">
        <f t="shared" si="0"/>
        <v>6716116</v>
      </c>
    </row>
    <row r="10" spans="1:26" ht="18.95" customHeight="1" thickBot="1" x14ac:dyDescent="0.2">
      <c r="A10" s="7"/>
      <c r="B10" s="22"/>
      <c r="C10" s="84"/>
      <c r="D10" s="28" t="s">
        <v>24</v>
      </c>
      <c r="E10" s="35">
        <v>135</v>
      </c>
      <c r="F10" s="36">
        <v>20043</v>
      </c>
      <c r="G10" s="29">
        <v>238</v>
      </c>
      <c r="H10" s="30">
        <v>114200</v>
      </c>
      <c r="I10" s="37">
        <v>141</v>
      </c>
      <c r="J10" s="38">
        <v>34636</v>
      </c>
      <c r="K10" s="77">
        <v>331</v>
      </c>
      <c r="L10" s="30">
        <v>7243</v>
      </c>
      <c r="M10" s="35">
        <v>9232</v>
      </c>
      <c r="N10" s="36">
        <v>1733755</v>
      </c>
      <c r="O10" s="29">
        <v>0</v>
      </c>
      <c r="P10" s="30">
        <v>0</v>
      </c>
      <c r="Q10" s="35">
        <v>12991</v>
      </c>
      <c r="R10" s="36">
        <v>1554345</v>
      </c>
      <c r="S10" s="29">
        <v>4782</v>
      </c>
      <c r="T10" s="30">
        <v>671124</v>
      </c>
      <c r="U10" s="35">
        <v>1989</v>
      </c>
      <c r="V10" s="36">
        <v>144285</v>
      </c>
      <c r="W10" s="35">
        <v>15</v>
      </c>
      <c r="X10" s="30">
        <v>100</v>
      </c>
      <c r="Y10" s="37">
        <f t="shared" si="0"/>
        <v>29854</v>
      </c>
      <c r="Z10" s="36">
        <f t="shared" si="0"/>
        <v>4279731</v>
      </c>
    </row>
    <row r="11" spans="1:26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13</v>
      </c>
      <c r="J11" s="14">
        <v>841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3411</v>
      </c>
      <c r="R11" s="14">
        <v>680486</v>
      </c>
      <c r="S11" s="19">
        <v>0</v>
      </c>
      <c r="T11" s="18">
        <v>0</v>
      </c>
      <c r="U11" s="13">
        <v>1</v>
      </c>
      <c r="V11" s="14">
        <v>600</v>
      </c>
      <c r="W11" s="13">
        <v>0</v>
      </c>
      <c r="X11" s="18">
        <v>0</v>
      </c>
      <c r="Y11" s="13">
        <f>+W11+U11+S11+Q11+O11+M11+K11+I11+G11+E11</f>
        <v>3515</v>
      </c>
      <c r="Z11" s="14">
        <f t="shared" si="0"/>
        <v>771927</v>
      </c>
    </row>
    <row r="12" spans="1:26" ht="18.95" customHeight="1" x14ac:dyDescent="0.15">
      <c r="A12" s="7"/>
      <c r="B12" s="7"/>
      <c r="C12" s="83"/>
      <c r="D12" s="82" t="s">
        <v>22</v>
      </c>
      <c r="E12" s="23">
        <v>0</v>
      </c>
      <c r="F12" s="21">
        <v>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2708</v>
      </c>
      <c r="R12" s="21">
        <v>632958</v>
      </c>
      <c r="S12" s="25">
        <v>0</v>
      </c>
      <c r="T12" s="26">
        <v>0</v>
      </c>
      <c r="U12" s="27">
        <v>1</v>
      </c>
      <c r="V12" s="21">
        <v>600</v>
      </c>
      <c r="W12" s="27">
        <v>0</v>
      </c>
      <c r="X12" s="26">
        <v>0</v>
      </c>
      <c r="Y12" s="20">
        <f t="shared" ref="Y12:Y19" si="1">+W12+U12+S12+Q12+O12+M12+K12+I12+G12+E12</f>
        <v>2799</v>
      </c>
      <c r="Z12" s="21">
        <f t="shared" si="0"/>
        <v>723558</v>
      </c>
    </row>
    <row r="13" spans="1:26" ht="18.95" customHeight="1" thickBot="1" x14ac:dyDescent="0.2">
      <c r="A13" s="7"/>
      <c r="B13" s="7"/>
      <c r="C13" s="84"/>
      <c r="D13" s="40" t="s">
        <v>24</v>
      </c>
      <c r="E13" s="35">
        <v>0</v>
      </c>
      <c r="F13" s="24">
        <v>0</v>
      </c>
      <c r="G13" s="29">
        <v>195</v>
      </c>
      <c r="H13" s="30">
        <v>195000</v>
      </c>
      <c r="I13" s="37">
        <v>84</v>
      </c>
      <c r="J13" s="38">
        <v>31362</v>
      </c>
      <c r="K13" s="77">
        <v>0</v>
      </c>
      <c r="L13" s="30">
        <v>0</v>
      </c>
      <c r="M13" s="35">
        <v>19.100000000000001</v>
      </c>
      <c r="N13" s="36">
        <v>19000</v>
      </c>
      <c r="O13" s="29">
        <v>0</v>
      </c>
      <c r="P13" s="30">
        <v>0</v>
      </c>
      <c r="Q13" s="35">
        <v>7485</v>
      </c>
      <c r="R13" s="36">
        <v>1922850</v>
      </c>
      <c r="S13" s="29">
        <v>0</v>
      </c>
      <c r="T13" s="30">
        <v>0</v>
      </c>
      <c r="U13" s="35">
        <v>46</v>
      </c>
      <c r="V13" s="36">
        <v>5556</v>
      </c>
      <c r="W13" s="35">
        <v>0</v>
      </c>
      <c r="X13" s="30">
        <v>0</v>
      </c>
      <c r="Y13" s="37">
        <f t="shared" si="1"/>
        <v>7829.1</v>
      </c>
      <c r="Z13" s="36">
        <f t="shared" si="0"/>
        <v>2173768</v>
      </c>
    </row>
    <row r="14" spans="1:26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3011</v>
      </c>
      <c r="N14" s="75">
        <v>230839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1"/>
        <v>3011</v>
      </c>
      <c r="Z14" s="14">
        <f t="shared" si="0"/>
        <v>230839</v>
      </c>
    </row>
    <row r="15" spans="1:26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904</v>
      </c>
      <c r="N15" s="76">
        <v>78641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1"/>
        <v>904</v>
      </c>
      <c r="Z15" s="24">
        <f t="shared" si="0"/>
        <v>78641</v>
      </c>
    </row>
    <row r="16" spans="1:26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4477</v>
      </c>
      <c r="N16" s="36">
        <v>481188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1"/>
        <v>4477</v>
      </c>
      <c r="Z16" s="36">
        <f t="shared" si="0"/>
        <v>481188</v>
      </c>
    </row>
    <row r="17" spans="1:28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985</v>
      </c>
      <c r="H17" s="18">
        <v>302815</v>
      </c>
      <c r="I17" s="13">
        <v>492</v>
      </c>
      <c r="J17" s="14">
        <v>203941</v>
      </c>
      <c r="K17" s="19">
        <v>105</v>
      </c>
      <c r="L17" s="18">
        <v>80190</v>
      </c>
      <c r="M17" s="13">
        <v>868</v>
      </c>
      <c r="N17" s="75">
        <v>567791</v>
      </c>
      <c r="O17" s="19">
        <v>3223</v>
      </c>
      <c r="P17" s="18">
        <v>1265249</v>
      </c>
      <c r="Q17" s="13">
        <v>4310</v>
      </c>
      <c r="R17" s="14">
        <v>1003780</v>
      </c>
      <c r="S17" s="19">
        <v>224</v>
      </c>
      <c r="T17" s="18">
        <v>51847</v>
      </c>
      <c r="U17" s="13">
        <v>0</v>
      </c>
      <c r="V17" s="14">
        <v>0</v>
      </c>
      <c r="W17" s="13">
        <v>6877</v>
      </c>
      <c r="X17" s="18">
        <v>1370549</v>
      </c>
      <c r="Y17" s="41">
        <f t="shared" si="1"/>
        <v>17084</v>
      </c>
      <c r="Z17" s="42">
        <f t="shared" si="0"/>
        <v>4846162</v>
      </c>
    </row>
    <row r="18" spans="1:28" ht="18.95" customHeight="1" x14ac:dyDescent="0.15">
      <c r="A18" s="7" t="s">
        <v>36</v>
      </c>
      <c r="B18" s="22"/>
      <c r="C18" s="83"/>
      <c r="D18" s="81" t="s">
        <v>22</v>
      </c>
      <c r="E18" s="27">
        <v>69</v>
      </c>
      <c r="F18" s="21">
        <v>17721</v>
      </c>
      <c r="G18" s="25">
        <v>866</v>
      </c>
      <c r="H18" s="26">
        <v>259100</v>
      </c>
      <c r="I18" s="27">
        <v>461</v>
      </c>
      <c r="J18" s="21">
        <v>195065</v>
      </c>
      <c r="K18" s="25">
        <v>92</v>
      </c>
      <c r="L18" s="26">
        <v>67745</v>
      </c>
      <c r="M18" s="27">
        <v>882.24800000000005</v>
      </c>
      <c r="N18" s="21">
        <v>335493</v>
      </c>
      <c r="O18" s="25">
        <v>3131</v>
      </c>
      <c r="P18" s="26">
        <v>1243121</v>
      </c>
      <c r="Q18" s="27">
        <v>4434</v>
      </c>
      <c r="R18" s="21">
        <v>1034360</v>
      </c>
      <c r="S18" s="25">
        <v>175</v>
      </c>
      <c r="T18" s="26">
        <v>41943</v>
      </c>
      <c r="U18" s="27">
        <v>4</v>
      </c>
      <c r="V18" s="21">
        <v>880</v>
      </c>
      <c r="W18" s="27">
        <v>6297</v>
      </c>
      <c r="X18" s="26">
        <v>1292635</v>
      </c>
      <c r="Y18" s="23">
        <f t="shared" si="1"/>
        <v>16411.248</v>
      </c>
      <c r="Z18" s="24">
        <f t="shared" si="0"/>
        <v>4488063</v>
      </c>
    </row>
    <row r="19" spans="1:28" ht="18.95" customHeight="1" thickBot="1" x14ac:dyDescent="0.2">
      <c r="A19" s="7"/>
      <c r="B19" s="22"/>
      <c r="C19" s="84"/>
      <c r="D19" s="43" t="s">
        <v>24</v>
      </c>
      <c r="E19" s="23">
        <v>488</v>
      </c>
      <c r="F19" s="24">
        <v>115756</v>
      </c>
      <c r="G19" s="33">
        <v>1008</v>
      </c>
      <c r="H19" s="34">
        <v>322220</v>
      </c>
      <c r="I19" s="23">
        <v>972</v>
      </c>
      <c r="J19" s="24">
        <v>334394</v>
      </c>
      <c r="K19" s="78">
        <v>227</v>
      </c>
      <c r="L19" s="34">
        <v>181815</v>
      </c>
      <c r="M19" s="23">
        <v>2209.1999999999998</v>
      </c>
      <c r="N19" s="24">
        <v>841872</v>
      </c>
      <c r="O19" s="33">
        <v>2064</v>
      </c>
      <c r="P19" s="34">
        <v>812810</v>
      </c>
      <c r="Q19" s="23">
        <v>6863</v>
      </c>
      <c r="R19" s="24">
        <v>1906423</v>
      </c>
      <c r="S19" s="33">
        <v>158</v>
      </c>
      <c r="T19" s="34">
        <v>37919</v>
      </c>
      <c r="U19" s="23">
        <v>62</v>
      </c>
      <c r="V19" s="24">
        <v>13640</v>
      </c>
      <c r="W19" s="23">
        <v>7326</v>
      </c>
      <c r="X19" s="34">
        <v>1721907</v>
      </c>
      <c r="Y19" s="35">
        <f t="shared" si="1"/>
        <v>21377.200000000001</v>
      </c>
      <c r="Z19" s="36">
        <f t="shared" si="0"/>
        <v>6288756</v>
      </c>
    </row>
    <row r="20" spans="1:28" ht="18.95" customHeight="1" x14ac:dyDescent="0.15">
      <c r="A20" s="7"/>
      <c r="B20" s="22"/>
      <c r="C20" s="2" t="s">
        <v>17</v>
      </c>
      <c r="D20" s="85" t="s">
        <v>21</v>
      </c>
      <c r="E20" s="13">
        <f>+E17+E14+E11+E8+E5</f>
        <v>828</v>
      </c>
      <c r="F20" s="14">
        <f t="shared" ref="F20:Z20" si="2">+F17+F14+F11+F8+F5</f>
        <v>64910</v>
      </c>
      <c r="G20" s="19">
        <f t="shared" si="2"/>
        <v>1166</v>
      </c>
      <c r="H20" s="18">
        <f t="shared" si="2"/>
        <v>423015</v>
      </c>
      <c r="I20" s="13">
        <f t="shared" si="2"/>
        <v>2371</v>
      </c>
      <c r="J20" s="14">
        <f t="shared" si="2"/>
        <v>5974330</v>
      </c>
      <c r="K20" s="19">
        <f t="shared" si="2"/>
        <v>2099</v>
      </c>
      <c r="L20" s="18">
        <f t="shared" si="2"/>
        <v>4620748</v>
      </c>
      <c r="M20" s="13">
        <f t="shared" si="2"/>
        <v>10227</v>
      </c>
      <c r="N20" s="14">
        <f t="shared" si="2"/>
        <v>1960892</v>
      </c>
      <c r="O20" s="19">
        <f t="shared" si="2"/>
        <v>3717</v>
      </c>
      <c r="P20" s="18">
        <f t="shared" si="2"/>
        <v>1298719</v>
      </c>
      <c r="Q20" s="13">
        <f t="shared" si="2"/>
        <v>29613</v>
      </c>
      <c r="R20" s="14">
        <f t="shared" si="2"/>
        <v>5478326</v>
      </c>
      <c r="S20" s="19">
        <f t="shared" si="2"/>
        <v>42276</v>
      </c>
      <c r="T20" s="18">
        <f t="shared" si="2"/>
        <v>9754849</v>
      </c>
      <c r="U20" s="13">
        <f t="shared" si="2"/>
        <v>2778</v>
      </c>
      <c r="V20" s="14">
        <f t="shared" si="2"/>
        <v>656241</v>
      </c>
      <c r="W20" s="13">
        <f t="shared" si="2"/>
        <v>7177</v>
      </c>
      <c r="X20" s="18">
        <f t="shared" si="2"/>
        <v>1402290</v>
      </c>
      <c r="Y20" s="31">
        <f t="shared" si="2"/>
        <v>102252</v>
      </c>
      <c r="Z20" s="32">
        <f t="shared" si="2"/>
        <v>31634320</v>
      </c>
      <c r="AA20" s="3"/>
      <c r="AB20" s="3"/>
    </row>
    <row r="21" spans="1:28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Z21" si="3">+E18+E15+E12+E9+E6</f>
        <v>1322</v>
      </c>
      <c r="F21" s="21">
        <f t="shared" si="3"/>
        <v>188029</v>
      </c>
      <c r="G21" s="25">
        <f t="shared" si="3"/>
        <v>1068</v>
      </c>
      <c r="H21" s="26">
        <f t="shared" si="3"/>
        <v>392500</v>
      </c>
      <c r="I21" s="27">
        <f t="shared" si="3"/>
        <v>2302</v>
      </c>
      <c r="J21" s="21">
        <f t="shared" si="3"/>
        <v>5662966</v>
      </c>
      <c r="K21" s="25">
        <f t="shared" si="3"/>
        <v>2552</v>
      </c>
      <c r="L21" s="26">
        <f t="shared" si="3"/>
        <v>4031296</v>
      </c>
      <c r="M21" s="27">
        <f t="shared" si="3"/>
        <v>8446.2479999999996</v>
      </c>
      <c r="N21" s="21">
        <f t="shared" si="3"/>
        <v>1808423</v>
      </c>
      <c r="O21" s="25">
        <f t="shared" si="3"/>
        <v>3466</v>
      </c>
      <c r="P21" s="26">
        <f t="shared" si="3"/>
        <v>1261430</v>
      </c>
      <c r="Q21" s="27">
        <f t="shared" si="3"/>
        <v>28366</v>
      </c>
      <c r="R21" s="21">
        <f t="shared" si="3"/>
        <v>5373156</v>
      </c>
      <c r="S21" s="25">
        <f t="shared" si="3"/>
        <v>43544</v>
      </c>
      <c r="T21" s="26">
        <f t="shared" si="3"/>
        <v>10046258</v>
      </c>
      <c r="U21" s="27">
        <f t="shared" si="3"/>
        <v>2894</v>
      </c>
      <c r="V21" s="21">
        <f t="shared" si="3"/>
        <v>540556</v>
      </c>
      <c r="W21" s="27">
        <f t="shared" si="3"/>
        <v>6666</v>
      </c>
      <c r="X21" s="26">
        <f t="shared" si="3"/>
        <v>1364807</v>
      </c>
      <c r="Y21" s="23">
        <f t="shared" si="3"/>
        <v>100626.24799999999</v>
      </c>
      <c r="Z21" s="24">
        <f t="shared" si="3"/>
        <v>30669421</v>
      </c>
      <c r="AA21" s="3"/>
      <c r="AB21" s="3"/>
    </row>
    <row r="22" spans="1:28" ht="18.95" customHeight="1" thickBot="1" x14ac:dyDescent="0.2">
      <c r="A22" s="7"/>
      <c r="B22" s="22"/>
      <c r="C22" s="84"/>
      <c r="D22" s="43" t="s">
        <v>24</v>
      </c>
      <c r="E22" s="23">
        <f t="shared" ref="E22:Z22" si="4">+E19+E16+E13+E10+E7</f>
        <v>2457</v>
      </c>
      <c r="F22" s="24">
        <f t="shared" si="4"/>
        <v>439378</v>
      </c>
      <c r="G22" s="33">
        <f t="shared" si="4"/>
        <v>1592</v>
      </c>
      <c r="H22" s="34">
        <f t="shared" si="4"/>
        <v>705658</v>
      </c>
      <c r="I22" s="23">
        <f t="shared" si="4"/>
        <v>2444</v>
      </c>
      <c r="J22" s="24">
        <f t="shared" si="4"/>
        <v>2507292</v>
      </c>
      <c r="K22" s="33">
        <f t="shared" si="4"/>
        <v>4056</v>
      </c>
      <c r="L22" s="34">
        <f t="shared" si="4"/>
        <v>7245808</v>
      </c>
      <c r="M22" s="23">
        <f t="shared" si="4"/>
        <v>17080.3</v>
      </c>
      <c r="N22" s="24">
        <f t="shared" si="4"/>
        <v>3329323</v>
      </c>
      <c r="O22" s="33">
        <f t="shared" si="4"/>
        <v>4886</v>
      </c>
      <c r="P22" s="34">
        <f t="shared" si="4"/>
        <v>1348397</v>
      </c>
      <c r="Q22" s="23">
        <f t="shared" si="4"/>
        <v>61320</v>
      </c>
      <c r="R22" s="24">
        <f t="shared" si="4"/>
        <v>10564309</v>
      </c>
      <c r="S22" s="33">
        <f t="shared" si="4"/>
        <v>29175</v>
      </c>
      <c r="T22" s="34">
        <f t="shared" si="4"/>
        <v>2565323</v>
      </c>
      <c r="U22" s="23">
        <f t="shared" si="4"/>
        <v>4458</v>
      </c>
      <c r="V22" s="24">
        <f t="shared" si="4"/>
        <v>1500837</v>
      </c>
      <c r="W22" s="23">
        <f t="shared" si="4"/>
        <v>8541</v>
      </c>
      <c r="X22" s="34">
        <f t="shared" si="4"/>
        <v>1982634</v>
      </c>
      <c r="Y22" s="23">
        <f t="shared" si="4"/>
        <v>136009.29999999999</v>
      </c>
      <c r="Z22" s="24">
        <f t="shared" si="4"/>
        <v>32188959</v>
      </c>
      <c r="AA22" s="3"/>
      <c r="AB22" s="3"/>
    </row>
    <row r="23" spans="1:28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34.577034416210999</v>
      </c>
      <c r="F23" s="178"/>
      <c r="G23" s="177">
        <f>(G20+G21)/(G22+G41)*100</f>
        <v>79.388770433546554</v>
      </c>
      <c r="H23" s="178"/>
      <c r="I23" s="177">
        <f>(I20+I21)/(I22+I41)*100</f>
        <v>106.86027898467871</v>
      </c>
      <c r="J23" s="178"/>
      <c r="K23" s="177">
        <f>(K20+K21)/(K22+K41)*100</f>
        <v>54.302393461762989</v>
      </c>
      <c r="L23" s="178"/>
      <c r="M23" s="177">
        <f>(M20+M21)/(M22+M41)*100</f>
        <v>57.640063834450231</v>
      </c>
      <c r="N23" s="178"/>
      <c r="O23" s="177">
        <f>(O20+O21)/(O22+O41)*100</f>
        <v>75.610526315789471</v>
      </c>
      <c r="P23" s="178"/>
      <c r="Q23" s="177">
        <f>(Q20+Q21)/(Q22+Q41)*100</f>
        <v>47.682843584745832</v>
      </c>
      <c r="R23" s="178"/>
      <c r="S23" s="177">
        <f>(S20+S21)/(S22+S41)*100</f>
        <v>143.9522283912307</v>
      </c>
      <c r="T23" s="178"/>
      <c r="U23" s="177">
        <f>(U20+U21)/(U22+U41)*100</f>
        <v>61.53846153846154</v>
      </c>
      <c r="V23" s="178"/>
      <c r="W23" s="177">
        <f>(W20+W21)/(W22+W41)*100</f>
        <v>82.629976720587365</v>
      </c>
      <c r="X23" s="178"/>
      <c r="Y23" s="177">
        <f>(Y20+Y21)/(Y22+Y41)*100</f>
        <v>74.850034108563747</v>
      </c>
      <c r="Z23" s="178"/>
    </row>
    <row r="24" spans="1:28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178827.02482702481</v>
      </c>
      <c r="F24" s="180"/>
      <c r="G24" s="181">
        <f>H22/G22*1000</f>
        <v>443252.51256281405</v>
      </c>
      <c r="H24" s="182"/>
      <c r="I24" s="183">
        <f>J22/I22*1000</f>
        <v>1025896.8903436989</v>
      </c>
      <c r="J24" s="184"/>
      <c r="K24" s="181">
        <f>L22/K22*1000</f>
        <v>1786441.8145956609</v>
      </c>
      <c r="L24" s="182"/>
      <c r="M24" s="183">
        <f>N22/M22*1000</f>
        <v>194921.81050684123</v>
      </c>
      <c r="N24" s="184"/>
      <c r="O24" s="181">
        <f>P22/O22*1000</f>
        <v>275971.55137126485</v>
      </c>
      <c r="P24" s="182"/>
      <c r="Q24" s="183">
        <f>R22/Q22*1000</f>
        <v>172281.6210045662</v>
      </c>
      <c r="R24" s="184"/>
      <c r="S24" s="181">
        <f>T22/S22*1000</f>
        <v>87928.808911739514</v>
      </c>
      <c r="T24" s="182"/>
      <c r="U24" s="183">
        <f>V22/U22*1000</f>
        <v>336661.50740242261</v>
      </c>
      <c r="V24" s="184"/>
      <c r="W24" s="181">
        <f>X22/W22*1000</f>
        <v>232131.36635054441</v>
      </c>
      <c r="X24" s="182"/>
      <c r="Y24" s="183">
        <f>Z22/Y22*1000</f>
        <v>236667.33818937381</v>
      </c>
      <c r="Z24" s="184"/>
    </row>
    <row r="25" spans="1:28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1.8064941147406834</v>
      </c>
      <c r="F25" s="49"/>
      <c r="G25" s="50">
        <f>G22/Y22*100</f>
        <v>1.1705081931897305</v>
      </c>
      <c r="H25" s="51"/>
      <c r="I25" s="48">
        <f>I22/Y22*100</f>
        <v>1.7969359448214206</v>
      </c>
      <c r="J25" s="49"/>
      <c r="K25" s="50">
        <f>K22/Y22*100</f>
        <v>2.9821490148100169</v>
      </c>
      <c r="L25" s="51"/>
      <c r="M25" s="48">
        <f>M22/Y22*100</f>
        <v>12.558185359383515</v>
      </c>
      <c r="N25" s="49"/>
      <c r="O25" s="50">
        <f>O22/Y22*100</f>
        <v>3.5924014019629547</v>
      </c>
      <c r="P25" s="51"/>
      <c r="Q25" s="48">
        <f>Q22/Y22*100</f>
        <v>45.085152265323039</v>
      </c>
      <c r="R25" s="49"/>
      <c r="S25" s="50">
        <f>S22/Y22*100</f>
        <v>21.450739030345719</v>
      </c>
      <c r="T25" s="51"/>
      <c r="U25" s="48">
        <f>U22/Y22*100</f>
        <v>3.2777170384672227</v>
      </c>
      <c r="V25" s="49"/>
      <c r="W25" s="50">
        <f>W22/Y22*100</f>
        <v>6.2797176369557093</v>
      </c>
      <c r="X25" s="51"/>
      <c r="Y25" s="48">
        <f>E25+G25+I25+K25+M25+O25+Q25+S25+U25+W25</f>
        <v>100</v>
      </c>
      <c r="Z25" s="49"/>
    </row>
    <row r="26" spans="1:28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28" ht="18.95" customHeight="1" x14ac:dyDescent="0.15">
      <c r="A27" s="22"/>
      <c r="B27" s="194" t="s">
        <v>42</v>
      </c>
      <c r="C27" s="4" t="s">
        <v>43</v>
      </c>
      <c r="D27" s="54" t="s">
        <v>21</v>
      </c>
      <c r="E27" s="98">
        <v>979</v>
      </c>
      <c r="F27" s="99">
        <v>60552</v>
      </c>
      <c r="G27" s="100">
        <v>597</v>
      </c>
      <c r="H27" s="101">
        <v>205645</v>
      </c>
      <c r="I27" s="102">
        <v>2225</v>
      </c>
      <c r="J27" s="99">
        <v>1109727</v>
      </c>
      <c r="K27" s="100">
        <v>744</v>
      </c>
      <c r="L27" s="101">
        <v>1499703</v>
      </c>
      <c r="M27" s="102">
        <v>9979</v>
      </c>
      <c r="N27" s="99">
        <v>1688414</v>
      </c>
      <c r="O27" s="103">
        <v>4400</v>
      </c>
      <c r="P27" s="101">
        <v>1532505</v>
      </c>
      <c r="Q27" s="102">
        <v>27176</v>
      </c>
      <c r="R27" s="99">
        <v>4633373</v>
      </c>
      <c r="S27" s="103">
        <v>36055</v>
      </c>
      <c r="T27" s="101">
        <v>8553753</v>
      </c>
      <c r="U27" s="102">
        <v>2488</v>
      </c>
      <c r="V27" s="99">
        <v>493760</v>
      </c>
      <c r="W27" s="102">
        <v>7229</v>
      </c>
      <c r="X27" s="101">
        <v>1374984</v>
      </c>
      <c r="Y27" s="104">
        <f>+W27+U27+S27+Q27+O27+M27+K27+I27+G27+E27</f>
        <v>91872</v>
      </c>
      <c r="Z27" s="105">
        <f t="shared" ref="Z27:Z29" si="5">+X27+V27+T27+R27+P27+N27+L27+J27+H27+F27</f>
        <v>21152416</v>
      </c>
    </row>
    <row r="28" spans="1:28" ht="18.95" customHeight="1" x14ac:dyDescent="0.15">
      <c r="A28" s="22"/>
      <c r="B28" s="195"/>
      <c r="C28" s="7"/>
      <c r="D28" s="55" t="s">
        <v>22</v>
      </c>
      <c r="E28" s="106">
        <v>1480</v>
      </c>
      <c r="F28" s="107">
        <v>187550</v>
      </c>
      <c r="G28" s="108">
        <v>646</v>
      </c>
      <c r="H28" s="109">
        <v>220594</v>
      </c>
      <c r="I28" s="106">
        <v>2416</v>
      </c>
      <c r="J28" s="107">
        <v>1093633</v>
      </c>
      <c r="K28" s="108">
        <v>712</v>
      </c>
      <c r="L28" s="109">
        <v>1541405</v>
      </c>
      <c r="M28" s="106">
        <v>6376</v>
      </c>
      <c r="N28" s="107">
        <v>1390948</v>
      </c>
      <c r="O28" s="110">
        <v>4354</v>
      </c>
      <c r="P28" s="109">
        <v>1526246</v>
      </c>
      <c r="Q28" s="106">
        <v>24928</v>
      </c>
      <c r="R28" s="107">
        <v>4473619</v>
      </c>
      <c r="S28" s="110">
        <v>35429</v>
      </c>
      <c r="T28" s="109">
        <v>8561002</v>
      </c>
      <c r="U28" s="106">
        <v>2685</v>
      </c>
      <c r="V28" s="107">
        <v>488178</v>
      </c>
      <c r="W28" s="106">
        <v>6898</v>
      </c>
      <c r="X28" s="109">
        <v>1366119</v>
      </c>
      <c r="Y28" s="111">
        <f t="shared" ref="Y28:Y29" si="6">+W28+U28+S28+Q28+O28+M28+K28+I28+G28+E28</f>
        <v>85924</v>
      </c>
      <c r="Z28" s="112">
        <f t="shared" si="5"/>
        <v>20849294</v>
      </c>
    </row>
    <row r="29" spans="1:28" ht="18.95" customHeight="1" thickBot="1" x14ac:dyDescent="0.2">
      <c r="A29" s="22"/>
      <c r="B29" s="195"/>
      <c r="C29" s="7"/>
      <c r="D29" s="55" t="s">
        <v>24</v>
      </c>
      <c r="E29" s="113">
        <v>2450</v>
      </c>
      <c r="F29" s="114">
        <v>502222</v>
      </c>
      <c r="G29" s="115">
        <v>845</v>
      </c>
      <c r="H29" s="116">
        <v>386258</v>
      </c>
      <c r="I29" s="113">
        <v>2023</v>
      </c>
      <c r="J29" s="114">
        <v>1593691</v>
      </c>
      <c r="K29" s="117">
        <v>1111</v>
      </c>
      <c r="L29" s="116">
        <v>1900112</v>
      </c>
      <c r="M29" s="113">
        <v>15438</v>
      </c>
      <c r="N29" s="114">
        <v>2835603</v>
      </c>
      <c r="O29" s="117">
        <v>4094</v>
      </c>
      <c r="P29" s="116">
        <v>1176873</v>
      </c>
      <c r="Q29" s="113">
        <v>59786</v>
      </c>
      <c r="R29" s="114">
        <v>10088445</v>
      </c>
      <c r="S29" s="117">
        <v>29402</v>
      </c>
      <c r="T29" s="116">
        <v>2467728</v>
      </c>
      <c r="U29" s="113">
        <v>4776</v>
      </c>
      <c r="V29" s="114">
        <v>1411623</v>
      </c>
      <c r="W29" s="113">
        <v>10028</v>
      </c>
      <c r="X29" s="116">
        <v>2186209</v>
      </c>
      <c r="Y29" s="111">
        <f t="shared" si="6"/>
        <v>129953</v>
      </c>
      <c r="Z29" s="112">
        <f t="shared" si="5"/>
        <v>24548764</v>
      </c>
    </row>
    <row r="30" spans="1:28" ht="18.95" customHeight="1" thickBot="1" x14ac:dyDescent="0.2">
      <c r="A30" s="22" t="s">
        <v>29</v>
      </c>
      <c r="B30" s="195"/>
      <c r="C30" s="7"/>
      <c r="D30" s="56" t="s">
        <v>44</v>
      </c>
      <c r="E30" s="204">
        <v>45.5</v>
      </c>
      <c r="F30" s="206"/>
      <c r="G30" s="204">
        <v>71.5</v>
      </c>
      <c r="H30" s="206"/>
      <c r="I30" s="204">
        <v>109.5</v>
      </c>
      <c r="J30" s="206"/>
      <c r="K30" s="204">
        <v>66.5</v>
      </c>
      <c r="L30" s="206"/>
      <c r="M30" s="204">
        <v>60</v>
      </c>
      <c r="N30" s="206"/>
      <c r="O30" s="204">
        <v>107.5</v>
      </c>
      <c r="P30" s="206"/>
      <c r="Q30" s="204">
        <v>44.4</v>
      </c>
      <c r="R30" s="206"/>
      <c r="S30" s="204">
        <v>122.9</v>
      </c>
      <c r="T30" s="206"/>
      <c r="U30" s="204">
        <v>53.1</v>
      </c>
      <c r="V30" s="206"/>
      <c r="W30" s="204">
        <v>71.599999999999994</v>
      </c>
      <c r="X30" s="206"/>
      <c r="Y30" s="209">
        <v>70</v>
      </c>
      <c r="Z30" s="210"/>
    </row>
    <row r="31" spans="1:28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-151</v>
      </c>
      <c r="F31" s="91">
        <f t="shared" ref="F31:Z33" si="7">F20-F27</f>
        <v>4358</v>
      </c>
      <c r="G31" s="92">
        <f t="shared" si="7"/>
        <v>569</v>
      </c>
      <c r="H31" s="93">
        <f t="shared" si="7"/>
        <v>217370</v>
      </c>
      <c r="I31" s="90">
        <f t="shared" si="7"/>
        <v>146</v>
      </c>
      <c r="J31" s="91">
        <f t="shared" si="7"/>
        <v>4864603</v>
      </c>
      <c r="K31" s="92">
        <f t="shared" si="7"/>
        <v>1355</v>
      </c>
      <c r="L31" s="93">
        <f t="shared" si="7"/>
        <v>3121045</v>
      </c>
      <c r="M31" s="90">
        <f t="shared" si="7"/>
        <v>248</v>
      </c>
      <c r="N31" s="91">
        <f t="shared" si="7"/>
        <v>272478</v>
      </c>
      <c r="O31" s="92">
        <f t="shared" si="7"/>
        <v>-683</v>
      </c>
      <c r="P31" s="93">
        <f t="shared" si="7"/>
        <v>-233786</v>
      </c>
      <c r="Q31" s="90">
        <f t="shared" si="7"/>
        <v>2437</v>
      </c>
      <c r="R31" s="91">
        <f t="shared" si="7"/>
        <v>844953</v>
      </c>
      <c r="S31" s="92">
        <f t="shared" si="7"/>
        <v>6221</v>
      </c>
      <c r="T31" s="93">
        <f t="shared" si="7"/>
        <v>1201096</v>
      </c>
      <c r="U31" s="90">
        <f t="shared" si="7"/>
        <v>290</v>
      </c>
      <c r="V31" s="91">
        <f t="shared" si="7"/>
        <v>162481</v>
      </c>
      <c r="W31" s="92">
        <f t="shared" si="7"/>
        <v>-52</v>
      </c>
      <c r="X31" s="93">
        <f t="shared" si="7"/>
        <v>27306</v>
      </c>
      <c r="Y31" s="90">
        <f t="shared" si="7"/>
        <v>10380</v>
      </c>
      <c r="Z31" s="91">
        <f t="shared" si="7"/>
        <v>10481904</v>
      </c>
    </row>
    <row r="32" spans="1:28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8">E21-E28</f>
        <v>-158</v>
      </c>
      <c r="F32" s="95">
        <f t="shared" si="8"/>
        <v>479</v>
      </c>
      <c r="G32" s="96">
        <f t="shared" si="8"/>
        <v>422</v>
      </c>
      <c r="H32" s="97">
        <f t="shared" si="8"/>
        <v>171906</v>
      </c>
      <c r="I32" s="94">
        <f t="shared" si="8"/>
        <v>-114</v>
      </c>
      <c r="J32" s="95">
        <f t="shared" si="8"/>
        <v>4569333</v>
      </c>
      <c r="K32" s="96">
        <f t="shared" si="8"/>
        <v>1840</v>
      </c>
      <c r="L32" s="97">
        <f t="shared" si="8"/>
        <v>2489891</v>
      </c>
      <c r="M32" s="94">
        <f t="shared" si="8"/>
        <v>2070.2479999999996</v>
      </c>
      <c r="N32" s="95">
        <f t="shared" si="8"/>
        <v>417475</v>
      </c>
      <c r="O32" s="96">
        <f t="shared" si="8"/>
        <v>-888</v>
      </c>
      <c r="P32" s="97">
        <f t="shared" si="8"/>
        <v>-264816</v>
      </c>
      <c r="Q32" s="94">
        <f t="shared" si="8"/>
        <v>3438</v>
      </c>
      <c r="R32" s="95">
        <f t="shared" si="8"/>
        <v>899537</v>
      </c>
      <c r="S32" s="96">
        <f t="shared" si="8"/>
        <v>8115</v>
      </c>
      <c r="T32" s="97">
        <f t="shared" si="8"/>
        <v>1485256</v>
      </c>
      <c r="U32" s="94">
        <f t="shared" si="7"/>
        <v>209</v>
      </c>
      <c r="V32" s="95">
        <f t="shared" si="7"/>
        <v>52378</v>
      </c>
      <c r="W32" s="96">
        <f t="shared" si="7"/>
        <v>-232</v>
      </c>
      <c r="X32" s="97">
        <f t="shared" si="7"/>
        <v>-1312</v>
      </c>
      <c r="Y32" s="94">
        <f t="shared" si="7"/>
        <v>14702.247999999992</v>
      </c>
      <c r="Z32" s="95">
        <f t="shared" si="7"/>
        <v>9820127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8"/>
        <v>7</v>
      </c>
      <c r="F33" s="95">
        <f t="shared" si="7"/>
        <v>-62844</v>
      </c>
      <c r="G33" s="96">
        <f t="shared" si="7"/>
        <v>747</v>
      </c>
      <c r="H33" s="97">
        <f t="shared" si="7"/>
        <v>319400</v>
      </c>
      <c r="I33" s="94">
        <f t="shared" si="7"/>
        <v>421</v>
      </c>
      <c r="J33" s="95">
        <f t="shared" si="7"/>
        <v>913601</v>
      </c>
      <c r="K33" s="96">
        <f t="shared" si="7"/>
        <v>2945</v>
      </c>
      <c r="L33" s="97">
        <f t="shared" si="7"/>
        <v>5345696</v>
      </c>
      <c r="M33" s="94">
        <f t="shared" si="7"/>
        <v>1642.2999999999993</v>
      </c>
      <c r="N33" s="95">
        <f t="shared" si="7"/>
        <v>493720</v>
      </c>
      <c r="O33" s="96">
        <f t="shared" si="7"/>
        <v>792</v>
      </c>
      <c r="P33" s="97">
        <f t="shared" si="7"/>
        <v>171524</v>
      </c>
      <c r="Q33" s="94">
        <f t="shared" si="7"/>
        <v>1534</v>
      </c>
      <c r="R33" s="95">
        <f t="shared" si="7"/>
        <v>475864</v>
      </c>
      <c r="S33" s="96">
        <f t="shared" si="7"/>
        <v>-227</v>
      </c>
      <c r="T33" s="97">
        <f t="shared" si="7"/>
        <v>97595</v>
      </c>
      <c r="U33" s="94">
        <f t="shared" si="7"/>
        <v>-318</v>
      </c>
      <c r="V33" s="95">
        <f t="shared" si="7"/>
        <v>89214</v>
      </c>
      <c r="W33" s="96">
        <f t="shared" si="7"/>
        <v>-1487</v>
      </c>
      <c r="X33" s="97">
        <f t="shared" si="7"/>
        <v>-203575</v>
      </c>
      <c r="Y33" s="94">
        <f t="shared" si="7"/>
        <v>6056.2999999999884</v>
      </c>
      <c r="Z33" s="95">
        <f t="shared" si="7"/>
        <v>7640195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-10.922965583789001</v>
      </c>
      <c r="F34" s="201"/>
      <c r="G34" s="207">
        <f t="shared" ref="G34" si="9">+G23-G30</f>
        <v>7.8887704335465543</v>
      </c>
      <c r="H34" s="208"/>
      <c r="I34" s="187">
        <f t="shared" ref="I34" si="10">+I23-I30</f>
        <v>-2.6397210153212853</v>
      </c>
      <c r="J34" s="201"/>
      <c r="K34" s="207">
        <f t="shared" ref="K34" si="11">+K23-K30</f>
        <v>-12.197606538237011</v>
      </c>
      <c r="L34" s="208"/>
      <c r="M34" s="187">
        <f t="shared" ref="M34" si="12">+M23-M30</f>
        <v>-2.3599361655497688</v>
      </c>
      <c r="N34" s="201"/>
      <c r="O34" s="207">
        <f t="shared" ref="O34" si="13">+O23-O30</f>
        <v>-31.889473684210529</v>
      </c>
      <c r="P34" s="208"/>
      <c r="Q34" s="187">
        <f t="shared" ref="Q34" si="14">+Q23-Q30</f>
        <v>3.2828435847458337</v>
      </c>
      <c r="R34" s="201"/>
      <c r="S34" s="207">
        <f t="shared" ref="S34" si="15">+S23-S30</f>
        <v>21.052228391230699</v>
      </c>
      <c r="T34" s="208"/>
      <c r="U34" s="187">
        <f t="shared" ref="U34" si="16">+U23-U30</f>
        <v>8.4384615384615387</v>
      </c>
      <c r="V34" s="201"/>
      <c r="W34" s="207">
        <f t="shared" ref="W34" si="17">+W23-W30</f>
        <v>11.029976720587371</v>
      </c>
      <c r="X34" s="208"/>
      <c r="Y34" s="187">
        <f t="shared" ref="Y34" si="18">+Y23-Y30</f>
        <v>4.8500341085637473</v>
      </c>
      <c r="Z34" s="201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9">E20/E27*100</f>
        <v>84.576098059244131</v>
      </c>
      <c r="F35" s="60">
        <f t="shared" si="19"/>
        <v>107.19711983088915</v>
      </c>
      <c r="G35" s="61">
        <f t="shared" si="19"/>
        <v>195.30988274706868</v>
      </c>
      <c r="H35" s="62">
        <f t="shared" si="19"/>
        <v>205.70157309927302</v>
      </c>
      <c r="I35" s="59">
        <f t="shared" si="19"/>
        <v>106.56179775280899</v>
      </c>
      <c r="J35" s="60">
        <f t="shared" si="19"/>
        <v>538.36033546989484</v>
      </c>
      <c r="K35" s="61">
        <f t="shared" si="19"/>
        <v>282.1236559139785</v>
      </c>
      <c r="L35" s="62">
        <f t="shared" si="19"/>
        <v>308.11087261944527</v>
      </c>
      <c r="M35" s="59">
        <f t="shared" si="19"/>
        <v>102.48521895981561</v>
      </c>
      <c r="N35" s="60">
        <f t="shared" si="19"/>
        <v>116.13810356938524</v>
      </c>
      <c r="O35" s="61">
        <f t="shared" si="19"/>
        <v>84.47727272727272</v>
      </c>
      <c r="P35" s="62">
        <f t="shared" si="19"/>
        <v>84.74484585694664</v>
      </c>
      <c r="Q35" s="59">
        <f t="shared" si="19"/>
        <v>108.9674712982043</v>
      </c>
      <c r="R35" s="60">
        <f t="shared" si="19"/>
        <v>118.23623956025125</v>
      </c>
      <c r="S35" s="61">
        <f t="shared" si="19"/>
        <v>117.25419497989182</v>
      </c>
      <c r="T35" s="62">
        <f t="shared" si="19"/>
        <v>114.04174284667793</v>
      </c>
      <c r="U35" s="59">
        <f t="shared" si="19"/>
        <v>111.65594855305466</v>
      </c>
      <c r="V35" s="60">
        <f t="shared" si="19"/>
        <v>132.90687783538561</v>
      </c>
      <c r="W35" s="61">
        <f t="shared" si="19"/>
        <v>99.280675058790976</v>
      </c>
      <c r="X35" s="62">
        <f t="shared" si="19"/>
        <v>101.98591401790857</v>
      </c>
      <c r="Y35" s="59">
        <f t="shared" si="19"/>
        <v>111.29832810867293</v>
      </c>
      <c r="Z35" s="60">
        <f t="shared" si="19"/>
        <v>149.55416913131813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9"/>
        <v>89.324324324324323</v>
      </c>
      <c r="F36" s="64">
        <f t="shared" si="19"/>
        <v>100.2553985603839</v>
      </c>
      <c r="G36" s="65">
        <f t="shared" si="19"/>
        <v>165.3250773993808</v>
      </c>
      <c r="H36" s="66">
        <f t="shared" si="19"/>
        <v>177.92868346373882</v>
      </c>
      <c r="I36" s="63">
        <f t="shared" si="19"/>
        <v>95.28145695364239</v>
      </c>
      <c r="J36" s="64">
        <f t="shared" si="19"/>
        <v>517.81228254816745</v>
      </c>
      <c r="K36" s="65">
        <f t="shared" si="19"/>
        <v>358.42696629213486</v>
      </c>
      <c r="L36" s="66">
        <f t="shared" si="19"/>
        <v>261.53386034170126</v>
      </c>
      <c r="M36" s="63">
        <f t="shared" si="19"/>
        <v>132.46938519447929</v>
      </c>
      <c r="N36" s="64">
        <f t="shared" si="19"/>
        <v>130.01370288465134</v>
      </c>
      <c r="O36" s="65">
        <f t="shared" si="19"/>
        <v>79.604960955443275</v>
      </c>
      <c r="P36" s="66">
        <f t="shared" si="19"/>
        <v>82.649192856197502</v>
      </c>
      <c r="Q36" s="63">
        <f t="shared" si="19"/>
        <v>113.79172015404365</v>
      </c>
      <c r="R36" s="64">
        <f t="shared" si="19"/>
        <v>120.10759074476391</v>
      </c>
      <c r="S36" s="65">
        <f t="shared" si="19"/>
        <v>122.90496485929606</v>
      </c>
      <c r="T36" s="66">
        <f t="shared" si="19"/>
        <v>117.34909067887148</v>
      </c>
      <c r="U36" s="63">
        <f t="shared" si="19"/>
        <v>107.78398510242087</v>
      </c>
      <c r="V36" s="64">
        <f t="shared" si="19"/>
        <v>110.72928317130226</v>
      </c>
      <c r="W36" s="65">
        <f t="shared" si="19"/>
        <v>96.636706291678749</v>
      </c>
      <c r="X36" s="66">
        <f t="shared" si="19"/>
        <v>99.903961514333673</v>
      </c>
      <c r="Y36" s="63">
        <f t="shared" si="19"/>
        <v>117.11075834458357</v>
      </c>
      <c r="Z36" s="64">
        <f t="shared" si="19"/>
        <v>147.10052532234425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9"/>
        <v>100.28571428571429</v>
      </c>
      <c r="F37" s="68">
        <f t="shared" si="19"/>
        <v>87.486808622481689</v>
      </c>
      <c r="G37" s="69">
        <f t="shared" si="19"/>
        <v>188.40236686390531</v>
      </c>
      <c r="H37" s="70">
        <f t="shared" si="19"/>
        <v>182.69084394368531</v>
      </c>
      <c r="I37" s="67">
        <f t="shared" si="19"/>
        <v>120.81067721206129</v>
      </c>
      <c r="J37" s="68">
        <f t="shared" si="19"/>
        <v>157.32610650370745</v>
      </c>
      <c r="K37" s="69">
        <f t="shared" si="19"/>
        <v>365.07650765076505</v>
      </c>
      <c r="L37" s="70">
        <f t="shared" si="19"/>
        <v>381.33583704539518</v>
      </c>
      <c r="M37" s="67">
        <f t="shared" si="19"/>
        <v>110.63803601502784</v>
      </c>
      <c r="N37" s="68">
        <f t="shared" si="19"/>
        <v>117.41146415771178</v>
      </c>
      <c r="O37" s="69">
        <f t="shared" si="19"/>
        <v>119.34538348803127</v>
      </c>
      <c r="P37" s="70">
        <f t="shared" si="19"/>
        <v>114.5745547735397</v>
      </c>
      <c r="Q37" s="67">
        <f t="shared" si="19"/>
        <v>102.56581808450139</v>
      </c>
      <c r="R37" s="68">
        <f t="shared" si="19"/>
        <v>104.71692119053036</v>
      </c>
      <c r="S37" s="69">
        <f t="shared" si="19"/>
        <v>99.227943677300871</v>
      </c>
      <c r="T37" s="70">
        <f t="shared" si="19"/>
        <v>103.95485239864361</v>
      </c>
      <c r="U37" s="67">
        <f t="shared" si="19"/>
        <v>93.341708542713562</v>
      </c>
      <c r="V37" s="68">
        <f t="shared" si="19"/>
        <v>106.31995936592136</v>
      </c>
      <c r="W37" s="69">
        <f t="shared" si="19"/>
        <v>85.1715197447148</v>
      </c>
      <c r="X37" s="70">
        <f t="shared" si="19"/>
        <v>90.688218738464627</v>
      </c>
      <c r="Y37" s="67">
        <f t="shared" si="19"/>
        <v>104.66037721330019</v>
      </c>
      <c r="Z37" s="68">
        <f t="shared" si="19"/>
        <v>131.12252413196853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18">
        <v>1814</v>
      </c>
      <c r="F39" s="119">
        <v>233548</v>
      </c>
      <c r="G39" s="118">
        <v>1284</v>
      </c>
      <c r="H39" s="119">
        <v>398229</v>
      </c>
      <c r="I39" s="118">
        <v>3119</v>
      </c>
      <c r="J39" s="119">
        <v>5936980</v>
      </c>
      <c r="K39" s="118">
        <v>2155</v>
      </c>
      <c r="L39" s="119">
        <v>4586997</v>
      </c>
      <c r="M39" s="118">
        <v>10676</v>
      </c>
      <c r="N39" s="119">
        <v>1899821</v>
      </c>
      <c r="O39" s="118">
        <v>5506</v>
      </c>
      <c r="P39" s="119">
        <v>1818615</v>
      </c>
      <c r="Q39" s="118">
        <v>29338</v>
      </c>
      <c r="R39" s="119">
        <v>5910182</v>
      </c>
      <c r="S39" s="120">
        <v>54312</v>
      </c>
      <c r="T39" s="121">
        <v>11855445</v>
      </c>
      <c r="U39" s="118">
        <v>4152</v>
      </c>
      <c r="V39" s="119">
        <v>1260320</v>
      </c>
      <c r="W39" s="118">
        <v>7971</v>
      </c>
      <c r="X39" s="119">
        <v>1599012</v>
      </c>
      <c r="Y39" s="104">
        <f>+W39+U39+S39+Q39+O39+M39+K39+I39+G39+E39</f>
        <v>120327</v>
      </c>
      <c r="Z39" s="105">
        <f t="shared" ref="Z39:Z41" si="20">+X39+V39+T39+R39+P39+N39+L39+J39+H39+F39</f>
        <v>35499149</v>
      </c>
    </row>
    <row r="40" spans="1:38" ht="18.95" customHeight="1" x14ac:dyDescent="0.15">
      <c r="A40" s="22"/>
      <c r="B40" s="190"/>
      <c r="C40" s="22"/>
      <c r="D40" s="82" t="s">
        <v>22</v>
      </c>
      <c r="E40" s="122">
        <v>1206</v>
      </c>
      <c r="F40" s="123">
        <v>104749</v>
      </c>
      <c r="G40" s="122">
        <v>1241</v>
      </c>
      <c r="H40" s="123">
        <v>382710</v>
      </c>
      <c r="I40" s="122">
        <v>3142</v>
      </c>
      <c r="J40" s="123">
        <v>5671842</v>
      </c>
      <c r="K40" s="122">
        <v>1326</v>
      </c>
      <c r="L40" s="123">
        <v>2930202</v>
      </c>
      <c r="M40" s="122">
        <v>8964</v>
      </c>
      <c r="N40" s="123">
        <v>1765247</v>
      </c>
      <c r="O40" s="122">
        <v>5338</v>
      </c>
      <c r="P40" s="123">
        <v>1757485</v>
      </c>
      <c r="Q40" s="122">
        <v>28716</v>
      </c>
      <c r="R40" s="123">
        <v>6178385</v>
      </c>
      <c r="S40" s="120">
        <v>52518</v>
      </c>
      <c r="T40" s="121">
        <v>11650366</v>
      </c>
      <c r="U40" s="122">
        <v>3544</v>
      </c>
      <c r="V40" s="123">
        <v>824895</v>
      </c>
      <c r="W40" s="122">
        <v>7622</v>
      </c>
      <c r="X40" s="123">
        <v>1552537</v>
      </c>
      <c r="Y40" s="111">
        <f t="shared" ref="Y40:Y41" si="21">+W40+U40+S40+Q40+O40+M40+K40+I40+G40+E40</f>
        <v>113617</v>
      </c>
      <c r="Z40" s="112">
        <f t="shared" si="20"/>
        <v>32818418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22">
        <v>3761</v>
      </c>
      <c r="F41" s="123">
        <v>752407</v>
      </c>
      <c r="G41" s="122">
        <v>1222</v>
      </c>
      <c r="H41" s="123">
        <v>528743</v>
      </c>
      <c r="I41" s="122">
        <v>1929</v>
      </c>
      <c r="J41" s="123">
        <v>2078527</v>
      </c>
      <c r="K41" s="122">
        <v>4509</v>
      </c>
      <c r="L41" s="123">
        <v>6651106</v>
      </c>
      <c r="M41" s="122">
        <v>15316</v>
      </c>
      <c r="N41" s="123">
        <v>3175052</v>
      </c>
      <c r="O41" s="122">
        <v>4614</v>
      </c>
      <c r="P41" s="123">
        <v>1310036</v>
      </c>
      <c r="Q41" s="122">
        <v>60273</v>
      </c>
      <c r="R41" s="123">
        <v>10232726</v>
      </c>
      <c r="S41" s="120">
        <v>30442</v>
      </c>
      <c r="T41" s="121">
        <v>2856694</v>
      </c>
      <c r="U41" s="122">
        <v>4759</v>
      </c>
      <c r="V41" s="123">
        <v>1399336</v>
      </c>
      <c r="W41" s="122">
        <v>8212</v>
      </c>
      <c r="X41" s="123">
        <v>1941106</v>
      </c>
      <c r="Y41" s="111">
        <f t="shared" si="21"/>
        <v>135037</v>
      </c>
      <c r="Z41" s="112">
        <f t="shared" si="20"/>
        <v>30925733</v>
      </c>
    </row>
    <row r="42" spans="1:38" ht="18.95" customHeight="1" thickBot="1" x14ac:dyDescent="0.2">
      <c r="A42" s="22"/>
      <c r="B42" s="190"/>
      <c r="C42" s="22"/>
      <c r="D42" s="89" t="s">
        <v>44</v>
      </c>
      <c r="E42" s="202">
        <v>43.7</v>
      </c>
      <c r="F42" s="211"/>
      <c r="G42" s="202">
        <v>105.2</v>
      </c>
      <c r="H42" s="211"/>
      <c r="I42" s="202">
        <v>165.7</v>
      </c>
      <c r="J42" s="211"/>
      <c r="K42" s="202">
        <v>42.5</v>
      </c>
      <c r="L42" s="211"/>
      <c r="M42" s="202">
        <v>67.8</v>
      </c>
      <c r="N42" s="211"/>
      <c r="O42" s="202">
        <v>119.8</v>
      </c>
      <c r="P42" s="211"/>
      <c r="Q42" s="202">
        <v>49</v>
      </c>
      <c r="R42" s="211"/>
      <c r="S42" s="202">
        <v>180.8</v>
      </c>
      <c r="T42" s="211"/>
      <c r="U42" s="202">
        <v>84.9</v>
      </c>
      <c r="V42" s="211"/>
      <c r="W42" s="202">
        <v>97.2</v>
      </c>
      <c r="X42" s="211"/>
      <c r="Y42" s="202">
        <v>89.3</v>
      </c>
      <c r="Z42" s="211"/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22">E20-E39</f>
        <v>-986</v>
      </c>
      <c r="F43" s="93">
        <f t="shared" si="22"/>
        <v>-168638</v>
      </c>
      <c r="G43" s="90">
        <f t="shared" si="22"/>
        <v>-118</v>
      </c>
      <c r="H43" s="91">
        <f t="shared" si="22"/>
        <v>24786</v>
      </c>
      <c r="I43" s="92">
        <f t="shared" si="22"/>
        <v>-748</v>
      </c>
      <c r="J43" s="93">
        <f t="shared" si="22"/>
        <v>37350</v>
      </c>
      <c r="K43" s="90">
        <f t="shared" si="22"/>
        <v>-56</v>
      </c>
      <c r="L43" s="91">
        <f t="shared" si="22"/>
        <v>33751</v>
      </c>
      <c r="M43" s="92">
        <f t="shared" si="22"/>
        <v>-449</v>
      </c>
      <c r="N43" s="93">
        <f t="shared" si="22"/>
        <v>61071</v>
      </c>
      <c r="O43" s="90">
        <f t="shared" si="22"/>
        <v>-1789</v>
      </c>
      <c r="P43" s="91">
        <f t="shared" si="22"/>
        <v>-519896</v>
      </c>
      <c r="Q43" s="92">
        <f t="shared" si="22"/>
        <v>275</v>
      </c>
      <c r="R43" s="93">
        <f t="shared" si="22"/>
        <v>-431856</v>
      </c>
      <c r="S43" s="90">
        <f t="shared" si="22"/>
        <v>-12036</v>
      </c>
      <c r="T43" s="91">
        <f t="shared" si="22"/>
        <v>-2100596</v>
      </c>
      <c r="U43" s="92">
        <f t="shared" si="22"/>
        <v>-1374</v>
      </c>
      <c r="V43" s="93">
        <f t="shared" si="22"/>
        <v>-604079</v>
      </c>
      <c r="W43" s="90">
        <f t="shared" si="22"/>
        <v>-794</v>
      </c>
      <c r="X43" s="91">
        <f t="shared" si="22"/>
        <v>-196722</v>
      </c>
      <c r="Y43" s="90">
        <f t="shared" si="22"/>
        <v>-18075</v>
      </c>
      <c r="Z43" s="91">
        <f t="shared" si="22"/>
        <v>-3864829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22"/>
        <v>116</v>
      </c>
      <c r="F44" s="97">
        <f t="shared" si="22"/>
        <v>83280</v>
      </c>
      <c r="G44" s="94">
        <f t="shared" si="22"/>
        <v>-173</v>
      </c>
      <c r="H44" s="95">
        <f t="shared" si="22"/>
        <v>9790</v>
      </c>
      <c r="I44" s="96">
        <f t="shared" si="22"/>
        <v>-840</v>
      </c>
      <c r="J44" s="97">
        <f t="shared" si="22"/>
        <v>-8876</v>
      </c>
      <c r="K44" s="94">
        <f t="shared" si="22"/>
        <v>1226</v>
      </c>
      <c r="L44" s="95">
        <f t="shared" si="22"/>
        <v>1101094</v>
      </c>
      <c r="M44" s="96">
        <f t="shared" si="22"/>
        <v>-517.75200000000041</v>
      </c>
      <c r="N44" s="97">
        <f t="shared" si="22"/>
        <v>43176</v>
      </c>
      <c r="O44" s="94">
        <f t="shared" si="22"/>
        <v>-1872</v>
      </c>
      <c r="P44" s="95">
        <f t="shared" si="22"/>
        <v>-496055</v>
      </c>
      <c r="Q44" s="96">
        <f t="shared" si="22"/>
        <v>-350</v>
      </c>
      <c r="R44" s="97">
        <f t="shared" si="22"/>
        <v>-805229</v>
      </c>
      <c r="S44" s="94">
        <f t="shared" si="22"/>
        <v>-8974</v>
      </c>
      <c r="T44" s="95">
        <f t="shared" si="22"/>
        <v>-1604108</v>
      </c>
      <c r="U44" s="96">
        <f t="shared" si="22"/>
        <v>-650</v>
      </c>
      <c r="V44" s="97">
        <f t="shared" si="22"/>
        <v>-284339</v>
      </c>
      <c r="W44" s="94">
        <f t="shared" si="22"/>
        <v>-956</v>
      </c>
      <c r="X44" s="95">
        <f t="shared" si="22"/>
        <v>-187730</v>
      </c>
      <c r="Y44" s="94">
        <f t="shared" si="22"/>
        <v>-12990.752000000008</v>
      </c>
      <c r="Z44" s="95">
        <f t="shared" si="22"/>
        <v>-2148997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22"/>
        <v>-1304</v>
      </c>
      <c r="F45" s="97">
        <f t="shared" si="22"/>
        <v>-313029</v>
      </c>
      <c r="G45" s="94">
        <f t="shared" si="22"/>
        <v>370</v>
      </c>
      <c r="H45" s="95">
        <f t="shared" si="22"/>
        <v>176915</v>
      </c>
      <c r="I45" s="96">
        <f t="shared" si="22"/>
        <v>515</v>
      </c>
      <c r="J45" s="97">
        <f t="shared" si="22"/>
        <v>428765</v>
      </c>
      <c r="K45" s="94">
        <f t="shared" si="22"/>
        <v>-453</v>
      </c>
      <c r="L45" s="95">
        <f t="shared" si="22"/>
        <v>594702</v>
      </c>
      <c r="M45" s="96">
        <f t="shared" si="22"/>
        <v>1764.2999999999993</v>
      </c>
      <c r="N45" s="97">
        <f t="shared" si="22"/>
        <v>154271</v>
      </c>
      <c r="O45" s="94">
        <f t="shared" si="22"/>
        <v>272</v>
      </c>
      <c r="P45" s="95">
        <f t="shared" si="22"/>
        <v>38361</v>
      </c>
      <c r="Q45" s="96">
        <f t="shared" si="22"/>
        <v>1047</v>
      </c>
      <c r="R45" s="97">
        <f t="shared" si="22"/>
        <v>331583</v>
      </c>
      <c r="S45" s="94">
        <f t="shared" si="22"/>
        <v>-1267</v>
      </c>
      <c r="T45" s="95">
        <f t="shared" si="22"/>
        <v>-291371</v>
      </c>
      <c r="U45" s="96">
        <f t="shared" si="22"/>
        <v>-301</v>
      </c>
      <c r="V45" s="97">
        <f t="shared" si="22"/>
        <v>101501</v>
      </c>
      <c r="W45" s="94">
        <f t="shared" si="22"/>
        <v>329</v>
      </c>
      <c r="X45" s="95">
        <f t="shared" si="22"/>
        <v>41528</v>
      </c>
      <c r="Y45" s="94">
        <f t="shared" si="22"/>
        <v>972.29999999998836</v>
      </c>
      <c r="Z45" s="95">
        <f t="shared" si="22"/>
        <v>1263226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-9.1229655837890036</v>
      </c>
      <c r="F46" s="201"/>
      <c r="G46" s="192">
        <f>G23-G42</f>
        <v>-25.811229566453449</v>
      </c>
      <c r="H46" s="201"/>
      <c r="I46" s="192">
        <f>I23-I42</f>
        <v>-58.839721015321274</v>
      </c>
      <c r="J46" s="201"/>
      <c r="K46" s="192">
        <f>K23-K42</f>
        <v>11.802393461762989</v>
      </c>
      <c r="L46" s="201"/>
      <c r="M46" s="192">
        <f>M23-M42</f>
        <v>-10.159936165549766</v>
      </c>
      <c r="N46" s="201"/>
      <c r="O46" s="192">
        <f t="shared" si="22"/>
        <v>-44.189473684210526</v>
      </c>
      <c r="P46" s="201"/>
      <c r="Q46" s="192">
        <f t="shared" si="22"/>
        <v>-1.3171564152541677</v>
      </c>
      <c r="R46" s="201"/>
      <c r="S46" s="192">
        <f t="shared" si="22"/>
        <v>-36.847771608769307</v>
      </c>
      <c r="T46" s="201"/>
      <c r="U46" s="192">
        <f t="shared" si="22"/>
        <v>-23.361538461538466</v>
      </c>
      <c r="V46" s="201"/>
      <c r="W46" s="192">
        <f t="shared" si="22"/>
        <v>-14.570023279412638</v>
      </c>
      <c r="X46" s="201"/>
      <c r="Y46" s="192">
        <f t="shared" si="22"/>
        <v>-14.44996589143625</v>
      </c>
      <c r="Z46" s="201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3">E20/E39*100</f>
        <v>45.644983461962511</v>
      </c>
      <c r="F47" s="72">
        <f t="shared" si="23"/>
        <v>27.793001866853924</v>
      </c>
      <c r="G47" s="71">
        <f t="shared" si="23"/>
        <v>90.809968847352025</v>
      </c>
      <c r="H47" s="73">
        <f t="shared" si="23"/>
        <v>106.22405701242251</v>
      </c>
      <c r="I47" s="74">
        <f t="shared" si="23"/>
        <v>76.017954472587363</v>
      </c>
      <c r="J47" s="72">
        <f t="shared" si="23"/>
        <v>100.62910772817155</v>
      </c>
      <c r="K47" s="71">
        <f t="shared" si="23"/>
        <v>97.401392111368907</v>
      </c>
      <c r="L47" s="73">
        <f t="shared" si="23"/>
        <v>100.73579729831958</v>
      </c>
      <c r="M47" s="74">
        <f t="shared" si="23"/>
        <v>95.794304983139753</v>
      </c>
      <c r="N47" s="72">
        <f t="shared" si="23"/>
        <v>103.21456600384984</v>
      </c>
      <c r="O47" s="71">
        <f t="shared" si="23"/>
        <v>67.508172902288408</v>
      </c>
      <c r="P47" s="73">
        <f t="shared" si="23"/>
        <v>71.412530964497705</v>
      </c>
      <c r="Q47" s="74">
        <f t="shared" si="23"/>
        <v>100.937350875997</v>
      </c>
      <c r="R47" s="72">
        <f t="shared" si="23"/>
        <v>92.693016898633573</v>
      </c>
      <c r="S47" s="71">
        <f t="shared" si="23"/>
        <v>77.839151568714087</v>
      </c>
      <c r="T47" s="73">
        <f t="shared" si="23"/>
        <v>82.281592972680485</v>
      </c>
      <c r="U47" s="74">
        <f t="shared" si="23"/>
        <v>66.907514450867055</v>
      </c>
      <c r="V47" s="72">
        <f t="shared" si="23"/>
        <v>52.069395074266858</v>
      </c>
      <c r="W47" s="71">
        <f t="shared" si="23"/>
        <v>90.038890979801778</v>
      </c>
      <c r="X47" s="73">
        <f t="shared" si="23"/>
        <v>87.697278069207741</v>
      </c>
      <c r="Y47" s="71">
        <f t="shared" si="23"/>
        <v>84.978433767982253</v>
      </c>
      <c r="Z47" s="73">
        <f t="shared" si="23"/>
        <v>89.112896762680137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3"/>
        <v>109.61857379767828</v>
      </c>
      <c r="F48" s="66">
        <f t="shared" si="23"/>
        <v>179.50433894356988</v>
      </c>
      <c r="G48" s="63">
        <f t="shared" si="23"/>
        <v>86.059629331184524</v>
      </c>
      <c r="H48" s="64">
        <f t="shared" si="23"/>
        <v>102.55807269211674</v>
      </c>
      <c r="I48" s="65">
        <f t="shared" si="23"/>
        <v>73.265436028007642</v>
      </c>
      <c r="J48" s="66">
        <f t="shared" si="23"/>
        <v>99.843507629443835</v>
      </c>
      <c r="K48" s="63">
        <f t="shared" si="23"/>
        <v>192.45852187028657</v>
      </c>
      <c r="L48" s="64">
        <f t="shared" si="23"/>
        <v>137.57740933901485</v>
      </c>
      <c r="M48" s="65">
        <f t="shared" si="23"/>
        <v>94.224096385542168</v>
      </c>
      <c r="N48" s="66">
        <f t="shared" si="23"/>
        <v>102.44589000859369</v>
      </c>
      <c r="O48" s="63">
        <f t="shared" si="23"/>
        <v>64.930685650056191</v>
      </c>
      <c r="P48" s="64">
        <f t="shared" si="23"/>
        <v>71.774723539603471</v>
      </c>
      <c r="Q48" s="65">
        <f t="shared" si="23"/>
        <v>98.781167293494917</v>
      </c>
      <c r="R48" s="66">
        <f t="shared" si="23"/>
        <v>86.966998657416141</v>
      </c>
      <c r="S48" s="63">
        <f t="shared" si="23"/>
        <v>82.912525229445151</v>
      </c>
      <c r="T48" s="64">
        <f t="shared" si="23"/>
        <v>86.231265180853541</v>
      </c>
      <c r="U48" s="65">
        <f t="shared" si="23"/>
        <v>81.659142212189622</v>
      </c>
      <c r="V48" s="66">
        <f t="shared" si="23"/>
        <v>65.530279611344483</v>
      </c>
      <c r="W48" s="63">
        <f t="shared" si="23"/>
        <v>87.457360272894263</v>
      </c>
      <c r="X48" s="64">
        <f t="shared" si="23"/>
        <v>87.908178677867255</v>
      </c>
      <c r="Y48" s="63">
        <f t="shared" si="23"/>
        <v>88.566189918762149</v>
      </c>
      <c r="Z48" s="64">
        <f t="shared" si="23"/>
        <v>93.451856820155072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3"/>
        <v>65.328370114331292</v>
      </c>
      <c r="F49" s="70">
        <f t="shared" si="23"/>
        <v>58.396320076766962</v>
      </c>
      <c r="G49" s="67">
        <f t="shared" si="23"/>
        <v>130.27823240589197</v>
      </c>
      <c r="H49" s="68">
        <f t="shared" si="23"/>
        <v>133.45954461808478</v>
      </c>
      <c r="I49" s="69">
        <f t="shared" si="23"/>
        <v>126.69777086573355</v>
      </c>
      <c r="J49" s="70">
        <f t="shared" si="23"/>
        <v>120.62831033708005</v>
      </c>
      <c r="K49" s="67">
        <f t="shared" si="23"/>
        <v>89.953426480372585</v>
      </c>
      <c r="L49" s="68">
        <f t="shared" si="23"/>
        <v>108.94140012202482</v>
      </c>
      <c r="M49" s="69">
        <f t="shared" si="23"/>
        <v>111.51932619482893</v>
      </c>
      <c r="N49" s="70">
        <f t="shared" si="23"/>
        <v>104.85884955584979</v>
      </c>
      <c r="O49" s="67">
        <f t="shared" si="23"/>
        <v>105.89510186389251</v>
      </c>
      <c r="P49" s="68">
        <f t="shared" si="23"/>
        <v>102.92824013996562</v>
      </c>
      <c r="Q49" s="69">
        <f t="shared" si="23"/>
        <v>101.73709621223432</v>
      </c>
      <c r="R49" s="70">
        <f t="shared" si="23"/>
        <v>103.24041706970361</v>
      </c>
      <c r="S49" s="67">
        <f t="shared" si="23"/>
        <v>95.837986991656265</v>
      </c>
      <c r="T49" s="68">
        <f t="shared" si="23"/>
        <v>89.800412644826494</v>
      </c>
      <c r="U49" s="69">
        <f t="shared" si="23"/>
        <v>93.675141836520282</v>
      </c>
      <c r="V49" s="70">
        <f t="shared" si="23"/>
        <v>107.25351166553278</v>
      </c>
      <c r="W49" s="67">
        <f t="shared" si="23"/>
        <v>104.00633219678519</v>
      </c>
      <c r="X49" s="68">
        <f t="shared" si="23"/>
        <v>102.13939887878354</v>
      </c>
      <c r="Y49" s="67">
        <f t="shared" si="23"/>
        <v>100.72002488206935</v>
      </c>
      <c r="Z49" s="68">
        <f t="shared" si="23"/>
        <v>104.08470835598303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97">
    <mergeCell ref="AE46:AF46"/>
    <mergeCell ref="S46:T46"/>
    <mergeCell ref="U46:V46"/>
    <mergeCell ref="W46:X46"/>
    <mergeCell ref="Y46:Z46"/>
    <mergeCell ref="AA46:AB46"/>
    <mergeCell ref="AC46:AD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Q46:R46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S42:T42"/>
    <mergeCell ref="M34:N34"/>
    <mergeCell ref="O34:P34"/>
    <mergeCell ref="Q34:R34"/>
    <mergeCell ref="S34:T34"/>
    <mergeCell ref="U34:V34"/>
    <mergeCell ref="W34:X34"/>
    <mergeCell ref="Y30:Z30"/>
    <mergeCell ref="B27:B37"/>
    <mergeCell ref="E30:F30"/>
    <mergeCell ref="G30:H30"/>
    <mergeCell ref="I30:J30"/>
    <mergeCell ref="K30:L30"/>
    <mergeCell ref="M30:N30"/>
    <mergeCell ref="E34:F34"/>
    <mergeCell ref="G34:H34"/>
    <mergeCell ref="I34:J34"/>
    <mergeCell ref="K34:L34"/>
    <mergeCell ref="O30:P30"/>
    <mergeCell ref="Q30:R30"/>
    <mergeCell ref="S30:T30"/>
    <mergeCell ref="U30:V30"/>
    <mergeCell ref="W30:X30"/>
    <mergeCell ref="O24:P24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E23:F23"/>
    <mergeCell ref="G23:H23"/>
    <mergeCell ref="I23:J23"/>
    <mergeCell ref="K23:L23"/>
    <mergeCell ref="M23:N23"/>
    <mergeCell ref="O23:P23"/>
    <mergeCell ref="M3:N3"/>
    <mergeCell ref="O3:P3"/>
    <mergeCell ref="Q3:R3"/>
    <mergeCell ref="S3:T3"/>
    <mergeCell ref="Y2:Z3"/>
    <mergeCell ref="C3:D3"/>
    <mergeCell ref="E3:F3"/>
    <mergeCell ref="G3:H3"/>
    <mergeCell ref="I3:J3"/>
    <mergeCell ref="K3:L3"/>
    <mergeCell ref="U3:V3"/>
    <mergeCell ref="W3:X3"/>
    <mergeCell ref="Q2:R2"/>
    <mergeCell ref="S2:T2"/>
    <mergeCell ref="U2:V2"/>
    <mergeCell ref="W2:X2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C1A8-42D4-4C90-B676-24B5472D5324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125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641</v>
      </c>
      <c r="F5" s="14">
        <v>49760</v>
      </c>
      <c r="G5" s="15">
        <v>30</v>
      </c>
      <c r="H5" s="16">
        <v>5440</v>
      </c>
      <c r="I5" s="13">
        <v>1155</v>
      </c>
      <c r="J5" s="14">
        <v>1052196</v>
      </c>
      <c r="K5" s="17">
        <v>1992</v>
      </c>
      <c r="L5" s="18">
        <v>3943248</v>
      </c>
      <c r="M5" s="13">
        <v>644</v>
      </c>
      <c r="N5" s="75">
        <v>168252</v>
      </c>
      <c r="O5" s="19">
        <v>196</v>
      </c>
      <c r="P5" s="18">
        <v>25543</v>
      </c>
      <c r="Q5" s="13">
        <v>12448</v>
      </c>
      <c r="R5" s="14">
        <v>1968968</v>
      </c>
      <c r="S5" s="19">
        <v>12006</v>
      </c>
      <c r="T5" s="18">
        <v>3704749</v>
      </c>
      <c r="U5" s="13">
        <v>2443</v>
      </c>
      <c r="V5" s="14">
        <v>982076.95960631967</v>
      </c>
      <c r="W5" s="13">
        <v>317</v>
      </c>
      <c r="X5" s="18">
        <v>53474</v>
      </c>
      <c r="Y5" s="20">
        <f t="shared" ref="Y5:Z18" si="0">+W5+U5+S5+Q5+O5+M5+K5+I5+G5+E5</f>
        <v>31872</v>
      </c>
      <c r="Z5" s="21">
        <f t="shared" si="0"/>
        <v>11953706.95960632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+'(令和6年4月)'!E20+'(令和6年5月)'!E20+'(令和6年6月)'!E20+'(令和6年7月)'!E20+'(令和6年8月)'!E20+'(令和6年9月)'!E20+'(令和6年10月)'!E20+'(令和6年11月)'!E20+'(令和6年12月)'!E20+'(令和7年1月)'!E20+'(令和7年2月)'!E20+'(令和8年1月)'!E20</f>
        <v>11124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+'(令和6年4月)'!E21+'(令和6年5月)'!E21+'(令和6年6月)'!E21+'(令和6年7月)'!E21+'(令和6年8月)'!E21+'(令和6年9月)'!E21+'(令和6年10月)'!E21+'(令和6年11月)'!E21+'(令和6年12月)'!E21+'(令和7年1月)'!E21+'(令和7年2月)'!E21+'(令和8年1月)'!E21</f>
        <v>11301.008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+'(令和6年4月)'!F22+'(令和6年5月)'!F22+'(令和6年6月)'!F22+'(令和6年7月)'!F22+'(令和6年8月)'!F22+'(令和6年9月)'!F22+'(令和6年10月)'!F22+'(令和6年11月)'!F22+'(令和6年12月)'!F22+'(令和7年1月)'!F22+'(令和7年2月)'!F22+'(令和8年1月)'!F22</f>
        <v>3976437.9999999995</v>
      </c>
      <c r="AH5" s="155">
        <f t="shared" ref="AH5:AH14" si="1">+AG5/12</f>
        <v>331369.83333333331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642</v>
      </c>
      <c r="F6" s="24">
        <v>50194</v>
      </c>
      <c r="G6" s="25">
        <v>30</v>
      </c>
      <c r="H6" s="26">
        <v>5440</v>
      </c>
      <c r="I6" s="27">
        <v>1129</v>
      </c>
      <c r="J6" s="21">
        <v>1120859</v>
      </c>
      <c r="K6" s="25">
        <v>2294</v>
      </c>
      <c r="L6" s="26">
        <v>4557433</v>
      </c>
      <c r="M6" s="27">
        <v>697</v>
      </c>
      <c r="N6" s="76">
        <v>185948</v>
      </c>
      <c r="O6" s="25">
        <v>586</v>
      </c>
      <c r="P6" s="26">
        <v>33592</v>
      </c>
      <c r="Q6" s="27">
        <v>11671</v>
      </c>
      <c r="R6" s="21">
        <v>1874317</v>
      </c>
      <c r="S6" s="25">
        <v>12311</v>
      </c>
      <c r="T6" s="26">
        <v>3801294</v>
      </c>
      <c r="U6" s="27">
        <v>2015</v>
      </c>
      <c r="V6" s="21">
        <v>628450.95960631967</v>
      </c>
      <c r="W6" s="27">
        <v>442</v>
      </c>
      <c r="X6" s="26">
        <v>78099</v>
      </c>
      <c r="Y6" s="20">
        <f t="shared" si="0"/>
        <v>31817</v>
      </c>
      <c r="Z6" s="21">
        <f t="shared" si="0"/>
        <v>12335626.95960632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+'(令和6年4月)'!G20+'(令和6年5月)'!G20+'(令和6年6月)'!G20+'(令和6年7月)'!G20+'(令和6年8月)'!G20+'(令和6年9月)'!G20+'(令和6年10月)'!G20+'(令和6年11月)'!G20+'(令和6年12月)'!G20+'(令和7年1月)'!G20+'(令和7年2月)'!G20+'(令和8年1月)'!G20</f>
        <v>13066.275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+'(令和6年4月)'!G21+'(令和6年5月)'!G21+'(令和6年6月)'!G21+'(令和6年7月)'!G21+'(令和6年8月)'!G21+'(令和6年9月)'!G21+'(令和6年10月)'!G21+'(令和6年11月)'!G21+'(令和6年12月)'!G21+'(令和7年1月)'!G21+'(令和7年2月)'!G21+'(令和8年1月)'!G21</f>
        <v>13051.587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+'(令和6年4月)'!H22+'(令和6年5月)'!H22+'(令和6年6月)'!H22+'(令和6年7月)'!H22+'(令和6年8月)'!H22+'(令和6年9月)'!H22+'(令和6年10月)'!H22+'(令和6年11月)'!H22+'(令和6年12月)'!H22+'(令和7年1月)'!H22+'(令和7年2月)'!H22+'(令和8年1月)'!H22</f>
        <v>8590464</v>
      </c>
      <c r="AH6" s="155">
        <f t="shared" si="1"/>
        <v>715872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1522.9</v>
      </c>
      <c r="F7" s="36">
        <v>273150</v>
      </c>
      <c r="G7" s="29">
        <v>151</v>
      </c>
      <c r="H7" s="30">
        <v>74178</v>
      </c>
      <c r="I7" s="31">
        <v>1395</v>
      </c>
      <c r="J7" s="32">
        <v>1121030</v>
      </c>
      <c r="K7" s="77">
        <v>4915</v>
      </c>
      <c r="L7" s="30">
        <v>3073740</v>
      </c>
      <c r="M7" s="23">
        <v>1564.3</v>
      </c>
      <c r="N7" s="24">
        <v>281752.25</v>
      </c>
      <c r="O7" s="33">
        <v>2616</v>
      </c>
      <c r="P7" s="34">
        <v>505548</v>
      </c>
      <c r="Q7" s="23">
        <v>30945.699999999997</v>
      </c>
      <c r="R7" s="24">
        <v>4930020</v>
      </c>
      <c r="S7" s="33">
        <v>28695.200000000001</v>
      </c>
      <c r="T7" s="34">
        <v>2057306</v>
      </c>
      <c r="U7" s="23">
        <v>3145.8</v>
      </c>
      <c r="V7" s="24">
        <v>1765629.9344884744</v>
      </c>
      <c r="W7" s="23">
        <v>1841.1999999999998</v>
      </c>
      <c r="X7" s="34">
        <v>424931</v>
      </c>
      <c r="Y7" s="31">
        <f t="shared" si="0"/>
        <v>76792.099999999991</v>
      </c>
      <c r="Z7" s="24">
        <f>+X7+V7+T7+R7+P7+N7+L7+J7+H7+F7</f>
        <v>14507285.184488475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+'(令和6年4月)'!I20+'(令和6年5月)'!I20+'(令和6年6月)'!I20+'(令和6年7月)'!I20+'(令和6年8月)'!I20+'(令和6年9月)'!I20+'(令和6年10月)'!I20+'(令和6年11月)'!I20+'(令和6年12月)'!I20+'(令和7年1月)'!I20+'(令和7年2月)'!I20+'(令和8年1月)'!I20</f>
        <v>25771.800000000003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+'(令和6年4月)'!I21+'(令和6年5月)'!I21+'(令和6年6月)'!I21+'(令和6年7月)'!I21+'(令和6年8月)'!I21+'(令和6年9月)'!I21+'(令和6年10月)'!I21+'(令和6年11月)'!I21+'(令和6年12月)'!I21+'(令和7年1月)'!I21+'(令和7年2月)'!I21+'(令和8年1月)'!I21</f>
        <v>35375.599999999999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+'(令和6年4月)'!J22+'(令和6年5月)'!J22+'(令和6年6月)'!J22+'(令和6年7月)'!J22+'(令和6年8月)'!J22+'(令和6年9月)'!J22+'(令和6年10月)'!J22+'(令和6年11月)'!J22+'(令和6年12月)'!J22+'(令和7年1月)'!J22+'(令和7年2月)'!J22+'(令和8年1月)'!J22</f>
        <v>35369041.709090911</v>
      </c>
      <c r="AH7" s="155">
        <f t="shared" si="1"/>
        <v>2947420.1424242426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130</v>
      </c>
      <c r="F8" s="14">
        <v>19000</v>
      </c>
      <c r="G8" s="15">
        <v>171.292</v>
      </c>
      <c r="H8" s="16">
        <v>103200</v>
      </c>
      <c r="I8" s="13">
        <v>4767.2</v>
      </c>
      <c r="J8" s="14">
        <v>357714.46363636362</v>
      </c>
      <c r="K8" s="17">
        <v>0</v>
      </c>
      <c r="L8" s="18">
        <v>0</v>
      </c>
      <c r="M8" s="13">
        <v>3535.1</v>
      </c>
      <c r="N8" s="75">
        <v>1020941.2</v>
      </c>
      <c r="O8" s="19">
        <v>5</v>
      </c>
      <c r="P8" s="18">
        <v>621</v>
      </c>
      <c r="Q8" s="13">
        <v>4955.2000000000007</v>
      </c>
      <c r="R8" s="14">
        <v>594894.80000000005</v>
      </c>
      <c r="S8" s="19">
        <v>8510.4</v>
      </c>
      <c r="T8" s="18">
        <v>1642523.4</v>
      </c>
      <c r="U8" s="13">
        <v>2284.7999999999997</v>
      </c>
      <c r="V8" s="14">
        <v>96661.10697674418</v>
      </c>
      <c r="W8" s="13">
        <v>3</v>
      </c>
      <c r="X8" s="18">
        <v>600</v>
      </c>
      <c r="Y8" s="13">
        <f t="shared" si="0"/>
        <v>24361.992000000002</v>
      </c>
      <c r="Z8" s="14">
        <f t="shared" si="0"/>
        <v>3836155.970613108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+'(令和6年4月)'!K20+'(令和6年5月)'!K20+'(令和6年6月)'!K20+'(令和6年7月)'!K20+'(令和6年8月)'!K20+'(令和6年9月)'!K20+'(令和6年10月)'!K20+'(令和6年11月)'!K20+'(令和6年12月)'!K20+'(令和7年1月)'!K20+'(令和7年2月)'!K20+'(令和8年1月)'!K20</f>
        <v>25884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+'(令和6年4月)'!K21+'(令和6年5月)'!K21+'(令和6年6月)'!K21+'(令和6年7月)'!K21+'(令和6年8月)'!K21+'(令和6年9月)'!K21+'(令和6年10月)'!K21+'(令和6年11月)'!K21+'(令和6年12月)'!K21+'(令和7年1月)'!K21+'(令和7年2月)'!K21+'(令和8年1月)'!K21</f>
        <v>24175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+'(令和6年4月)'!L22+'(令和6年5月)'!L22+'(令和6年6月)'!L22+'(令和6年7月)'!L22+'(令和6年8月)'!L22+'(令和6年9月)'!L22+'(令和6年10月)'!L22+'(令和6年11月)'!L22+'(令和6年12月)'!L22+'(令和7年1月)'!L22+'(令和7年2月)'!L22+'(令和8年1月)'!L22</f>
        <v>73353134</v>
      </c>
      <c r="AH8" s="155">
        <f t="shared" si="1"/>
        <v>6112761.166666667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173</v>
      </c>
      <c r="F9" s="24">
        <v>27459</v>
      </c>
      <c r="G9" s="25">
        <v>153.49799999999999</v>
      </c>
      <c r="H9" s="26">
        <v>92400</v>
      </c>
      <c r="I9" s="27">
        <v>14424.4</v>
      </c>
      <c r="J9" s="21">
        <v>639730.71818181814</v>
      </c>
      <c r="K9" s="25">
        <v>0</v>
      </c>
      <c r="L9" s="26">
        <v>0</v>
      </c>
      <c r="M9" s="27">
        <v>4301.8</v>
      </c>
      <c r="N9" s="76">
        <v>1166647.7</v>
      </c>
      <c r="O9" s="25">
        <v>46</v>
      </c>
      <c r="P9" s="26">
        <v>5514.3</v>
      </c>
      <c r="Q9" s="27">
        <v>6647.2</v>
      </c>
      <c r="R9" s="21">
        <v>1065949.8</v>
      </c>
      <c r="S9" s="25">
        <v>14872.8</v>
      </c>
      <c r="T9" s="26">
        <v>2216493.6</v>
      </c>
      <c r="U9" s="27">
        <v>14624.199999999997</v>
      </c>
      <c r="V9" s="21">
        <v>2843216.2883720929</v>
      </c>
      <c r="W9" s="27">
        <v>3</v>
      </c>
      <c r="X9" s="26">
        <v>600</v>
      </c>
      <c r="Y9" s="20">
        <f t="shared" si="0"/>
        <v>55245.898000000001</v>
      </c>
      <c r="Z9" s="21">
        <f t="shared" si="0"/>
        <v>8058011.406553911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+'(令和6年4月)'!M20+'(令和6年5月)'!M20+'(令和6年6月)'!M20+'(令和6年7月)'!M20+'(令和6年8月)'!M20+'(令和6年9月)'!M20+'(令和6年10月)'!M20+'(令和6年11月)'!M20+'(令和6年12月)'!M20+'(令和7年1月)'!M20+'(令和7年2月)'!M20+'(令和8年1月)'!M20</f>
        <v>79066.967999999993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+'(令和6年4月)'!M21+'(令和6年5月)'!M21+'(令和6年6月)'!M21+'(令和6年7月)'!M21+'(令和6年8月)'!M21+'(令和6年9月)'!M21+'(令和6年10月)'!M21+'(令和6年11月)'!M21+'(令和6年12月)'!M21+'(令和7年1月)'!M21+'(令和7年2月)'!M21+'(令和8年1月)'!M21</f>
        <v>82069.346999999994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+'(令和6年4月)'!N22+'(令和6年5月)'!N22+'(令和6年6月)'!N22+'(令和6年7月)'!N22+'(令和6年8月)'!N22+'(令和6年9月)'!N22+'(令和6年10月)'!N22+'(令和6年11月)'!N22+'(令和6年12月)'!N22+'(令和7年1月)'!N22+'(令和7年2月)'!N22+'(令和8年1月)'!N22</f>
        <v>35656189.935999997</v>
      </c>
      <c r="AH9" s="155">
        <f t="shared" si="1"/>
        <v>2971349.1613333332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443</v>
      </c>
      <c r="F10" s="36">
        <v>88657.400000000009</v>
      </c>
      <c r="G10" s="29">
        <v>197.10299999999987</v>
      </c>
      <c r="H10" s="30">
        <v>114200</v>
      </c>
      <c r="I10" s="37">
        <v>3329.8000000000011</v>
      </c>
      <c r="J10" s="38">
        <v>637658.26363636367</v>
      </c>
      <c r="K10" s="77">
        <v>0</v>
      </c>
      <c r="L10" s="30">
        <v>0</v>
      </c>
      <c r="M10" s="35">
        <v>6949.3</v>
      </c>
      <c r="N10" s="36">
        <v>1665852.9030000002</v>
      </c>
      <c r="O10" s="29">
        <v>21</v>
      </c>
      <c r="P10" s="30">
        <v>2487.5999999999976</v>
      </c>
      <c r="Q10" s="35">
        <v>12101</v>
      </c>
      <c r="R10" s="36">
        <v>1572994.5756000001</v>
      </c>
      <c r="S10" s="29">
        <v>2114.5999999999995</v>
      </c>
      <c r="T10" s="30">
        <v>379838.59999999992</v>
      </c>
      <c r="U10" s="35">
        <v>2959.4000000000005</v>
      </c>
      <c r="V10" s="36">
        <v>394763.54418604658</v>
      </c>
      <c r="W10" s="35">
        <v>0</v>
      </c>
      <c r="X10" s="30">
        <v>0</v>
      </c>
      <c r="Y10" s="37">
        <f t="shared" si="0"/>
        <v>28115.202999999998</v>
      </c>
      <c r="Z10" s="36">
        <f t="shared" si="0"/>
        <v>4856452.8864224106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+'(令和6年4月)'!O20+'(令和6年5月)'!O20+'(令和6年6月)'!O20+'(令和6年7月)'!O20+'(令和6年8月)'!O20+'(令和6年9月)'!O20+'(令和6年10月)'!O20+'(令和6年11月)'!O20+'(令和6年12月)'!O20+'(令和7年1月)'!O20+'(令和7年2月)'!O20+'(令和8年1月)'!O20</f>
        <v>47167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+'(令和6年4月)'!O21+'(令和6年5月)'!O21+'(令和6年6月)'!O21+'(令和6年7月)'!O21+'(令和6年8月)'!O21+'(令和6年9月)'!O21+'(令和6年10月)'!O21+'(令和6年11月)'!O21+'(令和6年12月)'!O21+'(令和7年1月)'!O21+'(令和7年2月)'!O21+'(令和8年1月)'!O21</f>
        <v>47957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+'(令和6年4月)'!P22+'(令和6年5月)'!P22+'(令和6年6月)'!P22+'(令和6年7月)'!P22+'(令和6年8月)'!P22+'(令和6年9月)'!P22+'(令和6年10月)'!P22+'(令和6年11月)'!P22+'(令和6年12月)'!P22+'(令和7年1月)'!P22+'(令和7年2月)'!P22+'(令和8年1月)'!P22</f>
        <v>16587470.799999999</v>
      </c>
      <c r="AH10" s="155">
        <f t="shared" si="1"/>
        <v>1382289.2333333332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3</v>
      </c>
      <c r="J11" s="14">
        <v>4540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1794</v>
      </c>
      <c r="R11" s="14">
        <v>466843</v>
      </c>
      <c r="S11" s="19">
        <v>0</v>
      </c>
      <c r="T11" s="18">
        <v>0</v>
      </c>
      <c r="U11" s="13">
        <v>239</v>
      </c>
      <c r="V11" s="14">
        <v>15847</v>
      </c>
      <c r="W11" s="13">
        <v>1</v>
      </c>
      <c r="X11" s="18">
        <v>3264</v>
      </c>
      <c r="Y11" s="13">
        <f>+W11+U11+S11+Q11+O11+M11+K11+I11+G11+E11</f>
        <v>2127</v>
      </c>
      <c r="Z11" s="14">
        <f t="shared" si="0"/>
        <v>580494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+'(令和6年4月)'!Q20+'(令和6年5月)'!Q20+'(令和6年6月)'!Q20+'(令和6年7月)'!Q20+'(令和6年8月)'!Q20+'(令和6年9月)'!Q20+'(令和6年10月)'!Q20+'(令和6年11月)'!Q20+'(令和6年12月)'!Q20+'(令和7年1月)'!Q20+'(令和7年2月)'!Q20+'(令和8年1月)'!Q20</f>
        <v>310460.7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+'(令和6年4月)'!Q21+'(令和6年5月)'!Q21+'(令和6年6月)'!Q21+'(令和6年7月)'!Q21+'(令和6年8月)'!Q21+'(令和6年9月)'!Q21+'(令和6年10月)'!Q21+'(令和6年11月)'!Q21+'(令和6年12月)'!Q21+'(令和7年1月)'!Q21+'(令和7年2月)'!Q21+'(令和8年1月)'!Q21</f>
        <v>311813.2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+'(令和6年4月)'!R22+'(令和6年5月)'!R22+'(令和6年6月)'!R22+'(令和6年7月)'!R22+'(令和6年8月)'!R22+'(令和6年9月)'!R22+'(令和6年10月)'!R22+'(令和6年11月)'!R22+'(令和6年12月)'!R22+'(令和7年1月)'!R22+'(令和7年2月)'!R22+'(令和8年1月)'!R22</f>
        <v>133729796.0892</v>
      </c>
      <c r="AH11" s="155">
        <f t="shared" si="1"/>
        <v>11144149.6741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12</v>
      </c>
      <c r="F12" s="21">
        <v>3600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1757</v>
      </c>
      <c r="R12" s="21">
        <v>520784</v>
      </c>
      <c r="S12" s="25">
        <v>0</v>
      </c>
      <c r="T12" s="26">
        <v>0</v>
      </c>
      <c r="U12" s="27">
        <v>173</v>
      </c>
      <c r="V12" s="21">
        <v>60403</v>
      </c>
      <c r="W12" s="27">
        <v>0</v>
      </c>
      <c r="X12" s="26">
        <v>436</v>
      </c>
      <c r="Y12" s="20">
        <f t="shared" ref="Y12:Y18" si="2">+W12+U12+S12+Q12+O12+M12+K12+I12+G12+E12</f>
        <v>2032</v>
      </c>
      <c r="Z12" s="21">
        <f t="shared" si="0"/>
        <v>675223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+'(令和6年4月)'!S20+'(令和6年5月)'!S20+'(令和6年6月)'!S20+'(令和6年7月)'!S20+'(令和6年8月)'!S20+'(令和6年9月)'!S20+'(令和6年10月)'!S20+'(令和6年11月)'!S20+'(令和6年12月)'!S20+'(令和7年1月)'!S20+'(令和7年2月)'!S20+'(令和8年1月)'!S20</f>
        <v>468206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+'(令和6年4月)'!S21+'(令和6年5月)'!S21+'(令和6年6月)'!S21+'(令和6年7月)'!S21+'(令和6年8月)'!S21+'(令和6年9月)'!S21+'(令和6年10月)'!S21+'(令和6年11月)'!S21+'(令和6年12月)'!S21+'(令和7年1月)'!S21+'(令和7年2月)'!S21+'(令和8年1月)'!S21</f>
        <v>470977.8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+'(令和6年4月)'!T22+'(令和6年5月)'!T22+'(令和6年6月)'!T22+'(令和6年7月)'!T22+'(令和6年8月)'!T22+'(令和6年9月)'!T22+'(令和6年10月)'!T22+'(令和6年11月)'!T22+'(令和6年12月)'!T22+'(令和7年1月)'!T22+'(令和7年2月)'!T22+'(令和8年1月)'!T22</f>
        <v>38338948.899999999</v>
      </c>
      <c r="AH12" s="155">
        <f t="shared" si="1"/>
        <v>3194912.4083333332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335</v>
      </c>
      <c r="F13" s="24">
        <v>100500</v>
      </c>
      <c r="G13" s="29">
        <v>195</v>
      </c>
      <c r="H13" s="30">
        <v>195000</v>
      </c>
      <c r="I13" s="37">
        <v>3.5</v>
      </c>
      <c r="J13" s="38">
        <v>6225.200000000008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7220.8</v>
      </c>
      <c r="R13" s="36">
        <v>2255860.7999999998</v>
      </c>
      <c r="S13" s="29">
        <v>0</v>
      </c>
      <c r="T13" s="30">
        <v>0</v>
      </c>
      <c r="U13" s="35">
        <v>346.3</v>
      </c>
      <c r="V13" s="36">
        <v>24347.8</v>
      </c>
      <c r="W13" s="35">
        <v>19</v>
      </c>
      <c r="X13" s="30">
        <v>54333</v>
      </c>
      <c r="Y13" s="37">
        <f t="shared" si="2"/>
        <v>8138.6</v>
      </c>
      <c r="Z13" s="36">
        <f t="shared" si="0"/>
        <v>2655266.7999999998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+'(令和6年4月)'!U20+'(令和6年5月)'!U20+'(令和6年6月)'!U20+'(令和6年7月)'!U20+'(令和6年8月)'!U20+'(令和6年9月)'!U20+'(令和6年10月)'!U20+'(令和6年11月)'!U20+'(令和6年12月)'!U20+'(令和7年1月)'!U20+'(令和7年2月)'!U20+'(令和8年1月)'!U20</f>
        <v>41537.800000000003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+'(令和6年4月)'!U21+'(令和6年5月)'!U21+'(令和6年6月)'!U21+'(令和6年7月)'!U21+'(令和6年8月)'!U21+'(令和6年9月)'!U21+'(令和6年10月)'!U21+'(令和6年11月)'!U21+'(令和6年12月)'!U21+'(令和7年1月)'!U21+'(令和7年2月)'!U21+'(令和8年1月)'!U21</f>
        <v>54593.899999999994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+'(令和6年4月)'!V22+'(令和6年5月)'!V22+'(令和6年6月)'!V22+'(令和6年7月)'!V22+'(令和6年8月)'!V22+'(令和6年9月)'!V22+'(令和6年10月)'!V22+'(令和6年11月)'!V22+'(令和6年12月)'!V22+'(令和7年1月)'!V22+'(令和7年2月)'!V22+'(令和8年1月)'!V22</f>
        <v>23644585.839139633</v>
      </c>
      <c r="AH13" s="88">
        <f t="shared" si="1"/>
        <v>1970382.1532616362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75.915999999999997</v>
      </c>
      <c r="N14" s="75">
        <v>74091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75.915999999999997</v>
      </c>
      <c r="Z14" s="14">
        <f t="shared" si="0"/>
        <v>74091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+'(令和6年4月)'!W20+'(令和6年5月)'!W20+'(令和6年6月)'!W20+'(令和6年7月)'!W20+'(令和6年8月)'!W20+'(令和6年9月)'!W20+'(令和6年10月)'!W20+'(令和6年11月)'!W20+'(令和6年12月)'!W20+'(令和7年1月)'!W20+'(令和7年2月)'!W20+'(令和8年1月)'!W20</f>
        <v>51478.995999999999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+'(令和6年4月)'!W21+'(令和6年5月)'!W21+'(令和6年6月)'!W21+'(令和6年7月)'!W21+'(令和6年8月)'!W21+'(令和6年9月)'!W21+'(令和6年10月)'!W21+'(令和6年11月)'!W21+'(令和6年12月)'!W21+'(令和7年1月)'!W21+'(令和7年2月)'!W21+'(令和8年1月)'!W21</f>
        <v>51246.936000000009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+'(令和6年4月)'!X22+'(令和6年5月)'!X22+'(令和6年6月)'!X22+'(令和6年7月)'!X22+'(令和6年8月)'!X22+'(令和6年9月)'!X22+'(令和6年10月)'!X22+'(令和6年11月)'!X22+'(令和6年12月)'!X22+'(令和7年1月)'!X22+'(令和7年2月)'!X22+'(令和8年1月)'!X22</f>
        <v>13979110</v>
      </c>
      <c r="AH14" s="155">
        <f t="shared" si="1"/>
        <v>1164925.8333333333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1167.3679999999999</v>
      </c>
      <c r="N15" s="76">
        <v>157353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1167.3679999999999</v>
      </c>
      <c r="Z15" s="24">
        <f t="shared" si="0"/>
        <v>157353</v>
      </c>
      <c r="AD15" s="3">
        <f>SUM(AD5:AD14)</f>
        <v>1073763.5390000001</v>
      </c>
      <c r="AE15" s="3">
        <f>SUM(AE5:AE14)</f>
        <v>1102561.378</v>
      </c>
      <c r="AG15" s="3">
        <f>SUM(AG5:AG14)</f>
        <v>383225179.27343053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3367.5479999999998</v>
      </c>
      <c r="N16" s="36">
        <v>495156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3367.5479999999998</v>
      </c>
      <c r="Z16" s="36">
        <f t="shared" si="0"/>
        <v>495156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884</v>
      </c>
      <c r="H17" s="18">
        <v>223678</v>
      </c>
      <c r="I17" s="13">
        <v>192</v>
      </c>
      <c r="J17" s="14">
        <v>104347</v>
      </c>
      <c r="K17" s="19">
        <v>41</v>
      </c>
      <c r="L17" s="18">
        <v>34150</v>
      </c>
      <c r="M17" s="13">
        <v>790.024</v>
      </c>
      <c r="N17" s="75">
        <v>193197</v>
      </c>
      <c r="O17" s="19">
        <v>2376</v>
      </c>
      <c r="P17" s="18">
        <v>933362</v>
      </c>
      <c r="Q17" s="13">
        <v>3542</v>
      </c>
      <c r="R17" s="14">
        <v>1205562</v>
      </c>
      <c r="S17" s="19">
        <v>10</v>
      </c>
      <c r="T17" s="18">
        <v>2000</v>
      </c>
      <c r="U17" s="13">
        <v>5</v>
      </c>
      <c r="V17" s="14">
        <v>1100</v>
      </c>
      <c r="W17" s="13">
        <v>5227.5159999999996</v>
      </c>
      <c r="X17" s="18">
        <v>477038</v>
      </c>
      <c r="Y17" s="41">
        <f t="shared" si="2"/>
        <v>13067.539999999999</v>
      </c>
      <c r="Z17" s="42">
        <f t="shared" si="0"/>
        <v>3174434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+'(令和6年4月)'!Y20+'(令和6年5月)'!Y20+'(令和6年6月)'!Y20+'(令和6年7月)'!Y20+'(令和6年8月)'!Y20+'(令和6年9月)'!Y20+'(令和6年10月)'!Y20+'(令和6年11月)'!Y20+'(令和6年12月)'!Y20+'(令和7年1月)'!Y20+'(令和7年2月)'!Y20+'(令和8年1月)'!Y20</f>
        <v>1073763.5390000001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+'(令和6年4月)'!Y21+'(令和6年5月)'!Y21+'(令和6年6月)'!Y21+'(令和6年7月)'!Y21+'(令和6年8月)'!Y21+'(令和6年9月)'!Y21+'(令和6年10月)'!Y21+'(令和6年11月)'!Y21+'(令和6年12月)'!Y21+'(令和7年1月)'!Y21+'(令和7年2月)'!Y21+'(令和8年1月)'!Y21</f>
        <v>1102561.378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+'(令和6年4月)'!Y22+'(令和6年5月)'!Y22+'(令和6年6月)'!Y22+'(令和6年7月)'!Y22+'(令和6年8月)'!Y22+'(令和6年9月)'!Y22+'(令和6年10月)'!Y22+'(令和6年11月)'!Y22+'(令和6年12月)'!Y22+'(令和7年1月)'!Y22+'(令和7年2月)'!Y22+'(令和8年1月)'!Y22</f>
        <v>1593129.4768999997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+'(令和6年4月)'!Z22+'(令和6年5月)'!Z22+'(令和6年6月)'!Z22+'(令和6年7月)'!Z22+'(令和6年8月)'!Z22+'(令和6年9月)'!Z22+'(令和6年10月)'!Z22+'(令和6年11月)'!Z22+'(令和6年12月)'!Z22+'(令和7年1月)'!Z22+'(令和7年2月)'!Z22+'(令和8年1月)'!Z22</f>
        <v>383225179.27343059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908</v>
      </c>
      <c r="H18" s="26">
        <v>242519</v>
      </c>
      <c r="I18" s="27">
        <v>170</v>
      </c>
      <c r="J18" s="21">
        <v>102395</v>
      </c>
      <c r="K18" s="25">
        <v>42</v>
      </c>
      <c r="L18" s="26">
        <v>33395</v>
      </c>
      <c r="M18" s="27">
        <v>518.14400000000001</v>
      </c>
      <c r="N18" s="21">
        <v>153572</v>
      </c>
      <c r="O18" s="25">
        <v>2356</v>
      </c>
      <c r="P18" s="26">
        <v>930689</v>
      </c>
      <c r="Q18" s="27">
        <v>3724</v>
      </c>
      <c r="R18" s="21">
        <v>1263751</v>
      </c>
      <c r="S18" s="25">
        <v>17</v>
      </c>
      <c r="T18" s="26">
        <v>3500</v>
      </c>
      <c r="U18" s="27">
        <v>1</v>
      </c>
      <c r="V18" s="21">
        <v>220</v>
      </c>
      <c r="W18" s="27">
        <v>5011.2460000000001</v>
      </c>
      <c r="X18" s="26">
        <v>472127</v>
      </c>
      <c r="Y18" s="23">
        <f t="shared" si="2"/>
        <v>12747.39</v>
      </c>
      <c r="Z18" s="24">
        <f t="shared" si="0"/>
        <v>3202168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1187</v>
      </c>
      <c r="H19" s="34">
        <v>361867</v>
      </c>
      <c r="I19" s="23">
        <v>336</v>
      </c>
      <c r="J19" s="24">
        <v>213856</v>
      </c>
      <c r="K19" s="78">
        <v>88</v>
      </c>
      <c r="L19" s="34">
        <v>64825</v>
      </c>
      <c r="M19" s="23">
        <v>1974.22</v>
      </c>
      <c r="N19" s="24">
        <v>573387</v>
      </c>
      <c r="O19" s="33">
        <v>1501</v>
      </c>
      <c r="P19" s="34">
        <v>585947.5</v>
      </c>
      <c r="Q19" s="23">
        <v>6501</v>
      </c>
      <c r="R19" s="24">
        <v>2610438</v>
      </c>
      <c r="S19" s="33">
        <v>7</v>
      </c>
      <c r="T19" s="34">
        <v>1400</v>
      </c>
      <c r="U19" s="23">
        <v>52</v>
      </c>
      <c r="V19" s="24">
        <v>11440</v>
      </c>
      <c r="W19" s="23">
        <v>5234.0531999999994</v>
      </c>
      <c r="X19" s="34">
        <v>689381</v>
      </c>
      <c r="Y19" s="35">
        <f>+W19+U19+S19+Q19+O19+M19+K19+I19+G19+E19</f>
        <v>16880.273199999996</v>
      </c>
      <c r="Z19" s="36">
        <f>+X19+V19+T19+R19+P19+N19+L19+J19+H19+F19</f>
        <v>5112541.5</v>
      </c>
      <c r="AF19" s="156">
        <f>+AF17/12</f>
        <v>132760.78974166664</v>
      </c>
      <c r="AG19" s="156">
        <f>+AG17/12</f>
        <v>31935431.606119215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771</v>
      </c>
      <c r="F20" s="14">
        <v>68760</v>
      </c>
      <c r="G20" s="19">
        <v>1160.2919999999999</v>
      </c>
      <c r="H20" s="18">
        <v>407318</v>
      </c>
      <c r="I20" s="13">
        <v>6117.2</v>
      </c>
      <c r="J20" s="14">
        <v>1518797.4636363636</v>
      </c>
      <c r="K20" s="19">
        <v>2033</v>
      </c>
      <c r="L20" s="18">
        <v>3977398</v>
      </c>
      <c r="M20" s="13">
        <v>5060.0400000000009</v>
      </c>
      <c r="N20" s="14">
        <v>1471481.2</v>
      </c>
      <c r="O20" s="19">
        <v>2577</v>
      </c>
      <c r="P20" s="18">
        <v>959526</v>
      </c>
      <c r="Q20" s="13">
        <v>22739.200000000001</v>
      </c>
      <c r="R20" s="14">
        <v>4236267.8</v>
      </c>
      <c r="S20" s="19">
        <v>20526.400000000001</v>
      </c>
      <c r="T20" s="18">
        <v>5349272.4000000004</v>
      </c>
      <c r="U20" s="13">
        <v>4971.7999999999993</v>
      </c>
      <c r="V20" s="14">
        <v>1095685.0665830639</v>
      </c>
      <c r="W20" s="13">
        <v>5548.5159999999996</v>
      </c>
      <c r="X20" s="18">
        <v>534376</v>
      </c>
      <c r="Y20" s="31">
        <f t="shared" ref="Y20:Z21" si="3">+Y17+Y14+Y11+Y8+Y5</f>
        <v>71504.448000000004</v>
      </c>
      <c r="Z20" s="32">
        <f t="shared" si="3"/>
        <v>19618881.930219427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827</v>
      </c>
      <c r="F21" s="21">
        <v>81253</v>
      </c>
      <c r="G21" s="25">
        <v>1166.498</v>
      </c>
      <c r="H21" s="26">
        <v>415359</v>
      </c>
      <c r="I21" s="27">
        <v>15723.4</v>
      </c>
      <c r="J21" s="21">
        <v>1862984.7181818183</v>
      </c>
      <c r="K21" s="25">
        <v>2336</v>
      </c>
      <c r="L21" s="26">
        <v>4590828</v>
      </c>
      <c r="M21" s="27">
        <v>6699.3119999999999</v>
      </c>
      <c r="N21" s="21">
        <v>1678520.7</v>
      </c>
      <c r="O21" s="25">
        <v>2988</v>
      </c>
      <c r="P21" s="26">
        <v>969795.3</v>
      </c>
      <c r="Q21" s="27">
        <v>23799.200000000001</v>
      </c>
      <c r="R21" s="21">
        <v>4724801.8</v>
      </c>
      <c r="S21" s="25">
        <v>27200.799999999999</v>
      </c>
      <c r="T21" s="26">
        <v>6021287.5999999996</v>
      </c>
      <c r="U21" s="27">
        <v>16813.199999999997</v>
      </c>
      <c r="V21" s="21">
        <v>3532290.2479784125</v>
      </c>
      <c r="W21" s="27">
        <v>5456.2460000000001</v>
      </c>
      <c r="X21" s="26">
        <v>551262</v>
      </c>
      <c r="Y21" s="23">
        <f t="shared" si="3"/>
        <v>103009.656</v>
      </c>
      <c r="Z21" s="24">
        <f t="shared" si="3"/>
        <v>24428382.366160229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2300.9</v>
      </c>
      <c r="F22" s="24">
        <v>462307.4</v>
      </c>
      <c r="G22" s="33">
        <v>1730.1029999999998</v>
      </c>
      <c r="H22" s="34">
        <v>745245</v>
      </c>
      <c r="I22" s="23">
        <v>5064.3000000000011</v>
      </c>
      <c r="J22" s="24">
        <v>1978769.4636363636</v>
      </c>
      <c r="K22" s="33">
        <v>5003</v>
      </c>
      <c r="L22" s="34">
        <v>3138565</v>
      </c>
      <c r="M22" s="23">
        <v>13874.368</v>
      </c>
      <c r="N22" s="24">
        <v>3035148.1529999999</v>
      </c>
      <c r="O22" s="33">
        <v>4138</v>
      </c>
      <c r="P22" s="34">
        <v>1093983.1000000001</v>
      </c>
      <c r="Q22" s="23">
        <v>56768.5</v>
      </c>
      <c r="R22" s="24">
        <v>11369313.375599999</v>
      </c>
      <c r="S22" s="33">
        <v>30816.799999999999</v>
      </c>
      <c r="T22" s="34">
        <v>2438544.6</v>
      </c>
      <c r="U22" s="23">
        <v>6503.5000000000009</v>
      </c>
      <c r="V22" s="24">
        <v>2196181.2786745206</v>
      </c>
      <c r="W22" s="23">
        <v>7094.2531999999992</v>
      </c>
      <c r="X22" s="34">
        <v>1168645</v>
      </c>
      <c r="Y22" s="23">
        <f>+Y19+Y16+Y13+Y10+Y7</f>
        <v>133293.7242</v>
      </c>
      <c r="Z22" s="24">
        <f>+Z19+Z16+Z13+Z10+Z7</f>
        <v>27626702.370910887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34.308042423461721</v>
      </c>
      <c r="F23" s="178"/>
      <c r="G23" s="177">
        <f>(G20+G21)/(G22+G41)*100</f>
        <v>67.123873330694693</v>
      </c>
      <c r="H23" s="178"/>
      <c r="I23" s="177">
        <f>(I20+I21)/(I22+I41)*100</f>
        <v>110.67049070677177</v>
      </c>
      <c r="J23" s="178"/>
      <c r="K23" s="177">
        <f>(K20+K21)/(K22+K41)*100</f>
        <v>42.380444271995344</v>
      </c>
      <c r="L23" s="178"/>
      <c r="M23" s="177">
        <f>(M20+M21)/(M22+M41)*100</f>
        <v>40.014117322957041</v>
      </c>
      <c r="N23" s="178"/>
      <c r="O23" s="177">
        <f>(O20+O21)/(O22+O41)*100</f>
        <v>64.061240934730051</v>
      </c>
      <c r="P23" s="178"/>
      <c r="Q23" s="177">
        <f>(Q20+Q21)/(Q22+Q41)*100</f>
        <v>40.610487185528413</v>
      </c>
      <c r="R23" s="178"/>
      <c r="S23" s="177">
        <f>(S20+S21)/(S22+S41)*100</f>
        <v>69.870586168530764</v>
      </c>
      <c r="T23" s="178"/>
      <c r="U23" s="177">
        <f>(U20+W20)/(U22+U41)*100</f>
        <v>42.338001641956822</v>
      </c>
      <c r="V23" s="178"/>
      <c r="W23" s="177">
        <f>(W20+W21)/(W22+W41)*100</f>
        <v>78.068795724793603</v>
      </c>
      <c r="X23" s="178"/>
      <c r="Y23" s="177">
        <f>(Y20+Y21)/(Y22+Y41)*100</f>
        <v>58.543577056734229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200924.59472380372</v>
      </c>
      <c r="F24" s="180"/>
      <c r="G24" s="181">
        <f>H22/G22*1000</f>
        <v>430751.81073034386</v>
      </c>
      <c r="H24" s="182"/>
      <c r="I24" s="183">
        <f>J22/I22*1000</f>
        <v>390729.11629176058</v>
      </c>
      <c r="J24" s="184"/>
      <c r="K24" s="181">
        <f>L22/K22*1000</f>
        <v>627336.59804117528</v>
      </c>
      <c r="L24" s="182"/>
      <c r="M24" s="183">
        <f>N22/M22*1000</f>
        <v>218759.38082368867</v>
      </c>
      <c r="N24" s="184"/>
      <c r="O24" s="181">
        <f>P22/O22*1000</f>
        <v>264374.84291928465</v>
      </c>
      <c r="P24" s="182"/>
      <c r="Q24" s="183">
        <f>R22/Q22*1000</f>
        <v>200275.03590195265</v>
      </c>
      <c r="R24" s="184"/>
      <c r="S24" s="181">
        <f>T22/S22*1000</f>
        <v>79130.363957321984</v>
      </c>
      <c r="T24" s="182"/>
      <c r="U24" s="183">
        <f>V22/U22*1000</f>
        <v>337692.20860683022</v>
      </c>
      <c r="V24" s="184"/>
      <c r="W24" s="181">
        <f>X22/W22*1000</f>
        <v>164731.22216726068</v>
      </c>
      <c r="X24" s="182"/>
      <c r="Y24" s="183">
        <f>Z22/Y22*1000</f>
        <v>207261.83874537496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1.726187796019282</v>
      </c>
      <c r="F25" s="49"/>
      <c r="G25" s="50">
        <f>G22/Y22*100</f>
        <v>1.2979628338721139</v>
      </c>
      <c r="H25" s="51"/>
      <c r="I25" s="48">
        <f>I22/Y22*100</f>
        <v>3.7993536682952107</v>
      </c>
      <c r="J25" s="49"/>
      <c r="K25" s="50">
        <f>K22/Y22*100</f>
        <v>3.7533650065124373</v>
      </c>
      <c r="L25" s="51"/>
      <c r="M25" s="48">
        <f>M22/Y22*100</f>
        <v>10.408868146847082</v>
      </c>
      <c r="N25" s="49"/>
      <c r="O25" s="50">
        <f>O22/Y22*100</f>
        <v>3.1044222260540608</v>
      </c>
      <c r="P25" s="51"/>
      <c r="Q25" s="48">
        <f>Q22/Y22*100</f>
        <v>42.589026858325262</v>
      </c>
      <c r="R25" s="49"/>
      <c r="S25" s="50">
        <f>S22/Y22*100</f>
        <v>23.119468065699074</v>
      </c>
      <c r="T25" s="51"/>
      <c r="U25" s="48">
        <f>U22/Y22*100</f>
        <v>4.879074419319136</v>
      </c>
      <c r="V25" s="49"/>
      <c r="W25" s="50">
        <f>W22/Y22*100</f>
        <v>5.3222709790563414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+'(令和7年1月)'!E20</f>
        <v>841</v>
      </c>
      <c r="F27" s="131">
        <f>+'(令和7年1月)'!F20</f>
        <v>76084</v>
      </c>
      <c r="G27" s="131">
        <f>+'(令和7年1月)'!G20</f>
        <v>1039.8809999999999</v>
      </c>
      <c r="H27" s="131">
        <f>+'(令和7年1月)'!H20</f>
        <v>416565</v>
      </c>
      <c r="I27" s="131">
        <f>+'(令和7年1月)'!I20</f>
        <v>1881</v>
      </c>
      <c r="J27" s="131">
        <f>+'(令和7年1月)'!J20</f>
        <v>1473799.8181818181</v>
      </c>
      <c r="K27" s="131">
        <f>+'(令和7年1月)'!K20</f>
        <v>1529</v>
      </c>
      <c r="L27" s="131">
        <f>+'(令和7年1月)'!L20</f>
        <v>3013241</v>
      </c>
      <c r="M27" s="131">
        <f>+'(令和7年1月)'!M20</f>
        <v>5797.1279999999997</v>
      </c>
      <c r="N27" s="131">
        <f>+'(令和7年1月)'!N20</f>
        <v>1327710.1000000001</v>
      </c>
      <c r="O27" s="131">
        <f>+'(令和7年1月)'!O20</f>
        <v>3396</v>
      </c>
      <c r="P27" s="131">
        <f>+'(令和7年1月)'!P20</f>
        <v>1089426.3999999999</v>
      </c>
      <c r="Q27" s="131">
        <f>+'(令和7年1月)'!Q20</f>
        <v>24515.4</v>
      </c>
      <c r="R27" s="131">
        <f>+'(令和7年1月)'!R20</f>
        <v>4498300.8</v>
      </c>
      <c r="S27" s="131">
        <f>+'(令和7年1月)'!S20</f>
        <v>31781</v>
      </c>
      <c r="T27" s="131">
        <f>+'(令和7年1月)'!T20</f>
        <v>5651936.2000000002</v>
      </c>
      <c r="U27" s="131">
        <f>+'(令和7年1月)'!U20</f>
        <v>3492.6</v>
      </c>
      <c r="V27" s="131">
        <f>+'(令和7年1月)'!V20</f>
        <v>1089047.5069767442</v>
      </c>
      <c r="W27" s="131">
        <f>+'(令和7年1月)'!W20</f>
        <v>3661.3960000000002</v>
      </c>
      <c r="X27" s="131">
        <f>+'(令和7年1月)'!X20</f>
        <v>561191</v>
      </c>
      <c r="Y27" s="131">
        <f>+'(令和7年1月)'!Y20</f>
        <v>77934.404999999999</v>
      </c>
      <c r="Z27" s="131">
        <f>+'(令和7年1月)'!Z20</f>
        <v>19197301.825158563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+'(令和7年1月)'!E21</f>
        <v>988</v>
      </c>
      <c r="F28" s="131">
        <f>+'(令和7年1月)'!F21</f>
        <v>92864</v>
      </c>
      <c r="G28" s="131">
        <f>+'(令和7年1月)'!G21</f>
        <v>1052.9690000000001</v>
      </c>
      <c r="H28" s="131">
        <f>+'(令和7年1月)'!H21</f>
        <v>441630</v>
      </c>
      <c r="I28" s="131">
        <f>+'(令和7年1月)'!I21</f>
        <v>1911.1</v>
      </c>
      <c r="J28" s="131">
        <f>+'(令和7年1月)'!J21</f>
        <v>1517654.1818181819</v>
      </c>
      <c r="K28" s="131">
        <f>+'(令和7年1月)'!K21</f>
        <v>1743</v>
      </c>
      <c r="L28" s="131">
        <f>+'(令和7年1月)'!L21</f>
        <v>3405822</v>
      </c>
      <c r="M28" s="131">
        <f>+'(令和7年1月)'!M21</f>
        <v>6661.0720000000001</v>
      </c>
      <c r="N28" s="131">
        <f>+'(令和7年1月)'!N21</f>
        <v>1435463.4</v>
      </c>
      <c r="O28" s="131">
        <f>+'(令和7年1月)'!O21</f>
        <v>3297</v>
      </c>
      <c r="P28" s="131">
        <f>+'(令和7年1月)'!P21</f>
        <v>1096949.8999999999</v>
      </c>
      <c r="Q28" s="131">
        <f>+'(令和7年1月)'!Q21</f>
        <v>25033.599999999999</v>
      </c>
      <c r="R28" s="131">
        <f>+'(令和7年1月)'!R21</f>
        <v>4706935.7</v>
      </c>
      <c r="S28" s="131">
        <f>+'(令和7年1月)'!S21</f>
        <v>30817</v>
      </c>
      <c r="T28" s="131">
        <f>+'(令和7年1月)'!T21</f>
        <v>5789736.4000000004</v>
      </c>
      <c r="U28" s="131">
        <f>+'(令和7年1月)'!U21</f>
        <v>3264.2</v>
      </c>
      <c r="V28" s="131">
        <f>+'(令和7年1月)'!V21</f>
        <v>787235.88837209297</v>
      </c>
      <c r="W28" s="131">
        <f>+'(令和7年1月)'!W21</f>
        <v>3290.1860000000001</v>
      </c>
      <c r="X28" s="131">
        <f>+'(令和7年1月)'!X21</f>
        <v>505022</v>
      </c>
      <c r="Y28" s="131">
        <f>+'(令和7年1月)'!Y21</f>
        <v>78058.127000000008</v>
      </c>
      <c r="Z28" s="131">
        <f>+'(令和7年1月)'!Z21</f>
        <v>19779313.470190275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+'(令和7年1月)'!E22</f>
        <v>1888.9</v>
      </c>
      <c r="F29" s="131">
        <f>+'(令和7年1月)'!F22</f>
        <v>344068</v>
      </c>
      <c r="G29" s="131">
        <f>+'(令和7年1月)'!G22</f>
        <v>1600.4780000000001</v>
      </c>
      <c r="H29" s="131">
        <f>+'(令和7年1月)'!H22</f>
        <v>693189</v>
      </c>
      <c r="I29" s="131">
        <f>+'(令和7年1月)'!I22</f>
        <v>3011.1</v>
      </c>
      <c r="J29" s="131">
        <f>+'(令和7年1月)'!J22</f>
        <v>3035248.7727272729</v>
      </c>
      <c r="K29" s="131">
        <f>+'(令和7年1月)'!K22</f>
        <v>3618</v>
      </c>
      <c r="L29" s="131">
        <f>+'(令和7年1月)'!L22</f>
        <v>7028292</v>
      </c>
      <c r="M29" s="131">
        <f>+'(令和7年1月)'!M22</f>
        <v>13853.48</v>
      </c>
      <c r="N29" s="131">
        <f>+'(令和7年1月)'!N22</f>
        <v>2860846.253</v>
      </c>
      <c r="O29" s="131">
        <f>+'(令和7年1月)'!O22</f>
        <v>4533</v>
      </c>
      <c r="P29" s="131">
        <f>+'(令和7年1月)'!P22</f>
        <v>1362830.2</v>
      </c>
      <c r="Q29" s="131">
        <f>+'(令和7年1月)'!Q22</f>
        <v>58798.3</v>
      </c>
      <c r="R29" s="131">
        <f>+'(令和7年1月)'!R22</f>
        <v>11483256.9376</v>
      </c>
      <c r="S29" s="131">
        <f>+'(令和7年1月)'!S22</f>
        <v>35888.800000000003</v>
      </c>
      <c r="T29" s="131">
        <f>+'(令和7年1月)'!T22</f>
        <v>3168272</v>
      </c>
      <c r="U29" s="131">
        <f>+'(令和7年1月)'!U22</f>
        <v>4090.8</v>
      </c>
      <c r="V29" s="131">
        <f>+'(令和7年1月)'!V22</f>
        <v>1454593.923255814</v>
      </c>
      <c r="W29" s="131">
        <f>+'(令和7年1月)'!W22</f>
        <v>6837.8567000000012</v>
      </c>
      <c r="X29" s="131">
        <f>+'(令和7年1月)'!X22</f>
        <v>1139549</v>
      </c>
      <c r="Y29" s="131">
        <f>+'(令和7年1月)'!Y22</f>
        <v>134120.71470000001</v>
      </c>
      <c r="Z29" s="131">
        <f>+'(令和7年1月)'!Z22</f>
        <v>32570146.086583085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+'(令和7年1月)'!E23</f>
        <v>46.60110069302894</v>
      </c>
      <c r="F30" s="186">
        <f>+'(令和5年1月)'!F23</f>
        <v>0</v>
      </c>
      <c r="G30" s="185">
        <f>+'(令和7年1月)'!G23</f>
        <v>65.115785595965704</v>
      </c>
      <c r="H30" s="186">
        <f>+'(令和5年1月)'!H23</f>
        <v>0</v>
      </c>
      <c r="I30" s="185">
        <f>+'(令和7年1月)'!I23</f>
        <v>62.655519389323075</v>
      </c>
      <c r="J30" s="186">
        <f>+'(令和5年1月)'!J23</f>
        <v>0</v>
      </c>
      <c r="K30" s="185">
        <f>+'(令和7年1月)'!K23</f>
        <v>43.919463087248324</v>
      </c>
      <c r="L30" s="186">
        <f>+'(令和5年1月)'!L23</f>
        <v>0</v>
      </c>
      <c r="M30" s="185">
        <f>+'(令和7年1月)'!M23</f>
        <v>43.604500578630628</v>
      </c>
      <c r="N30" s="186">
        <f>+'(令和5年1月)'!N23</f>
        <v>0</v>
      </c>
      <c r="O30" s="185">
        <f>+'(令和7年1月)'!O23</f>
        <v>74.640347942455676</v>
      </c>
      <c r="P30" s="186">
        <f>+'(令和5年1月)'!P23</f>
        <v>0</v>
      </c>
      <c r="Q30" s="185">
        <f>+'(令和7年1月)'!Q23</f>
        <v>41.949865723855098</v>
      </c>
      <c r="R30" s="186">
        <f>+'(令和5年1月)'!R23</f>
        <v>0</v>
      </c>
      <c r="S30" s="185">
        <f>+'(令和7年1月)'!S23</f>
        <v>88.398273777918362</v>
      </c>
      <c r="T30" s="186">
        <f>+'(令和5年1月)'!T23</f>
        <v>0</v>
      </c>
      <c r="U30" s="185">
        <f>+'(令和7年1月)'!U23</f>
        <v>84.956998440879133</v>
      </c>
      <c r="V30" s="186">
        <f>+'(令和5年1月)'!V23</f>
        <v>0</v>
      </c>
      <c r="W30" s="185">
        <f>+'(令和7年1月)'!W23</f>
        <v>52.249841959527778</v>
      </c>
      <c r="X30" s="186">
        <f>+'(令和5年1月)'!X23</f>
        <v>0</v>
      </c>
      <c r="Y30" s="185">
        <f>+'(令和7年1月)'!Y23</f>
        <v>58.126970355958086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-70</v>
      </c>
      <c r="F31" s="91">
        <f t="shared" ref="F31:Z33" si="4">F20-F27</f>
        <v>-7324</v>
      </c>
      <c r="G31" s="92">
        <f t="shared" si="4"/>
        <v>120.41100000000006</v>
      </c>
      <c r="H31" s="93">
        <f t="shared" si="4"/>
        <v>-9247</v>
      </c>
      <c r="I31" s="90">
        <f t="shared" si="4"/>
        <v>4236.2</v>
      </c>
      <c r="J31" s="91">
        <f t="shared" si="4"/>
        <v>44997.645454545505</v>
      </c>
      <c r="K31" s="92">
        <f t="shared" si="4"/>
        <v>504</v>
      </c>
      <c r="L31" s="93">
        <f t="shared" si="4"/>
        <v>964157</v>
      </c>
      <c r="M31" s="90">
        <f t="shared" si="4"/>
        <v>-737.08799999999883</v>
      </c>
      <c r="N31" s="91">
        <f t="shared" si="4"/>
        <v>143771.09999999986</v>
      </c>
      <c r="O31" s="92">
        <f t="shared" si="4"/>
        <v>-819</v>
      </c>
      <c r="P31" s="93">
        <f t="shared" si="4"/>
        <v>-129900.39999999991</v>
      </c>
      <c r="Q31" s="90">
        <f t="shared" si="4"/>
        <v>-1776.2000000000007</v>
      </c>
      <c r="R31" s="91">
        <f t="shared" si="4"/>
        <v>-262033</v>
      </c>
      <c r="S31" s="92">
        <f t="shared" si="4"/>
        <v>-11254.599999999999</v>
      </c>
      <c r="T31" s="93">
        <f t="shared" si="4"/>
        <v>-302663.79999999981</v>
      </c>
      <c r="U31" s="90">
        <f t="shared" si="4"/>
        <v>1479.1999999999994</v>
      </c>
      <c r="V31" s="91">
        <f t="shared" si="4"/>
        <v>6637.559606319759</v>
      </c>
      <c r="W31" s="92">
        <f t="shared" si="4"/>
        <v>1887.1199999999994</v>
      </c>
      <c r="X31" s="93">
        <f t="shared" si="4"/>
        <v>-26815</v>
      </c>
      <c r="Y31" s="90">
        <f t="shared" si="4"/>
        <v>-6429.9569999999949</v>
      </c>
      <c r="Z31" s="91">
        <f t="shared" si="4"/>
        <v>421580.10506086424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-161</v>
      </c>
      <c r="F32" s="95">
        <f t="shared" si="5"/>
        <v>-11611</v>
      </c>
      <c r="G32" s="96">
        <f t="shared" si="5"/>
        <v>113.529</v>
      </c>
      <c r="H32" s="97">
        <f t="shared" si="5"/>
        <v>-26271</v>
      </c>
      <c r="I32" s="94">
        <f t="shared" si="5"/>
        <v>13812.3</v>
      </c>
      <c r="J32" s="95">
        <f t="shared" si="5"/>
        <v>345330.53636363638</v>
      </c>
      <c r="K32" s="96">
        <f t="shared" si="5"/>
        <v>593</v>
      </c>
      <c r="L32" s="97">
        <f t="shared" si="5"/>
        <v>1185006</v>
      </c>
      <c r="M32" s="94">
        <f t="shared" si="5"/>
        <v>38.239999999999782</v>
      </c>
      <c r="N32" s="95">
        <f t="shared" si="5"/>
        <v>243057.30000000005</v>
      </c>
      <c r="O32" s="96">
        <f t="shared" si="5"/>
        <v>-309</v>
      </c>
      <c r="P32" s="97">
        <f t="shared" si="5"/>
        <v>-127154.59999999986</v>
      </c>
      <c r="Q32" s="94">
        <f t="shared" si="5"/>
        <v>-1234.3999999999978</v>
      </c>
      <c r="R32" s="95">
        <f t="shared" si="5"/>
        <v>17866.099999999627</v>
      </c>
      <c r="S32" s="96">
        <f t="shared" si="5"/>
        <v>-3616.2000000000007</v>
      </c>
      <c r="T32" s="97">
        <f t="shared" si="5"/>
        <v>231551.19999999925</v>
      </c>
      <c r="U32" s="94">
        <f>W20-U28</f>
        <v>2284.3159999999998</v>
      </c>
      <c r="V32" s="95">
        <f t="shared" si="4"/>
        <v>2745054.3596063196</v>
      </c>
      <c r="W32" s="96">
        <f t="shared" si="4"/>
        <v>2166.06</v>
      </c>
      <c r="X32" s="97">
        <f t="shared" si="4"/>
        <v>46240</v>
      </c>
      <c r="Y32" s="94">
        <f t="shared" si="4"/>
        <v>24951.528999999995</v>
      </c>
      <c r="Z32" s="95">
        <f t="shared" si="4"/>
        <v>4649068.8959699534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412</v>
      </c>
      <c r="F33" s="95">
        <f t="shared" si="4"/>
        <v>118239.40000000002</v>
      </c>
      <c r="G33" s="96">
        <f t="shared" si="4"/>
        <v>129.62499999999977</v>
      </c>
      <c r="H33" s="97">
        <f t="shared" si="4"/>
        <v>52056</v>
      </c>
      <c r="I33" s="94">
        <f t="shared" si="4"/>
        <v>2053.2000000000012</v>
      </c>
      <c r="J33" s="95">
        <f t="shared" si="4"/>
        <v>-1056479.3090909093</v>
      </c>
      <c r="K33" s="96">
        <f t="shared" si="4"/>
        <v>1385</v>
      </c>
      <c r="L33" s="97">
        <f t="shared" si="4"/>
        <v>-3889727</v>
      </c>
      <c r="M33" s="94">
        <f t="shared" si="4"/>
        <v>20.888000000000829</v>
      </c>
      <c r="N33" s="95">
        <f t="shared" si="4"/>
        <v>174301.89999999991</v>
      </c>
      <c r="O33" s="96">
        <f t="shared" si="4"/>
        <v>-395</v>
      </c>
      <c r="P33" s="97">
        <f t="shared" si="4"/>
        <v>-268847.09999999986</v>
      </c>
      <c r="Q33" s="94">
        <f t="shared" si="4"/>
        <v>-2029.8000000000029</v>
      </c>
      <c r="R33" s="95">
        <f t="shared" si="4"/>
        <v>-113943.56200000085</v>
      </c>
      <c r="S33" s="96">
        <f t="shared" si="4"/>
        <v>-5072.0000000000036</v>
      </c>
      <c r="T33" s="97">
        <f t="shared" si="4"/>
        <v>-729727.39999999991</v>
      </c>
      <c r="U33" s="94">
        <f t="shared" si="4"/>
        <v>2412.7000000000007</v>
      </c>
      <c r="V33" s="95">
        <f t="shared" si="4"/>
        <v>741587.35541870655</v>
      </c>
      <c r="W33" s="96">
        <f t="shared" si="4"/>
        <v>256.39649999999801</v>
      </c>
      <c r="X33" s="97">
        <f t="shared" si="4"/>
        <v>29096</v>
      </c>
      <c r="Y33" s="94">
        <f t="shared" si="4"/>
        <v>-826.99050000001444</v>
      </c>
      <c r="Z33" s="95">
        <f t="shared" si="4"/>
        <v>-4943443.7156721987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-12.293058269567219</v>
      </c>
      <c r="F34" s="188"/>
      <c r="G34" s="187">
        <f t="shared" ref="G34" si="6">+G23-G30</f>
        <v>2.0080877347289885</v>
      </c>
      <c r="H34" s="188"/>
      <c r="I34" s="187">
        <f t="shared" ref="I34" si="7">+I23-I30</f>
        <v>48.014971317448698</v>
      </c>
      <c r="J34" s="188"/>
      <c r="K34" s="187">
        <f t="shared" ref="K34" si="8">+K23-K30</f>
        <v>-1.5390188152529802</v>
      </c>
      <c r="L34" s="188"/>
      <c r="M34" s="187">
        <f t="shared" ref="M34" si="9">+M23-M30</f>
        <v>-3.5903832556735864</v>
      </c>
      <c r="N34" s="188"/>
      <c r="O34" s="187">
        <f t="shared" ref="O34" si="10">+O23-O30</f>
        <v>-10.579107007725625</v>
      </c>
      <c r="P34" s="188"/>
      <c r="Q34" s="187">
        <f t="shared" ref="Q34" si="11">+Q23-Q30</f>
        <v>-1.3393785383266845</v>
      </c>
      <c r="R34" s="188"/>
      <c r="S34" s="187">
        <f t="shared" ref="S34" si="12">+S23-S30</f>
        <v>-18.527687609387598</v>
      </c>
      <c r="T34" s="188"/>
      <c r="U34" s="187">
        <f t="shared" ref="U34" si="13">+U23-U30</f>
        <v>-42.618996798922311</v>
      </c>
      <c r="V34" s="188"/>
      <c r="W34" s="187">
        <f t="shared" ref="W34" si="14">+W23-W30</f>
        <v>25.818953765265825</v>
      </c>
      <c r="X34" s="188"/>
      <c r="Y34" s="187">
        <f t="shared" ref="Y34" si="15">+Y23-Y30</f>
        <v>0.4166067007761427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91.676575505350783</v>
      </c>
      <c r="F35" s="60">
        <f t="shared" si="16"/>
        <v>90.373797381841129</v>
      </c>
      <c r="G35" s="61">
        <f t="shared" si="16"/>
        <v>111.57930570901864</v>
      </c>
      <c r="H35" s="62">
        <f t="shared" si="16"/>
        <v>97.780178363520704</v>
      </c>
      <c r="I35" s="59">
        <f t="shared" si="16"/>
        <v>325.20999468367887</v>
      </c>
      <c r="J35" s="60">
        <f t="shared" si="16"/>
        <v>103.05317214043748</v>
      </c>
      <c r="K35" s="61">
        <f t="shared" si="16"/>
        <v>132.96272073250489</v>
      </c>
      <c r="L35" s="62">
        <f t="shared" si="16"/>
        <v>131.99734106896858</v>
      </c>
      <c r="M35" s="59">
        <f t="shared" si="16"/>
        <v>87.285290233370745</v>
      </c>
      <c r="N35" s="60">
        <f t="shared" si="16"/>
        <v>110.82850089036755</v>
      </c>
      <c r="O35" s="61">
        <f t="shared" si="16"/>
        <v>75.883392226148402</v>
      </c>
      <c r="P35" s="62">
        <f t="shared" si="16"/>
        <v>88.076257377276718</v>
      </c>
      <c r="Q35" s="59">
        <f t="shared" si="16"/>
        <v>92.7547582336001</v>
      </c>
      <c r="R35" s="60">
        <f t="shared" si="16"/>
        <v>94.174844865865794</v>
      </c>
      <c r="S35" s="61">
        <f t="shared" si="16"/>
        <v>64.587017400333536</v>
      </c>
      <c r="T35" s="62">
        <f t="shared" si="16"/>
        <v>94.644953706306879</v>
      </c>
      <c r="U35" s="59">
        <f t="shared" si="16"/>
        <v>142.35240222184044</v>
      </c>
      <c r="V35" s="60">
        <f t="shared" si="16"/>
        <v>100.60948301738884</v>
      </c>
      <c r="W35" s="61">
        <f t="shared" si="16"/>
        <v>151.54099693122512</v>
      </c>
      <c r="X35" s="62">
        <f t="shared" si="16"/>
        <v>95.221769415404026</v>
      </c>
      <c r="Y35" s="59">
        <f t="shared" si="16"/>
        <v>91.749527054193848</v>
      </c>
      <c r="Z35" s="60">
        <f t="shared" si="16"/>
        <v>102.19603832299168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83.704453441295541</v>
      </c>
      <c r="F36" s="64">
        <f t="shared" si="16"/>
        <v>87.496769469331497</v>
      </c>
      <c r="G36" s="65">
        <f t="shared" si="16"/>
        <v>110.78179889436441</v>
      </c>
      <c r="H36" s="66">
        <f t="shared" si="16"/>
        <v>94.051355206847362</v>
      </c>
      <c r="I36" s="63">
        <f t="shared" si="16"/>
        <v>822.74082988854593</v>
      </c>
      <c r="J36" s="64">
        <f t="shared" si="16"/>
        <v>122.7542308716155</v>
      </c>
      <c r="K36" s="65">
        <f t="shared" si="16"/>
        <v>134.021801491681</v>
      </c>
      <c r="L36" s="66">
        <f t="shared" si="16"/>
        <v>134.79353882851188</v>
      </c>
      <c r="M36" s="63">
        <f t="shared" si="16"/>
        <v>100.57408176942089</v>
      </c>
      <c r="N36" s="64">
        <f t="shared" si="16"/>
        <v>116.93232303937531</v>
      </c>
      <c r="O36" s="65">
        <f t="shared" si="16"/>
        <v>90.627843494085539</v>
      </c>
      <c r="P36" s="66">
        <f t="shared" si="16"/>
        <v>88.408349369465284</v>
      </c>
      <c r="Q36" s="63">
        <f t="shared" si="16"/>
        <v>95.06902722740638</v>
      </c>
      <c r="R36" s="64">
        <f t="shared" si="16"/>
        <v>100.37956966354989</v>
      </c>
      <c r="S36" s="65">
        <f t="shared" si="16"/>
        <v>88.26556770613621</v>
      </c>
      <c r="T36" s="66">
        <f t="shared" si="16"/>
        <v>103.99933924452934</v>
      </c>
      <c r="U36" s="63">
        <f>W20/U28*100</f>
        <v>169.98088352429386</v>
      </c>
      <c r="V36" s="64">
        <f t="shared" si="16"/>
        <v>448.69527674643422</v>
      </c>
      <c r="W36" s="65">
        <f t="shared" si="16"/>
        <v>165.83396804922273</v>
      </c>
      <c r="X36" s="66">
        <f t="shared" si="16"/>
        <v>109.1560367667151</v>
      </c>
      <c r="Y36" s="63">
        <f t="shared" si="16"/>
        <v>131.96531861442179</v>
      </c>
      <c r="Z36" s="64">
        <f t="shared" si="16"/>
        <v>123.50470304733601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121.81163640213882</v>
      </c>
      <c r="F37" s="68">
        <f t="shared" si="16"/>
        <v>134.36512549844798</v>
      </c>
      <c r="G37" s="69">
        <f t="shared" si="16"/>
        <v>108.09914288106425</v>
      </c>
      <c r="H37" s="70">
        <f t="shared" si="16"/>
        <v>107.50964022798976</v>
      </c>
      <c r="I37" s="67">
        <f t="shared" si="16"/>
        <v>168.1877054896882</v>
      </c>
      <c r="J37" s="68">
        <f t="shared" si="16"/>
        <v>65.192991145117006</v>
      </c>
      <c r="K37" s="69">
        <f t="shared" si="16"/>
        <v>138.28081813156442</v>
      </c>
      <c r="L37" s="70">
        <f t="shared" si="16"/>
        <v>44.656155435773016</v>
      </c>
      <c r="M37" s="67">
        <f t="shared" si="16"/>
        <v>100.15077799946295</v>
      </c>
      <c r="N37" s="68">
        <f t="shared" si="16"/>
        <v>106.09266925187677</v>
      </c>
      <c r="O37" s="69">
        <f t="shared" si="16"/>
        <v>91.286123979704399</v>
      </c>
      <c r="P37" s="70">
        <f t="shared" si="16"/>
        <v>80.272883591807712</v>
      </c>
      <c r="Q37" s="67">
        <f t="shared" si="16"/>
        <v>96.547859376886748</v>
      </c>
      <c r="R37" s="68">
        <f t="shared" si="16"/>
        <v>99.007741770308115</v>
      </c>
      <c r="S37" s="69">
        <f t="shared" si="16"/>
        <v>85.867457256860064</v>
      </c>
      <c r="T37" s="70">
        <f t="shared" si="16"/>
        <v>76.96765302979037</v>
      </c>
      <c r="U37" s="67">
        <f t="shared" si="16"/>
        <v>158.97868387601449</v>
      </c>
      <c r="V37" s="68">
        <f t="shared" si="16"/>
        <v>150.98243183628963</v>
      </c>
      <c r="W37" s="69">
        <f t="shared" si="16"/>
        <v>103.74966179095269</v>
      </c>
      <c r="X37" s="70">
        <f t="shared" si="16"/>
        <v>102.55329081943823</v>
      </c>
      <c r="Y37" s="67">
        <f t="shared" si="16"/>
        <v>99.383398379698605</v>
      </c>
      <c r="Z37" s="68">
        <f t="shared" si="16"/>
        <v>84.822162901785092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+'(令和7年12月)'!E20</f>
        <v>945</v>
      </c>
      <c r="F39" s="143">
        <f>+'(令和7年12月)'!F20</f>
        <v>80962</v>
      </c>
      <c r="G39" s="142">
        <f>+'(令和7年12月)'!G20</f>
        <v>1279.6379999999999</v>
      </c>
      <c r="H39" s="143">
        <f>+'(令和7年12月)'!H20</f>
        <v>430068</v>
      </c>
      <c r="I39" s="142">
        <f>+'(令和7年12月)'!I20</f>
        <v>66469</v>
      </c>
      <c r="J39" s="143">
        <f>+'(令和7年12月)'!J20</f>
        <v>3113898.7272727275</v>
      </c>
      <c r="K39" s="142">
        <f>+'(令和7年12月)'!K20</f>
        <v>2318</v>
      </c>
      <c r="L39" s="143">
        <f>+'(令和7年12月)'!L20</f>
        <v>4539044</v>
      </c>
      <c r="M39" s="142">
        <f>+'(令和7年12月)'!M20</f>
        <v>6995.0320000000002</v>
      </c>
      <c r="N39" s="143">
        <f>+'(令和7年12月)'!N20</f>
        <v>2036159.3</v>
      </c>
      <c r="O39" s="142">
        <f>+'(令和7年12月)'!O20</f>
        <v>3726</v>
      </c>
      <c r="P39" s="143">
        <f>+'(令和7年12月)'!P20</f>
        <v>1384707.3</v>
      </c>
      <c r="Q39" s="142">
        <f>+'(令和7年12月)'!Q20</f>
        <v>23354</v>
      </c>
      <c r="R39" s="143">
        <f>+'(令和7年12月)'!R20</f>
        <v>4751652.2</v>
      </c>
      <c r="S39" s="144">
        <f>+'(令和7年12月)'!S20</f>
        <v>49210</v>
      </c>
      <c r="T39" s="145">
        <f>+'(令和7年12月)'!T20</f>
        <v>9498006.1999999993</v>
      </c>
      <c r="U39" s="142">
        <f>+'(令和7年12月)'!U20</f>
        <v>20853.7</v>
      </c>
      <c r="V39" s="143">
        <f>+'(令和7年12月)'!V20</f>
        <v>2113422.0386760873</v>
      </c>
      <c r="W39" s="142">
        <f>+'(令和7年12月)'!W20</f>
        <v>6082.0034999999998</v>
      </c>
      <c r="X39" s="143">
        <f>+'(令和7年12月)'!X20</f>
        <v>747833</v>
      </c>
      <c r="Y39" s="146">
        <f>+'(令和7年12月)'!Y20</f>
        <v>181232.37350000002</v>
      </c>
      <c r="Z39" s="147">
        <f>+'(令和7年12月)'!Z20</f>
        <v>28695752.765948817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+'(令和7年12月)'!E21</f>
        <v>1299</v>
      </c>
      <c r="F40" s="149">
        <f>+'(令和7年12月)'!F21</f>
        <v>181339.2</v>
      </c>
      <c r="G40" s="148">
        <f>+'(令和7年12月)'!G21</f>
        <v>1317.7070000000001</v>
      </c>
      <c r="H40" s="149">
        <f>+'(令和7年12月)'!H21</f>
        <v>473089</v>
      </c>
      <c r="I40" s="148">
        <f>+'(令和7年12月)'!I21</f>
        <v>66250</v>
      </c>
      <c r="J40" s="149">
        <f>+'(令和7年12月)'!J21</f>
        <v>2965857.6909090909</v>
      </c>
      <c r="K40" s="148">
        <f>+'(令和7年12月)'!K21</f>
        <v>2028</v>
      </c>
      <c r="L40" s="149">
        <f>+'(令和7年12月)'!L21</f>
        <v>3959234</v>
      </c>
      <c r="M40" s="148">
        <f>+'(令和7年12月)'!M21</f>
        <v>7621.0959999999995</v>
      </c>
      <c r="N40" s="149">
        <f>+'(令和7年12月)'!N21</f>
        <v>1975397.2</v>
      </c>
      <c r="O40" s="148">
        <f>+'(令和7年12月)'!O21</f>
        <v>3652</v>
      </c>
      <c r="P40" s="149">
        <f>+'(令和7年12月)'!P21</f>
        <v>1383986.5</v>
      </c>
      <c r="Q40" s="148">
        <f>+'(令和7年12月)'!Q21</f>
        <v>24203.8</v>
      </c>
      <c r="R40" s="149">
        <f>+'(令和7年12月)'!R21</f>
        <v>4791213.2</v>
      </c>
      <c r="S40" s="144">
        <f>+'(令和7年12月)'!S21</f>
        <v>47734</v>
      </c>
      <c r="T40" s="145">
        <f>+'(令和7年12月)'!T21</f>
        <v>9151903.8000000007</v>
      </c>
      <c r="U40" s="148">
        <f>+'(令和7年12月)'!U21</f>
        <v>20838.7</v>
      </c>
      <c r="V40" s="149">
        <f>+'(令和7年12月)'!V21</f>
        <v>2097746.1495706015</v>
      </c>
      <c r="W40" s="148">
        <f>+'(令和7年12月)'!W21</f>
        <v>6238.1270000000004</v>
      </c>
      <c r="X40" s="149">
        <f>+'(令和7年12月)'!X21</f>
        <v>734478</v>
      </c>
      <c r="Y40" s="150">
        <f>+'(令和7年12月)'!Y21</f>
        <v>181182.43</v>
      </c>
      <c r="Z40" s="151">
        <f>+'(令和7年12月)'!Z21</f>
        <v>27714244.740479693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+'(令和7年12月)'!E22</f>
        <v>2356.9</v>
      </c>
      <c r="F41" s="149">
        <f>+'(令和7年12月)'!F22</f>
        <v>474800.4</v>
      </c>
      <c r="G41" s="148">
        <f>+'(令和7年12月)'!G22</f>
        <v>1736.3089999999997</v>
      </c>
      <c r="H41" s="149">
        <f>+'(令和7年12月)'!H22</f>
        <v>753286</v>
      </c>
      <c r="I41" s="148">
        <f>+'(令和7年12月)'!I22</f>
        <v>14670.5</v>
      </c>
      <c r="J41" s="149">
        <f>+'(令和7年12月)'!J22</f>
        <v>2322956.7181818187</v>
      </c>
      <c r="K41" s="148">
        <f>+'(令和7年12月)'!K22</f>
        <v>5306</v>
      </c>
      <c r="L41" s="149">
        <f>+'(令和7年12月)'!L22</f>
        <v>3751995</v>
      </c>
      <c r="M41" s="148">
        <f>+'(令和7年12月)'!M22</f>
        <v>15513.64</v>
      </c>
      <c r="N41" s="149">
        <f>+'(令和7年12月)'!N22</f>
        <v>3242187.6529999999</v>
      </c>
      <c r="O41" s="148">
        <f>+'(令和7年12月)'!O22</f>
        <v>4549</v>
      </c>
      <c r="P41" s="149">
        <f>+'(令和7年12月)'!P22</f>
        <v>1104252.3999999999</v>
      </c>
      <c r="Q41" s="148">
        <f>+'(令和7年12月)'!Q22</f>
        <v>57828.5</v>
      </c>
      <c r="R41" s="149">
        <f>+'(令和7年12月)'!R22</f>
        <v>11857847.375599999</v>
      </c>
      <c r="S41" s="144">
        <f>+'(令和7年12月)'!S22</f>
        <v>37491.199999999997</v>
      </c>
      <c r="T41" s="145">
        <f>+'(令和7年12月)'!T22</f>
        <v>3110559.8</v>
      </c>
      <c r="U41" s="148">
        <f>+'(令和7年12月)'!U22</f>
        <v>18344.899999999998</v>
      </c>
      <c r="V41" s="149">
        <f>+'(令和7年12月)'!V22</f>
        <v>4632786.4600698696</v>
      </c>
      <c r="W41" s="148">
        <f>+'(令和7年12月)'!W22</f>
        <v>7001.9831999999979</v>
      </c>
      <c r="X41" s="149">
        <f>+'(令和7年12月)'!X22</f>
        <v>1185531</v>
      </c>
      <c r="Y41" s="150">
        <f>+'(令和7年12月)'!Y22</f>
        <v>164798.93219999998</v>
      </c>
      <c r="Z41" s="151">
        <f>+'(令和7年12月)'!Z22</f>
        <v>32436202.806851692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+'(令和7年12月)'!E23</f>
        <v>44.279569043766529</v>
      </c>
      <c r="F42" s="193">
        <f>+'(令和5年12月)'!F23</f>
        <v>0</v>
      </c>
      <c r="G42" s="192">
        <f>+'(令和7年12月)'!G23</f>
        <v>73.983952428684191</v>
      </c>
      <c r="H42" s="193">
        <f>+'(令和5年12月)'!H23</f>
        <v>0</v>
      </c>
      <c r="I42" s="192">
        <f>+'(令和7年12月)'!I23</f>
        <v>455.73449625712516</v>
      </c>
      <c r="J42" s="193">
        <f>+'(令和5年12月)'!J23</f>
        <v>0</v>
      </c>
      <c r="K42" s="192">
        <f>+'(令和7年12月)'!K23</f>
        <v>42.104243363689207</v>
      </c>
      <c r="L42" s="193">
        <f>+'(令和5年12月)'!L23</f>
        <v>0</v>
      </c>
      <c r="M42" s="192">
        <f>+'(令和7年12月)'!M23</f>
        <v>46.175620496842299</v>
      </c>
      <c r="N42" s="193">
        <f>+'(令和5年12月)'!N23</f>
        <v>0</v>
      </c>
      <c r="O42" s="192">
        <f>+'(令和7年12月)'!O23</f>
        <v>81.759751773049643</v>
      </c>
      <c r="P42" s="193">
        <f>+'(令和5年12月)'!P23</f>
        <v>0</v>
      </c>
      <c r="Q42" s="192">
        <f>+'(令和7年12月)'!Q23</f>
        <v>40.819763309952727</v>
      </c>
      <c r="R42" s="193">
        <f>+'(令和5年12月)'!R23</f>
        <v>0</v>
      </c>
      <c r="S42" s="192">
        <f>+'(令和7年12月)'!S23</f>
        <v>131.88511476551702</v>
      </c>
      <c r="T42" s="193">
        <f>+'(令和5年12月)'!T23</f>
        <v>0</v>
      </c>
      <c r="U42" s="192">
        <f>+'(令和7年12月)'!U23</f>
        <v>73.444718171605587</v>
      </c>
      <c r="V42" s="193">
        <f>+'(令和5年12月)'!V23</f>
        <v>0</v>
      </c>
      <c r="W42" s="192">
        <f>+'(令和7年12月)'!W23</f>
        <v>87.006018937775252</v>
      </c>
      <c r="X42" s="193">
        <f>+'(令和5年12月)'!X23</f>
        <v>0</v>
      </c>
      <c r="Y42" s="192">
        <f>+'(令和7年12月)'!Y23</f>
        <v>109.97332421647212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-174</v>
      </c>
      <c r="F43" s="93">
        <f t="shared" si="17"/>
        <v>-12202</v>
      </c>
      <c r="G43" s="90">
        <f t="shared" si="17"/>
        <v>-119.346</v>
      </c>
      <c r="H43" s="91">
        <f t="shared" si="17"/>
        <v>-22750</v>
      </c>
      <c r="I43" s="92">
        <f t="shared" si="17"/>
        <v>-60351.8</v>
      </c>
      <c r="J43" s="93">
        <f t="shared" si="17"/>
        <v>-1595101.2636363639</v>
      </c>
      <c r="K43" s="90">
        <f t="shared" si="17"/>
        <v>-285</v>
      </c>
      <c r="L43" s="91">
        <f t="shared" si="17"/>
        <v>-561646</v>
      </c>
      <c r="M43" s="92">
        <f t="shared" si="17"/>
        <v>-1934.9919999999993</v>
      </c>
      <c r="N43" s="93">
        <f t="shared" si="17"/>
        <v>-564678.10000000009</v>
      </c>
      <c r="O43" s="90">
        <f t="shared" si="17"/>
        <v>-1149</v>
      </c>
      <c r="P43" s="91">
        <f t="shared" si="17"/>
        <v>-425181.30000000005</v>
      </c>
      <c r="Q43" s="92">
        <f t="shared" si="17"/>
        <v>-614.79999999999927</v>
      </c>
      <c r="R43" s="93">
        <f t="shared" si="17"/>
        <v>-515384.40000000037</v>
      </c>
      <c r="S43" s="90">
        <f t="shared" si="17"/>
        <v>-28683.599999999999</v>
      </c>
      <c r="T43" s="91">
        <f t="shared" si="17"/>
        <v>-4148733.7999999989</v>
      </c>
      <c r="U43" s="92">
        <f t="shared" si="17"/>
        <v>-15881.900000000001</v>
      </c>
      <c r="V43" s="93">
        <f t="shared" si="17"/>
        <v>-1017736.9720930234</v>
      </c>
      <c r="W43" s="90">
        <f t="shared" si="17"/>
        <v>-533.48750000000018</v>
      </c>
      <c r="X43" s="91">
        <f t="shared" si="17"/>
        <v>-213457</v>
      </c>
      <c r="Y43" s="90">
        <f t="shared" si="17"/>
        <v>-109727.92550000001</v>
      </c>
      <c r="Z43" s="91">
        <f t="shared" si="17"/>
        <v>-9076870.8357293904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-472</v>
      </c>
      <c r="F44" s="97">
        <f t="shared" si="17"/>
        <v>-100086.20000000001</v>
      </c>
      <c r="G44" s="94">
        <f t="shared" si="17"/>
        <v>-151.20900000000006</v>
      </c>
      <c r="H44" s="95">
        <f t="shared" si="17"/>
        <v>-57730</v>
      </c>
      <c r="I44" s="96">
        <f t="shared" si="17"/>
        <v>-50526.6</v>
      </c>
      <c r="J44" s="97">
        <f t="shared" si="17"/>
        <v>-1102872.9727272727</v>
      </c>
      <c r="K44" s="94">
        <f t="shared" si="17"/>
        <v>308</v>
      </c>
      <c r="L44" s="95">
        <f t="shared" si="17"/>
        <v>631594</v>
      </c>
      <c r="M44" s="96">
        <f t="shared" si="17"/>
        <v>-921.78399999999965</v>
      </c>
      <c r="N44" s="97">
        <f t="shared" si="17"/>
        <v>-296876.5</v>
      </c>
      <c r="O44" s="94">
        <f t="shared" si="17"/>
        <v>-664</v>
      </c>
      <c r="P44" s="95">
        <f t="shared" si="17"/>
        <v>-414191.19999999995</v>
      </c>
      <c r="Q44" s="96">
        <f t="shared" si="17"/>
        <v>-404.59999999999854</v>
      </c>
      <c r="R44" s="97">
        <f t="shared" si="17"/>
        <v>-66411.400000000373</v>
      </c>
      <c r="S44" s="94">
        <f t="shared" si="17"/>
        <v>-20533.2</v>
      </c>
      <c r="T44" s="95">
        <f t="shared" si="17"/>
        <v>-3130616.2000000011</v>
      </c>
      <c r="U44" s="96">
        <f>W20-U40</f>
        <v>-15290.184000000001</v>
      </c>
      <c r="V44" s="97">
        <f t="shared" si="17"/>
        <v>1434544.098407811</v>
      </c>
      <c r="W44" s="94">
        <f t="shared" si="17"/>
        <v>-781.88100000000031</v>
      </c>
      <c r="X44" s="95">
        <f t="shared" si="17"/>
        <v>-183216</v>
      </c>
      <c r="Y44" s="94">
        <f t="shared" si="17"/>
        <v>-78172.77399999999</v>
      </c>
      <c r="Z44" s="95">
        <f t="shared" si="17"/>
        <v>-3285862.374319464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-56</v>
      </c>
      <c r="F45" s="97">
        <f t="shared" si="17"/>
        <v>-12493</v>
      </c>
      <c r="G45" s="94">
        <f t="shared" si="17"/>
        <v>-6.2059999999999036</v>
      </c>
      <c r="H45" s="95">
        <f t="shared" si="17"/>
        <v>-8041</v>
      </c>
      <c r="I45" s="96">
        <f t="shared" si="17"/>
        <v>-9606.1999999999989</v>
      </c>
      <c r="J45" s="97">
        <f t="shared" si="17"/>
        <v>-344187.2545454551</v>
      </c>
      <c r="K45" s="94">
        <f t="shared" si="17"/>
        <v>-303</v>
      </c>
      <c r="L45" s="95">
        <f t="shared" si="17"/>
        <v>-613430</v>
      </c>
      <c r="M45" s="96">
        <f t="shared" si="17"/>
        <v>-1639.271999999999</v>
      </c>
      <c r="N45" s="97">
        <f t="shared" si="17"/>
        <v>-207039.5</v>
      </c>
      <c r="O45" s="94">
        <f t="shared" si="17"/>
        <v>-411</v>
      </c>
      <c r="P45" s="95">
        <f t="shared" si="17"/>
        <v>-10269.299999999814</v>
      </c>
      <c r="Q45" s="96">
        <f t="shared" si="17"/>
        <v>-1060</v>
      </c>
      <c r="R45" s="97">
        <f t="shared" si="17"/>
        <v>-488534</v>
      </c>
      <c r="S45" s="94">
        <f t="shared" si="17"/>
        <v>-6674.3999999999978</v>
      </c>
      <c r="T45" s="95">
        <f t="shared" si="17"/>
        <v>-672015.19999999972</v>
      </c>
      <c r="U45" s="96">
        <f t="shared" si="17"/>
        <v>-11841.399999999998</v>
      </c>
      <c r="V45" s="97">
        <f t="shared" si="17"/>
        <v>-2436605.1813953491</v>
      </c>
      <c r="W45" s="94">
        <f t="shared" si="17"/>
        <v>92.270000000001346</v>
      </c>
      <c r="X45" s="95">
        <f t="shared" si="17"/>
        <v>-16886</v>
      </c>
      <c r="Y45" s="94">
        <f t="shared" si="17"/>
        <v>-31505.207999999984</v>
      </c>
      <c r="Z45" s="95">
        <f t="shared" si="17"/>
        <v>-4809500.4359408058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-9.9715266203048074</v>
      </c>
      <c r="F46" s="193"/>
      <c r="G46" s="192">
        <f>G23-G42</f>
        <v>-6.8600790979894981</v>
      </c>
      <c r="H46" s="193"/>
      <c r="I46" s="192">
        <f>I23-I42</f>
        <v>-345.06400555035339</v>
      </c>
      <c r="J46" s="193"/>
      <c r="K46" s="192">
        <f>K23-K42</f>
        <v>0.27620090830613719</v>
      </c>
      <c r="L46" s="193"/>
      <c r="M46" s="192">
        <f>M23-M42</f>
        <v>-6.1615031738852579</v>
      </c>
      <c r="N46" s="193"/>
      <c r="O46" s="192">
        <f t="shared" si="17"/>
        <v>-17.698510838319592</v>
      </c>
      <c r="P46" s="193"/>
      <c r="Q46" s="192">
        <f t="shared" si="17"/>
        <v>-0.20927612442431354</v>
      </c>
      <c r="R46" s="193"/>
      <c r="S46" s="192">
        <f t="shared" si="17"/>
        <v>-62.014528596986253</v>
      </c>
      <c r="T46" s="193"/>
      <c r="U46" s="192">
        <f t="shared" si="17"/>
        <v>-31.106716529648764</v>
      </c>
      <c r="V46" s="193"/>
      <c r="W46" s="192">
        <f t="shared" si="17"/>
        <v>-8.9372232129816496</v>
      </c>
      <c r="X46" s="193"/>
      <c r="Y46" s="192">
        <f t="shared" si="17"/>
        <v>-51.429747159737893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81.587301587301582</v>
      </c>
      <c r="F47" s="72">
        <f t="shared" si="18"/>
        <v>84.928731997727326</v>
      </c>
      <c r="G47" s="71">
        <f t="shared" si="18"/>
        <v>90.673456086799547</v>
      </c>
      <c r="H47" s="73">
        <f t="shared" si="18"/>
        <v>94.710138861761394</v>
      </c>
      <c r="I47" s="74">
        <f t="shared" si="18"/>
        <v>9.2030871534098591</v>
      </c>
      <c r="J47" s="72">
        <f t="shared" si="18"/>
        <v>48.774786743517026</v>
      </c>
      <c r="K47" s="71">
        <f t="shared" si="18"/>
        <v>87.704918032786878</v>
      </c>
      <c r="L47" s="73">
        <f t="shared" si="18"/>
        <v>87.626337175845833</v>
      </c>
      <c r="M47" s="74">
        <f t="shared" si="18"/>
        <v>72.337624759972513</v>
      </c>
      <c r="N47" s="72">
        <f t="shared" si="18"/>
        <v>72.267489090858462</v>
      </c>
      <c r="O47" s="71">
        <f t="shared" si="18"/>
        <v>69.16264090177134</v>
      </c>
      <c r="P47" s="73">
        <f t="shared" si="18"/>
        <v>69.294500000108329</v>
      </c>
      <c r="Q47" s="74">
        <f t="shared" si="18"/>
        <v>97.367474522565729</v>
      </c>
      <c r="R47" s="72">
        <f t="shared" si="18"/>
        <v>89.153574834454417</v>
      </c>
      <c r="S47" s="71">
        <f t="shared" si="18"/>
        <v>41.711847185531397</v>
      </c>
      <c r="T47" s="73">
        <f t="shared" si="18"/>
        <v>56.319950601843161</v>
      </c>
      <c r="U47" s="74">
        <f t="shared" si="18"/>
        <v>23.841332713139629</v>
      </c>
      <c r="V47" s="72">
        <f t="shared" si="18"/>
        <v>51.844120413802194</v>
      </c>
      <c r="W47" s="71">
        <f t="shared" si="18"/>
        <v>91.228424975421348</v>
      </c>
      <c r="X47" s="73">
        <f t="shared" si="18"/>
        <v>71.456595255892694</v>
      </c>
      <c r="Y47" s="71">
        <f t="shared" si="18"/>
        <v>39.45456687405796</v>
      </c>
      <c r="Z47" s="73">
        <f t="shared" si="18"/>
        <v>68.368591304214675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63.664357197844502</v>
      </c>
      <c r="F48" s="66">
        <f t="shared" si="18"/>
        <v>44.807190061498012</v>
      </c>
      <c r="G48" s="63">
        <f t="shared" si="18"/>
        <v>88.52483898165525</v>
      </c>
      <c r="H48" s="64">
        <f t="shared" si="18"/>
        <v>87.797222087175982</v>
      </c>
      <c r="I48" s="65">
        <f t="shared" si="18"/>
        <v>23.733433962264151</v>
      </c>
      <c r="J48" s="66">
        <f t="shared" si="18"/>
        <v>62.814366444223381</v>
      </c>
      <c r="K48" s="63">
        <f t="shared" si="18"/>
        <v>115.18737672583828</v>
      </c>
      <c r="L48" s="64">
        <f t="shared" si="18"/>
        <v>115.95242918200843</v>
      </c>
      <c r="M48" s="65">
        <f t="shared" si="18"/>
        <v>87.904836784630461</v>
      </c>
      <c r="N48" s="66">
        <f t="shared" si="18"/>
        <v>84.971300961649632</v>
      </c>
      <c r="O48" s="63">
        <f t="shared" si="18"/>
        <v>81.818181818181827</v>
      </c>
      <c r="P48" s="64">
        <f t="shared" si="18"/>
        <v>70.072598251500281</v>
      </c>
      <c r="Q48" s="65">
        <f t="shared" si="18"/>
        <v>98.328361662218327</v>
      </c>
      <c r="R48" s="66">
        <f t="shared" si="18"/>
        <v>98.613891780061053</v>
      </c>
      <c r="S48" s="63">
        <f t="shared" si="18"/>
        <v>56.984120333514895</v>
      </c>
      <c r="T48" s="64">
        <f t="shared" si="18"/>
        <v>65.792732655253644</v>
      </c>
      <c r="U48" s="65">
        <f>W20/U40*100</f>
        <v>26.626017937779224</v>
      </c>
      <c r="V48" s="66">
        <f t="shared" si="18"/>
        <v>168.38501878320477</v>
      </c>
      <c r="W48" s="63">
        <f t="shared" si="18"/>
        <v>87.466093588668514</v>
      </c>
      <c r="X48" s="64">
        <f t="shared" si="18"/>
        <v>75.054936975648019</v>
      </c>
      <c r="Y48" s="63">
        <f t="shared" si="18"/>
        <v>56.854108866958022</v>
      </c>
      <c r="Z48" s="64">
        <f t="shared" si="18"/>
        <v>88.143778027910315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97.623997623997624</v>
      </c>
      <c r="F49" s="70">
        <f t="shared" si="18"/>
        <v>97.368789074314179</v>
      </c>
      <c r="G49" s="67">
        <f t="shared" si="18"/>
        <v>99.642575140715167</v>
      </c>
      <c r="H49" s="68">
        <f t="shared" si="18"/>
        <v>98.932543549196453</v>
      </c>
      <c r="I49" s="69">
        <f t="shared" si="18"/>
        <v>34.52029583177125</v>
      </c>
      <c r="J49" s="70">
        <f t="shared" si="18"/>
        <v>85.183225677366437</v>
      </c>
      <c r="K49" s="67">
        <f t="shared" si="18"/>
        <v>94.289483603467772</v>
      </c>
      <c r="L49" s="68">
        <f t="shared" si="18"/>
        <v>83.650564566317385</v>
      </c>
      <c r="M49" s="69">
        <f t="shared" si="18"/>
        <v>89.433350264670324</v>
      </c>
      <c r="N49" s="70">
        <f t="shared" si="18"/>
        <v>93.614203674842017</v>
      </c>
      <c r="O49" s="67">
        <f t="shared" si="18"/>
        <v>90.965047263134764</v>
      </c>
      <c r="P49" s="68">
        <f t="shared" si="18"/>
        <v>99.070022397053449</v>
      </c>
      <c r="Q49" s="69">
        <f t="shared" si="18"/>
        <v>98.166993783342122</v>
      </c>
      <c r="R49" s="70">
        <f t="shared" si="18"/>
        <v>95.880078529217201</v>
      </c>
      <c r="S49" s="67">
        <f t="shared" si="18"/>
        <v>82.197422328439743</v>
      </c>
      <c r="T49" s="68">
        <f t="shared" si="18"/>
        <v>78.395682989280587</v>
      </c>
      <c r="U49" s="69">
        <f t="shared" si="18"/>
        <v>35.451269835213068</v>
      </c>
      <c r="V49" s="70">
        <f t="shared" si="18"/>
        <v>47.405191186847809</v>
      </c>
      <c r="W49" s="67">
        <f t="shared" si="18"/>
        <v>101.31776951421423</v>
      </c>
      <c r="X49" s="68">
        <f t="shared" si="18"/>
        <v>98.575659345896483</v>
      </c>
      <c r="Y49" s="67">
        <f t="shared" si="18"/>
        <v>80.882638267482662</v>
      </c>
      <c r="Z49" s="68">
        <f t="shared" si="18"/>
        <v>85.172430741723986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7F02-753B-44AA-8FB4-5080CB4CAD8E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124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808</v>
      </c>
      <c r="F5" s="14">
        <v>60212</v>
      </c>
      <c r="G5" s="15">
        <v>30</v>
      </c>
      <c r="H5" s="16">
        <v>5440</v>
      </c>
      <c r="I5" s="13">
        <v>1170</v>
      </c>
      <c r="J5" s="14">
        <v>1264672</v>
      </c>
      <c r="K5" s="17">
        <v>2284</v>
      </c>
      <c r="L5" s="18">
        <v>4517264</v>
      </c>
      <c r="M5" s="13">
        <v>702</v>
      </c>
      <c r="N5" s="75">
        <v>173848</v>
      </c>
      <c r="O5" s="19">
        <v>302</v>
      </c>
      <c r="P5" s="18">
        <v>43850</v>
      </c>
      <c r="Q5" s="13">
        <v>11049</v>
      </c>
      <c r="R5" s="14">
        <v>1905243</v>
      </c>
      <c r="S5" s="19">
        <v>18605</v>
      </c>
      <c r="T5" s="18">
        <v>5584238</v>
      </c>
      <c r="U5" s="13">
        <v>2850</v>
      </c>
      <c r="V5" s="14">
        <v>1143398.9596063197</v>
      </c>
      <c r="W5" s="13">
        <v>499</v>
      </c>
      <c r="X5" s="18">
        <v>127506</v>
      </c>
      <c r="Y5" s="20">
        <f t="shared" ref="Y5:Z18" si="0">+W5+U5+S5+Q5+O5+M5+K5+I5+G5+E5</f>
        <v>38299</v>
      </c>
      <c r="Z5" s="21">
        <f t="shared" si="0"/>
        <v>14825671.95960632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12月)'!E20</f>
        <v>11298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12月)'!E21</f>
        <v>11773.008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12月)'!F22</f>
        <v>3988930.9999999995</v>
      </c>
      <c r="AH5" s="155">
        <f t="shared" ref="AH5:AH14" si="1">+AG5/12</f>
        <v>332410.91666666663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829</v>
      </c>
      <c r="F6" s="24">
        <v>66434</v>
      </c>
      <c r="G6" s="25">
        <v>30</v>
      </c>
      <c r="H6" s="26">
        <v>5440</v>
      </c>
      <c r="I6" s="27">
        <v>1061</v>
      </c>
      <c r="J6" s="21">
        <v>1107846</v>
      </c>
      <c r="K6" s="25">
        <v>1982</v>
      </c>
      <c r="L6" s="26">
        <v>3928189</v>
      </c>
      <c r="M6" s="27">
        <v>745</v>
      </c>
      <c r="N6" s="76">
        <v>190430</v>
      </c>
      <c r="O6" s="25">
        <v>167</v>
      </c>
      <c r="P6" s="26">
        <v>23381</v>
      </c>
      <c r="Q6" s="27">
        <v>11829</v>
      </c>
      <c r="R6" s="21">
        <v>1801885</v>
      </c>
      <c r="S6" s="25">
        <v>17310</v>
      </c>
      <c r="T6" s="26">
        <v>5274484</v>
      </c>
      <c r="U6" s="27">
        <v>2848.5</v>
      </c>
      <c r="V6" s="21">
        <v>1168142.4798031598</v>
      </c>
      <c r="W6" s="27">
        <v>630</v>
      </c>
      <c r="X6" s="26">
        <v>135413</v>
      </c>
      <c r="Y6" s="20">
        <f t="shared" si="0"/>
        <v>37431.5</v>
      </c>
      <c r="Z6" s="21">
        <f t="shared" si="0"/>
        <v>13701644.47980316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12月)'!G20</f>
        <v>13185.620999999999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12月)'!G21</f>
        <v>13202.796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12月)'!H22</f>
        <v>8598505</v>
      </c>
      <c r="AH6" s="155">
        <f t="shared" si="1"/>
        <v>716542.08333333337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1523.9</v>
      </c>
      <c r="F7" s="36">
        <v>273584</v>
      </c>
      <c r="G7" s="29">
        <v>151</v>
      </c>
      <c r="H7" s="30">
        <v>74178</v>
      </c>
      <c r="I7" s="31">
        <v>1369</v>
      </c>
      <c r="J7" s="32">
        <v>1189693</v>
      </c>
      <c r="K7" s="77">
        <v>5217</v>
      </c>
      <c r="L7" s="30">
        <v>3687925</v>
      </c>
      <c r="M7" s="23">
        <v>1617.3</v>
      </c>
      <c r="N7" s="24">
        <v>299448.25</v>
      </c>
      <c r="O7" s="33">
        <v>3006</v>
      </c>
      <c r="P7" s="34">
        <v>513597</v>
      </c>
      <c r="Q7" s="23">
        <v>30168.699999999997</v>
      </c>
      <c r="R7" s="24">
        <v>4835369</v>
      </c>
      <c r="S7" s="33">
        <v>29000.2</v>
      </c>
      <c r="T7" s="34">
        <v>2153851</v>
      </c>
      <c r="U7" s="23">
        <v>2717.8</v>
      </c>
      <c r="V7" s="24">
        <v>1412003.9344884744</v>
      </c>
      <c r="W7" s="23">
        <v>1966.1999999999998</v>
      </c>
      <c r="X7" s="34">
        <v>449556</v>
      </c>
      <c r="Y7" s="31">
        <f t="shared" si="0"/>
        <v>76737.099999999991</v>
      </c>
      <c r="Z7" s="24">
        <f>+X7+V7+T7+R7+P7+N7+L7+J7+H7+F7</f>
        <v>14889205.184488475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12月)'!I20</f>
        <v>86123.6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12月)'!I21</f>
        <v>85902.2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12月)'!J22</f>
        <v>35713228.963636369</v>
      </c>
      <c r="AH7" s="155">
        <f t="shared" si="1"/>
        <v>2976102.413636364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137</v>
      </c>
      <c r="F8" s="14">
        <v>20750</v>
      </c>
      <c r="G8" s="15">
        <v>96.638000000000005</v>
      </c>
      <c r="H8" s="16">
        <v>56400</v>
      </c>
      <c r="I8" s="13">
        <v>65139</v>
      </c>
      <c r="J8" s="14">
        <v>1767089.7272727273</v>
      </c>
      <c r="K8" s="17">
        <v>0</v>
      </c>
      <c r="L8" s="18">
        <v>0</v>
      </c>
      <c r="M8" s="13">
        <v>5348</v>
      </c>
      <c r="N8" s="75">
        <v>1629636.3</v>
      </c>
      <c r="O8" s="19">
        <v>44</v>
      </c>
      <c r="P8" s="18">
        <v>5235.3</v>
      </c>
      <c r="Q8" s="13">
        <v>6397</v>
      </c>
      <c r="R8" s="14">
        <v>1205978.2</v>
      </c>
      <c r="S8" s="19">
        <v>30593</v>
      </c>
      <c r="T8" s="18">
        <v>3911218.2</v>
      </c>
      <c r="U8" s="13">
        <v>17979</v>
      </c>
      <c r="V8" s="14">
        <v>919765.67906976747</v>
      </c>
      <c r="W8" s="13">
        <v>3</v>
      </c>
      <c r="X8" s="18">
        <v>600</v>
      </c>
      <c r="Y8" s="13">
        <f t="shared" si="0"/>
        <v>125736.63800000001</v>
      </c>
      <c r="Z8" s="14">
        <f t="shared" si="0"/>
        <v>9516673.4063424952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12月)'!K20</f>
        <v>26169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12月)'!K21</f>
        <v>23867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12月)'!L22</f>
        <v>73966564</v>
      </c>
      <c r="AH8" s="155">
        <f t="shared" si="1"/>
        <v>6163880.333333333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204</v>
      </c>
      <c r="F9" s="24">
        <v>35105.199999999997</v>
      </c>
      <c r="G9" s="25">
        <v>156.70700000000005</v>
      </c>
      <c r="H9" s="26">
        <v>96000</v>
      </c>
      <c r="I9" s="27">
        <v>65007</v>
      </c>
      <c r="J9" s="21">
        <v>1757533.0909090908</v>
      </c>
      <c r="K9" s="25">
        <v>0</v>
      </c>
      <c r="L9" s="26">
        <v>0</v>
      </c>
      <c r="M9" s="27">
        <v>5228</v>
      </c>
      <c r="N9" s="76">
        <v>1545746.2</v>
      </c>
      <c r="O9" s="25">
        <v>42</v>
      </c>
      <c r="P9" s="26">
        <v>5026.5</v>
      </c>
      <c r="Q9" s="27">
        <v>6719</v>
      </c>
      <c r="R9" s="21">
        <v>1255397.2</v>
      </c>
      <c r="S9" s="25">
        <v>30385</v>
      </c>
      <c r="T9" s="26">
        <v>3869119.8</v>
      </c>
      <c r="U9" s="27">
        <v>17968.8</v>
      </c>
      <c r="V9" s="21">
        <v>917302.06976744183</v>
      </c>
      <c r="W9" s="27">
        <v>3</v>
      </c>
      <c r="X9" s="26">
        <v>600</v>
      </c>
      <c r="Y9" s="20">
        <f t="shared" si="0"/>
        <v>125713.507</v>
      </c>
      <c r="Z9" s="21">
        <f t="shared" si="0"/>
        <v>9481830.0606765319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12月)'!M20</f>
        <v>81001.959999999992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12月)'!M21</f>
        <v>82991.130999999994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12月)'!N22</f>
        <v>35863229.435999997</v>
      </c>
      <c r="AH9" s="155">
        <f t="shared" si="1"/>
        <v>2988602.4529999997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486</v>
      </c>
      <c r="F10" s="36">
        <v>97116.400000000009</v>
      </c>
      <c r="G10" s="29">
        <v>179.30899999999988</v>
      </c>
      <c r="H10" s="30">
        <v>103400</v>
      </c>
      <c r="I10" s="37">
        <v>12987</v>
      </c>
      <c r="J10" s="38">
        <v>919674.5181818183</v>
      </c>
      <c r="K10" s="77">
        <v>0</v>
      </c>
      <c r="L10" s="30">
        <v>0</v>
      </c>
      <c r="M10" s="35">
        <v>7716</v>
      </c>
      <c r="N10" s="36">
        <v>1811559.4029999999</v>
      </c>
      <c r="O10" s="29">
        <v>62</v>
      </c>
      <c r="P10" s="30">
        <v>7380.8999999999978</v>
      </c>
      <c r="Q10" s="35">
        <v>13793</v>
      </c>
      <c r="R10" s="36">
        <v>2044049.5756000006</v>
      </c>
      <c r="S10" s="29">
        <v>8477</v>
      </c>
      <c r="T10" s="30">
        <v>953808.8</v>
      </c>
      <c r="U10" s="35">
        <v>15298.8</v>
      </c>
      <c r="V10" s="36">
        <v>3141318.7255813954</v>
      </c>
      <c r="W10" s="35">
        <v>0</v>
      </c>
      <c r="X10" s="30">
        <v>0</v>
      </c>
      <c r="Y10" s="37">
        <f t="shared" si="0"/>
        <v>58999.109000000004</v>
      </c>
      <c r="Z10" s="36">
        <f t="shared" si="0"/>
        <v>9078308.3223632146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12月)'!O20</f>
        <v>48316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12月)'!O21</f>
        <v>48621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12月)'!P22</f>
        <v>16597740.1</v>
      </c>
      <c r="AH10" s="155">
        <f t="shared" si="1"/>
        <v>1383145.0083333333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2048</v>
      </c>
      <c r="R11" s="14">
        <v>553792</v>
      </c>
      <c r="S11" s="19">
        <v>0</v>
      </c>
      <c r="T11" s="18">
        <v>0</v>
      </c>
      <c r="U11" s="13">
        <v>22.7</v>
      </c>
      <c r="V11" s="14">
        <v>49817.4</v>
      </c>
      <c r="W11" s="13">
        <v>2</v>
      </c>
      <c r="X11" s="18">
        <v>4683</v>
      </c>
      <c r="Y11" s="13">
        <f>+W11+U11+S11+Q11+O11+M11+K11+I11+G11+E11</f>
        <v>2162.6999999999998</v>
      </c>
      <c r="Z11" s="14">
        <f t="shared" si="0"/>
        <v>698292.4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12月)'!Q20</f>
        <v>311075.5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12月)'!Q21</f>
        <v>312217.8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12月)'!R22</f>
        <v>134218330.08920002</v>
      </c>
      <c r="AH11" s="155">
        <f t="shared" si="1"/>
        <v>11184860.840766668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266</v>
      </c>
      <c r="F12" s="21">
        <v>79800</v>
      </c>
      <c r="G12" s="25">
        <v>75</v>
      </c>
      <c r="H12" s="26">
        <v>75000</v>
      </c>
      <c r="I12" s="27">
        <v>2</v>
      </c>
      <c r="J12" s="21">
        <v>2702.6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1973.8</v>
      </c>
      <c r="R12" s="21">
        <v>621150</v>
      </c>
      <c r="S12" s="25">
        <v>0</v>
      </c>
      <c r="T12" s="26">
        <v>0</v>
      </c>
      <c r="U12" s="27">
        <v>20.399999999999999</v>
      </c>
      <c r="V12" s="21">
        <v>12081.6</v>
      </c>
      <c r="W12" s="27">
        <v>0</v>
      </c>
      <c r="X12" s="26">
        <v>563</v>
      </c>
      <c r="Y12" s="20">
        <f t="shared" ref="Y12:Y18" si="2">+W12+U12+S12+Q12+O12+M12+K12+I12+G12+E12</f>
        <v>2352.1999999999998</v>
      </c>
      <c r="Z12" s="21">
        <f t="shared" si="0"/>
        <v>806297.2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12月)'!S20</f>
        <v>496889.59999999998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12月)'!S21</f>
        <v>491511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12月)'!T22</f>
        <v>39010964.099999994</v>
      </c>
      <c r="AH12" s="155">
        <f t="shared" si="1"/>
        <v>3250913.6749999993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347</v>
      </c>
      <c r="F13" s="24">
        <v>104100</v>
      </c>
      <c r="G13" s="29">
        <v>195</v>
      </c>
      <c r="H13" s="30">
        <v>195000</v>
      </c>
      <c r="I13" s="37">
        <v>0.5</v>
      </c>
      <c r="J13" s="38">
        <v>1685.2000000000085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7183.8</v>
      </c>
      <c r="R13" s="36">
        <v>2309801.7999999998</v>
      </c>
      <c r="S13" s="29">
        <v>0</v>
      </c>
      <c r="T13" s="30">
        <v>0</v>
      </c>
      <c r="U13" s="35">
        <v>280.29999999999995</v>
      </c>
      <c r="V13" s="36">
        <v>68903.8</v>
      </c>
      <c r="W13" s="35">
        <v>18</v>
      </c>
      <c r="X13" s="30">
        <v>51505</v>
      </c>
      <c r="Y13" s="37">
        <f t="shared" si="2"/>
        <v>8043.6</v>
      </c>
      <c r="Z13" s="36">
        <f t="shared" si="0"/>
        <v>2749995.8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12月)'!U20</f>
        <v>57419.7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12月)'!U21</f>
        <v>58619.399999999994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12月)'!V22</f>
        <v>26081191.020534981</v>
      </c>
      <c r="AH13" s="88">
        <f t="shared" si="1"/>
        <v>2173432.5850445819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317</v>
      </c>
      <c r="N14" s="75">
        <v>29622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317</v>
      </c>
      <c r="Z14" s="14">
        <f t="shared" si="0"/>
        <v>29622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12月)'!W20</f>
        <v>52012.483500000002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12月)'!W21</f>
        <v>52028.81700000001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12月)'!X22</f>
        <v>13995996</v>
      </c>
      <c r="AH14" s="155">
        <f t="shared" si="1"/>
        <v>1166333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1179</v>
      </c>
      <c r="N15" s="76">
        <v>93612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1179</v>
      </c>
      <c r="Z15" s="24">
        <f t="shared" si="0"/>
        <v>93612</v>
      </c>
      <c r="AD15" s="3">
        <f>SUM(AD5:AD14)</f>
        <v>1183491.4645</v>
      </c>
      <c r="AE15" s="3">
        <f>SUM(AE5:AE14)</f>
        <v>1180734.152</v>
      </c>
      <c r="AG15" s="3">
        <f>SUM(AG5:AG14)</f>
        <v>388034679.70937133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4459</v>
      </c>
      <c r="N16" s="36">
        <v>578418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4459</v>
      </c>
      <c r="Z16" s="36">
        <f t="shared" si="0"/>
        <v>578418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1078</v>
      </c>
      <c r="H17" s="18">
        <v>293228</v>
      </c>
      <c r="I17" s="13">
        <v>160</v>
      </c>
      <c r="J17" s="14">
        <v>82137</v>
      </c>
      <c r="K17" s="19">
        <v>34</v>
      </c>
      <c r="L17" s="18">
        <v>21780</v>
      </c>
      <c r="M17" s="13">
        <v>613.03199999999993</v>
      </c>
      <c r="N17" s="75">
        <v>188053</v>
      </c>
      <c r="O17" s="19">
        <v>3380</v>
      </c>
      <c r="P17" s="18">
        <v>1335622</v>
      </c>
      <c r="Q17" s="13">
        <v>3860</v>
      </c>
      <c r="R17" s="14">
        <v>1086639</v>
      </c>
      <c r="S17" s="19">
        <v>12</v>
      </c>
      <c r="T17" s="18">
        <v>2550</v>
      </c>
      <c r="U17" s="13">
        <v>2</v>
      </c>
      <c r="V17" s="14">
        <v>440</v>
      </c>
      <c r="W17" s="13">
        <v>5578.0034999999998</v>
      </c>
      <c r="X17" s="18">
        <v>615044</v>
      </c>
      <c r="Y17" s="41">
        <f t="shared" si="2"/>
        <v>14717.035499999998</v>
      </c>
      <c r="Z17" s="42">
        <f t="shared" si="0"/>
        <v>3625493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12月)'!Y20</f>
        <v>1183491.4645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12月)'!Y21</f>
        <v>1180734.152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12月)'!Y22</f>
        <v>1624634.6848999995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12月)'!Z22</f>
        <v>388034679.70937139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1056</v>
      </c>
      <c r="H18" s="26">
        <v>296649</v>
      </c>
      <c r="I18" s="27">
        <v>180</v>
      </c>
      <c r="J18" s="21">
        <v>97776</v>
      </c>
      <c r="K18" s="25">
        <v>46</v>
      </c>
      <c r="L18" s="26">
        <v>31045</v>
      </c>
      <c r="M18" s="27">
        <v>454.096</v>
      </c>
      <c r="N18" s="21">
        <v>130609</v>
      </c>
      <c r="O18" s="25">
        <v>3443</v>
      </c>
      <c r="P18" s="26">
        <v>1355579</v>
      </c>
      <c r="Q18" s="27">
        <v>3682</v>
      </c>
      <c r="R18" s="21">
        <v>1112781</v>
      </c>
      <c r="S18" s="25">
        <v>39</v>
      </c>
      <c r="T18" s="26">
        <v>8300</v>
      </c>
      <c r="U18" s="27">
        <v>1</v>
      </c>
      <c r="V18" s="21">
        <v>220</v>
      </c>
      <c r="W18" s="27">
        <v>5605.1270000000004</v>
      </c>
      <c r="X18" s="26">
        <v>597902</v>
      </c>
      <c r="Y18" s="23">
        <f t="shared" si="2"/>
        <v>14506.223</v>
      </c>
      <c r="Z18" s="24">
        <f t="shared" si="0"/>
        <v>3630861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1211</v>
      </c>
      <c r="H19" s="34">
        <v>380708</v>
      </c>
      <c r="I19" s="23">
        <v>314</v>
      </c>
      <c r="J19" s="24">
        <v>211904</v>
      </c>
      <c r="K19" s="78">
        <v>89</v>
      </c>
      <c r="L19" s="34">
        <v>64070</v>
      </c>
      <c r="M19" s="23">
        <v>1702.34</v>
      </c>
      <c r="N19" s="24">
        <v>533762</v>
      </c>
      <c r="O19" s="33">
        <v>1481</v>
      </c>
      <c r="P19" s="34">
        <v>583274.5</v>
      </c>
      <c r="Q19" s="23">
        <v>6683</v>
      </c>
      <c r="R19" s="24">
        <v>2668627</v>
      </c>
      <c r="S19" s="33">
        <v>14</v>
      </c>
      <c r="T19" s="34">
        <v>2900</v>
      </c>
      <c r="U19" s="23">
        <v>48</v>
      </c>
      <c r="V19" s="24">
        <v>10560</v>
      </c>
      <c r="W19" s="23">
        <v>5017.783199999998</v>
      </c>
      <c r="X19" s="34">
        <v>684470</v>
      </c>
      <c r="Y19" s="35">
        <f>+W19+U19+S19+Q19+O19+M19+K19+I19+G19+E19</f>
        <v>16560.123199999998</v>
      </c>
      <c r="Z19" s="36">
        <f>+X19+V19+T19+R19+P19+N19+L19+J19+H19+F19</f>
        <v>5140275.5</v>
      </c>
      <c r="AF19" s="156">
        <f>+AF17/12</f>
        <v>135386.22374166662</v>
      </c>
      <c r="AG19" s="156">
        <f>+AG17/12</f>
        <v>32336223.309114281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v>945</v>
      </c>
      <c r="F20" s="14">
        <v>80962</v>
      </c>
      <c r="G20" s="19">
        <v>1279.6379999999999</v>
      </c>
      <c r="H20" s="18">
        <v>430068</v>
      </c>
      <c r="I20" s="13">
        <v>66469</v>
      </c>
      <c r="J20" s="14">
        <v>3113898.7272727275</v>
      </c>
      <c r="K20" s="19">
        <v>2318</v>
      </c>
      <c r="L20" s="18">
        <v>4539044</v>
      </c>
      <c r="M20" s="13">
        <v>6995.0320000000002</v>
      </c>
      <c r="N20" s="14">
        <v>2036159.3</v>
      </c>
      <c r="O20" s="19">
        <v>3726</v>
      </c>
      <c r="P20" s="18">
        <v>1384707.3</v>
      </c>
      <c r="Q20" s="13">
        <v>23354</v>
      </c>
      <c r="R20" s="14">
        <v>4751652.2</v>
      </c>
      <c r="S20" s="19">
        <v>49210</v>
      </c>
      <c r="T20" s="18">
        <v>9498006.1999999993</v>
      </c>
      <c r="U20" s="13">
        <v>20853.7</v>
      </c>
      <c r="V20" s="14">
        <v>2113422.0386760873</v>
      </c>
      <c r="W20" s="13">
        <v>6082.0034999999998</v>
      </c>
      <c r="X20" s="18">
        <v>747833</v>
      </c>
      <c r="Y20" s="31">
        <f t="shared" ref="Y20:Z21" si="3">+Y17+Y14+Y11+Y8+Y5</f>
        <v>181232.37350000002</v>
      </c>
      <c r="Z20" s="32">
        <f t="shared" si="3"/>
        <v>28695752.765948817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v>1299</v>
      </c>
      <c r="F21" s="21">
        <v>181339.2</v>
      </c>
      <c r="G21" s="25">
        <v>1317.7070000000001</v>
      </c>
      <c r="H21" s="26">
        <v>473089</v>
      </c>
      <c r="I21" s="27">
        <v>66250</v>
      </c>
      <c r="J21" s="21">
        <v>2965857.6909090909</v>
      </c>
      <c r="K21" s="25">
        <v>2028</v>
      </c>
      <c r="L21" s="26">
        <v>3959234</v>
      </c>
      <c r="M21" s="27">
        <v>7621.0959999999995</v>
      </c>
      <c r="N21" s="21">
        <v>1975397.2</v>
      </c>
      <c r="O21" s="25">
        <v>3652</v>
      </c>
      <c r="P21" s="26">
        <v>1383986.5</v>
      </c>
      <c r="Q21" s="27">
        <v>24203.8</v>
      </c>
      <c r="R21" s="21">
        <v>4791213.2</v>
      </c>
      <c r="S21" s="25">
        <v>47734</v>
      </c>
      <c r="T21" s="26">
        <v>9151903.8000000007</v>
      </c>
      <c r="U21" s="27">
        <v>20838.7</v>
      </c>
      <c r="V21" s="21">
        <v>2097746.1495706015</v>
      </c>
      <c r="W21" s="27">
        <v>6238.1270000000004</v>
      </c>
      <c r="X21" s="26">
        <v>734478</v>
      </c>
      <c r="Y21" s="23">
        <f t="shared" si="3"/>
        <v>181182.43</v>
      </c>
      <c r="Z21" s="24">
        <f t="shared" si="3"/>
        <v>27714244.740479693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v>2356.9</v>
      </c>
      <c r="F22" s="24">
        <v>474800.4</v>
      </c>
      <c r="G22" s="33">
        <v>1736.3089999999997</v>
      </c>
      <c r="H22" s="34">
        <v>753286</v>
      </c>
      <c r="I22" s="23">
        <v>14670.5</v>
      </c>
      <c r="J22" s="24">
        <v>2322956.7181818187</v>
      </c>
      <c r="K22" s="33">
        <v>5306</v>
      </c>
      <c r="L22" s="34">
        <v>3751995</v>
      </c>
      <c r="M22" s="23">
        <v>15513.64</v>
      </c>
      <c r="N22" s="24">
        <v>3242187.6529999999</v>
      </c>
      <c r="O22" s="33">
        <v>4549</v>
      </c>
      <c r="P22" s="34">
        <v>1104252.3999999999</v>
      </c>
      <c r="Q22" s="23">
        <v>57828.5</v>
      </c>
      <c r="R22" s="24">
        <v>11857847.375599999</v>
      </c>
      <c r="S22" s="33">
        <v>37491.199999999997</v>
      </c>
      <c r="T22" s="34">
        <v>3110559.8</v>
      </c>
      <c r="U22" s="23">
        <v>18344.899999999998</v>
      </c>
      <c r="V22" s="24">
        <v>4632786.4600698696</v>
      </c>
      <c r="W22" s="23">
        <v>7001.9831999999979</v>
      </c>
      <c r="X22" s="34">
        <v>1185531</v>
      </c>
      <c r="Y22" s="23">
        <f>+Y19+Y16+Y13+Y10+Y7</f>
        <v>164798.93219999998</v>
      </c>
      <c r="Z22" s="24">
        <f>+Z19+Z16+Z13+Z10+Z7</f>
        <v>32436202.806851692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44.279569043766529</v>
      </c>
      <c r="F23" s="178"/>
      <c r="G23" s="177">
        <f>(G20+G21)/(G22+G41)*100</f>
        <v>73.983952428684191</v>
      </c>
      <c r="H23" s="178"/>
      <c r="I23" s="177">
        <f>(I20+I21)/(I22+I41)*100</f>
        <v>455.73449625712516</v>
      </c>
      <c r="J23" s="178"/>
      <c r="K23" s="177">
        <f>(K20+K21)/(K22+K41)*100</f>
        <v>42.104243363689207</v>
      </c>
      <c r="L23" s="178"/>
      <c r="M23" s="177">
        <f>(M20+M21)/(M22+M41)*100</f>
        <v>46.175620496842299</v>
      </c>
      <c r="N23" s="178"/>
      <c r="O23" s="177">
        <f>(O20+O21)/(O22+O41)*100</f>
        <v>81.759751773049643</v>
      </c>
      <c r="P23" s="178"/>
      <c r="Q23" s="177">
        <f>(Q20+Q21)/(Q22+Q41)*100</f>
        <v>40.819763309952727</v>
      </c>
      <c r="R23" s="178"/>
      <c r="S23" s="177">
        <f>(S20+S21)/(S22+S41)*100</f>
        <v>131.88511476551702</v>
      </c>
      <c r="T23" s="178"/>
      <c r="U23" s="177">
        <f>(U20+W20)/(U22+U41)*100</f>
        <v>73.444718171605587</v>
      </c>
      <c r="V23" s="178"/>
      <c r="W23" s="177">
        <f>(W20+W21)/(W22+W41)*100</f>
        <v>87.006018937775252</v>
      </c>
      <c r="X23" s="178"/>
      <c r="Y23" s="177">
        <f>(Y20+Y21)/(Y22+Y41)*100</f>
        <v>109.97332421647212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201451.22830837115</v>
      </c>
      <c r="F24" s="180"/>
      <c r="G24" s="181">
        <f>H22/G22*1000</f>
        <v>433843.28480702464</v>
      </c>
      <c r="H24" s="182"/>
      <c r="I24" s="183">
        <f>J22/I22*1000</f>
        <v>158342.02775514254</v>
      </c>
      <c r="J24" s="184"/>
      <c r="K24" s="181">
        <f>L22/K22*1000</f>
        <v>707123.06822465127</v>
      </c>
      <c r="L24" s="182"/>
      <c r="M24" s="183">
        <f>N22/M22*1000</f>
        <v>208989.48621986847</v>
      </c>
      <c r="N24" s="184"/>
      <c r="O24" s="181">
        <f>P22/O22*1000</f>
        <v>242746.18597493952</v>
      </c>
      <c r="P24" s="182"/>
      <c r="Q24" s="183">
        <f>R22/Q22*1000</f>
        <v>205051.96184580264</v>
      </c>
      <c r="R24" s="184"/>
      <c r="S24" s="181">
        <f>T22/S22*1000</f>
        <v>82967.731094230112</v>
      </c>
      <c r="T24" s="182"/>
      <c r="U24" s="183">
        <f>V22/U22*1000</f>
        <v>252538.11468418309</v>
      </c>
      <c r="V24" s="184"/>
      <c r="W24" s="181">
        <f>X22/W22*1000</f>
        <v>169313.60246622705</v>
      </c>
      <c r="X24" s="182"/>
      <c r="Y24" s="183">
        <f>Z22/Y22*1000</f>
        <v>196822.89426176087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1.4301670335701364</v>
      </c>
      <c r="F25" s="49"/>
      <c r="G25" s="50">
        <f>G22/Y22*100</f>
        <v>1.0535923848661926</v>
      </c>
      <c r="H25" s="51"/>
      <c r="I25" s="48">
        <f>I22/Y22*100</f>
        <v>8.9020601069161565</v>
      </c>
      <c r="J25" s="49"/>
      <c r="K25" s="50">
        <f>K22/Y22*100</f>
        <v>3.219681055676161</v>
      </c>
      <c r="L25" s="51"/>
      <c r="M25" s="48">
        <f>M22/Y22*100</f>
        <v>9.4136774995438959</v>
      </c>
      <c r="N25" s="49"/>
      <c r="O25" s="50">
        <f>O22/Y22*100</f>
        <v>2.7603334191991813</v>
      </c>
      <c r="P25" s="51"/>
      <c r="Q25" s="48">
        <f>Q22/Y22*100</f>
        <v>35.090336586537667</v>
      </c>
      <c r="R25" s="49"/>
      <c r="S25" s="50">
        <f>S22/Y22*100</f>
        <v>22.74966196655976</v>
      </c>
      <c r="T25" s="51"/>
      <c r="U25" s="48">
        <f>U22/Y22*100</f>
        <v>11.131686203971654</v>
      </c>
      <c r="V25" s="49"/>
      <c r="W25" s="50">
        <f>W22/Y22*100</f>
        <v>4.2488037431592041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+'(令和6年12月)'!E20</f>
        <v>829</v>
      </c>
      <c r="F27" s="131">
        <f>+'(令和6年12月)'!F20</f>
        <v>75416</v>
      </c>
      <c r="G27" s="131">
        <f>+'(令和6年12月)'!G20</f>
        <v>1157.8579999999999</v>
      </c>
      <c r="H27" s="131">
        <f>+'(令和6年12月)'!H20</f>
        <v>487681</v>
      </c>
      <c r="I27" s="131">
        <f>+'(令和6年12月)'!I20</f>
        <v>2007.2</v>
      </c>
      <c r="J27" s="131">
        <f>+'(令和6年12月)'!J20</f>
        <v>1514926.9090909092</v>
      </c>
      <c r="K27" s="131">
        <f>+'(令和6年12月)'!K20</f>
        <v>1943</v>
      </c>
      <c r="L27" s="131">
        <f>+'(令和6年12月)'!L20</f>
        <v>3773804</v>
      </c>
      <c r="M27" s="131">
        <f>+'(令和6年12月)'!M20</f>
        <v>7754.16</v>
      </c>
      <c r="N27" s="131">
        <f>+'(令和6年12月)'!N20</f>
        <v>1481970</v>
      </c>
      <c r="O27" s="131">
        <f>+'(令和6年12月)'!O20</f>
        <v>4625</v>
      </c>
      <c r="P27" s="131">
        <f>+'(令和6年12月)'!P20</f>
        <v>1511155.2</v>
      </c>
      <c r="Q27" s="131">
        <f>+'(令和6年12月)'!Q20</f>
        <v>24193.599999999999</v>
      </c>
      <c r="R27" s="131">
        <f>+'(令和6年12月)'!R20</f>
        <v>4483391.7</v>
      </c>
      <c r="S27" s="131">
        <f>+'(令和6年12月)'!S20</f>
        <v>31393.599999999999</v>
      </c>
      <c r="T27" s="131">
        <f>+'(令和6年12月)'!T20</f>
        <v>8129892.4000000004</v>
      </c>
      <c r="U27" s="131">
        <f>+'(令和6年12月)'!U20</f>
        <v>3124</v>
      </c>
      <c r="V27" s="131">
        <f>+'(令和6年12月)'!V20</f>
        <v>1233360.6511627906</v>
      </c>
      <c r="W27" s="131">
        <f>+'(令和6年12月)'!W20</f>
        <v>5317.2170000000006</v>
      </c>
      <c r="X27" s="131">
        <f>+'(令和6年12月)'!X20</f>
        <v>626989</v>
      </c>
      <c r="Y27" s="131">
        <f>+'(令和6年12月)'!Y20</f>
        <v>82344.635000000009</v>
      </c>
      <c r="Z27" s="131">
        <f>+'(令和6年12月)'!Z20</f>
        <v>23318586.860253699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+'(令和6年12月)'!E21</f>
        <v>884</v>
      </c>
      <c r="F28" s="131">
        <f>+'(令和6年12月)'!F21</f>
        <v>85343.8</v>
      </c>
      <c r="G28" s="131">
        <f>+'(令和6年12月)'!G21</f>
        <v>1116.7629999999999</v>
      </c>
      <c r="H28" s="131">
        <f>+'(令和6年12月)'!H21</f>
        <v>504048</v>
      </c>
      <c r="I28" s="131">
        <f>+'(令和6年12月)'!I21</f>
        <v>1919</v>
      </c>
      <c r="J28" s="131">
        <f>+'(令和6年12月)'!J21</f>
        <v>1365131.781818182</v>
      </c>
      <c r="K28" s="131">
        <f>+'(令和6年12月)'!K21</f>
        <v>1412</v>
      </c>
      <c r="L28" s="131">
        <f>+'(令和6年12月)'!L21</f>
        <v>2717504</v>
      </c>
      <c r="M28" s="131">
        <f>+'(令和6年12月)'!M21</f>
        <v>7134.1040000000003</v>
      </c>
      <c r="N28" s="131">
        <f>+'(令和6年12月)'!N21</f>
        <v>1422801.1</v>
      </c>
      <c r="O28" s="131">
        <f>+'(令和6年12月)'!O21</f>
        <v>4791</v>
      </c>
      <c r="P28" s="131">
        <f>+'(令和6年12月)'!P21</f>
        <v>1552809.9000000001</v>
      </c>
      <c r="Q28" s="131">
        <f>+'(令和6年12月)'!Q21</f>
        <v>22219</v>
      </c>
      <c r="R28" s="131">
        <f>+'(令和6年12月)'!R21</f>
        <v>4099670.6999999997</v>
      </c>
      <c r="S28" s="131">
        <f>+'(令和6年12月)'!S21</f>
        <v>30459</v>
      </c>
      <c r="T28" s="131">
        <f>+'(令和6年12月)'!T21</f>
        <v>7969305</v>
      </c>
      <c r="U28" s="131">
        <f>+'(令和6年12月)'!U21</f>
        <v>3554</v>
      </c>
      <c r="V28" s="131">
        <f>+'(令和6年12月)'!V21</f>
        <v>1367088.6325581395</v>
      </c>
      <c r="W28" s="131">
        <f>+'(令和6年12月)'!W21</f>
        <v>5695.1270000000004</v>
      </c>
      <c r="X28" s="131">
        <f>+'(令和6年12月)'!X21</f>
        <v>636626</v>
      </c>
      <c r="Y28" s="131">
        <f>+'(令和6年12月)'!Y21</f>
        <v>79183.994000000006</v>
      </c>
      <c r="Z28" s="131">
        <f>+'(令和6年12月)'!Z21</f>
        <v>21720328.914376322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+'(令和6年12月)'!E22</f>
        <v>2035.9</v>
      </c>
      <c r="F29" s="131">
        <f>+'(令和6年12月)'!F22</f>
        <v>360848</v>
      </c>
      <c r="G29" s="131">
        <f>+'(令和6年12月)'!G22</f>
        <v>1613.566</v>
      </c>
      <c r="H29" s="131">
        <f>+'(令和6年12月)'!H22</f>
        <v>718254</v>
      </c>
      <c r="I29" s="131">
        <f>+'(令和6年12月)'!I22</f>
        <v>3041.2</v>
      </c>
      <c r="J29" s="131">
        <f>+'(令和6年12月)'!J22</f>
        <v>3079103.1363636362</v>
      </c>
      <c r="K29" s="131">
        <f>+'(令和6年12月)'!K22</f>
        <v>3832</v>
      </c>
      <c r="L29" s="131">
        <f>+'(令和6年12月)'!L22</f>
        <v>7420873</v>
      </c>
      <c r="M29" s="131">
        <f>+'(令和6年12月)'!M22</f>
        <v>14717.423999999999</v>
      </c>
      <c r="N29" s="131">
        <f>+'(令和6年12月)'!N22</f>
        <v>2968599.5530000003</v>
      </c>
      <c r="O29" s="131">
        <f>+'(令和6年12月)'!O22</f>
        <v>4434</v>
      </c>
      <c r="P29" s="131">
        <f>+'(令和6年12月)'!P22</f>
        <v>1370353.7</v>
      </c>
      <c r="Q29" s="131">
        <f>+'(令和6年12月)'!Q22</f>
        <v>59316.5</v>
      </c>
      <c r="R29" s="131">
        <f>+'(令和6年12月)'!R22</f>
        <v>11691891.8376</v>
      </c>
      <c r="S29" s="131">
        <f>+'(令和6年12月)'!S22</f>
        <v>34924.800000000003</v>
      </c>
      <c r="T29" s="131">
        <f>+'(令和6年12月)'!T22</f>
        <v>3306072.2</v>
      </c>
      <c r="U29" s="131">
        <f>+'(令和6年12月)'!U22</f>
        <v>3862.4</v>
      </c>
      <c r="V29" s="131">
        <f>+'(令和6年12月)'!V22</f>
        <v>1152782.3046511628</v>
      </c>
      <c r="W29" s="131">
        <f>+'(令和6年12月)'!W22</f>
        <v>6466.6467000000002</v>
      </c>
      <c r="X29" s="131">
        <f>+'(令和6年12月)'!X22</f>
        <v>1083380</v>
      </c>
      <c r="Y29" s="131">
        <f>+'(令和6年12月)'!Y22</f>
        <v>134244.43669999999</v>
      </c>
      <c r="Z29" s="131">
        <f>+'(令和6年12月)'!Z22</f>
        <v>33152157.731614798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+'(令和6年12月)'!E23</f>
        <v>41.509159639430067</v>
      </c>
      <c r="F30" s="186">
        <f>+'(令和5年1月)'!F23</f>
        <v>0</v>
      </c>
      <c r="G30" s="185">
        <f>+'(令和6年12月)'!G23</f>
        <v>71.393427006654349</v>
      </c>
      <c r="H30" s="186">
        <f>+'(令和5年1月)'!H23</f>
        <v>0</v>
      </c>
      <c r="I30" s="185">
        <f>+'(令和6年12月)'!I23</f>
        <v>65.499983317206627</v>
      </c>
      <c r="J30" s="186">
        <f>+'(令和5年1月)'!J23</f>
        <v>0</v>
      </c>
      <c r="K30" s="185">
        <f>+'(令和6年12月)'!K23</f>
        <v>47.034908173279128</v>
      </c>
      <c r="L30" s="186">
        <f>+'(令和5年1月)'!L23</f>
        <v>0</v>
      </c>
      <c r="M30" s="185">
        <f>+'(令和6年12月)'!M23</f>
        <v>51.668823429299785</v>
      </c>
      <c r="N30" s="186">
        <f>+'(令和5年1月)'!N23</f>
        <v>0</v>
      </c>
      <c r="O30" s="185">
        <f>+'(令和6年12月)'!O23</f>
        <v>104.22847022359973</v>
      </c>
      <c r="P30" s="186">
        <f>+'(令和5年1月)'!P23</f>
        <v>0</v>
      </c>
      <c r="Q30" s="185">
        <f>+'(令和6年12月)'!Q23</f>
        <v>39.785047626231801</v>
      </c>
      <c r="R30" s="186">
        <f>+'(令和5年1月)'!R23</f>
        <v>0</v>
      </c>
      <c r="S30" s="185">
        <f>+'(令和6年12月)'!S23</f>
        <v>89.752013349778707</v>
      </c>
      <c r="T30" s="186">
        <f>+'(令和5年1月)'!T23</f>
        <v>0</v>
      </c>
      <c r="U30" s="185">
        <f>+'(令和6年12月)'!U23</f>
        <v>81.890420365919468</v>
      </c>
      <c r="V30" s="186">
        <f>+'(令和5年1月)'!V23</f>
        <v>0</v>
      </c>
      <c r="W30" s="185">
        <f>+'(令和6年12月)'!W23</f>
        <v>82.729890522144672</v>
      </c>
      <c r="X30" s="186">
        <f>+'(令和5年1月)'!X23</f>
        <v>0</v>
      </c>
      <c r="Y30" s="185">
        <f>+'(令和6年12月)'!Y23</f>
        <v>60.878794366852318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116</v>
      </c>
      <c r="F31" s="91">
        <f t="shared" ref="F31:Z33" si="4">F20-F27</f>
        <v>5546</v>
      </c>
      <c r="G31" s="92">
        <f t="shared" si="4"/>
        <v>121.77999999999997</v>
      </c>
      <c r="H31" s="93">
        <f t="shared" si="4"/>
        <v>-57613</v>
      </c>
      <c r="I31" s="90">
        <f t="shared" si="4"/>
        <v>64461.8</v>
      </c>
      <c r="J31" s="91">
        <f t="shared" si="4"/>
        <v>1598971.8181818184</v>
      </c>
      <c r="K31" s="92">
        <f t="shared" si="4"/>
        <v>375</v>
      </c>
      <c r="L31" s="93">
        <f t="shared" si="4"/>
        <v>765240</v>
      </c>
      <c r="M31" s="90">
        <f t="shared" si="4"/>
        <v>-759.1279999999997</v>
      </c>
      <c r="N31" s="91">
        <f t="shared" si="4"/>
        <v>554189.30000000005</v>
      </c>
      <c r="O31" s="92">
        <f t="shared" si="4"/>
        <v>-899</v>
      </c>
      <c r="P31" s="93">
        <f t="shared" si="4"/>
        <v>-126447.89999999991</v>
      </c>
      <c r="Q31" s="90">
        <f t="shared" si="4"/>
        <v>-839.59999999999854</v>
      </c>
      <c r="R31" s="91">
        <f t="shared" si="4"/>
        <v>268260.5</v>
      </c>
      <c r="S31" s="92">
        <f t="shared" si="4"/>
        <v>17816.400000000001</v>
      </c>
      <c r="T31" s="93">
        <f t="shared" si="4"/>
        <v>1368113.7999999989</v>
      </c>
      <c r="U31" s="90">
        <f t="shared" si="4"/>
        <v>17729.7</v>
      </c>
      <c r="V31" s="91">
        <f t="shared" si="4"/>
        <v>880061.38751329668</v>
      </c>
      <c r="W31" s="92">
        <f t="shared" si="4"/>
        <v>764.78649999999925</v>
      </c>
      <c r="X31" s="93">
        <f t="shared" si="4"/>
        <v>120844</v>
      </c>
      <c r="Y31" s="90">
        <f t="shared" si="4"/>
        <v>98887.738500000007</v>
      </c>
      <c r="Z31" s="91">
        <f t="shared" si="4"/>
        <v>5377165.905695118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5">E21-E28</f>
        <v>415</v>
      </c>
      <c r="F32" s="95">
        <f t="shared" si="5"/>
        <v>95995.400000000009</v>
      </c>
      <c r="G32" s="96">
        <f t="shared" si="5"/>
        <v>200.94400000000019</v>
      </c>
      <c r="H32" s="97">
        <f t="shared" si="5"/>
        <v>-30959</v>
      </c>
      <c r="I32" s="94">
        <f t="shared" si="5"/>
        <v>64331</v>
      </c>
      <c r="J32" s="95">
        <f t="shared" si="5"/>
        <v>1600725.9090909089</v>
      </c>
      <c r="K32" s="96">
        <f t="shared" si="5"/>
        <v>616</v>
      </c>
      <c r="L32" s="97">
        <f t="shared" si="5"/>
        <v>1241730</v>
      </c>
      <c r="M32" s="94">
        <f t="shared" si="5"/>
        <v>486.99199999999928</v>
      </c>
      <c r="N32" s="95">
        <f t="shared" si="5"/>
        <v>552596.09999999986</v>
      </c>
      <c r="O32" s="96">
        <f t="shared" si="5"/>
        <v>-1139</v>
      </c>
      <c r="P32" s="97">
        <f t="shared" si="5"/>
        <v>-168823.40000000014</v>
      </c>
      <c r="Q32" s="94">
        <f t="shared" si="5"/>
        <v>1984.7999999999993</v>
      </c>
      <c r="R32" s="95">
        <f t="shared" si="5"/>
        <v>691542.50000000047</v>
      </c>
      <c r="S32" s="96">
        <f t="shared" si="5"/>
        <v>17275</v>
      </c>
      <c r="T32" s="97">
        <f t="shared" si="5"/>
        <v>1182598.8000000007</v>
      </c>
      <c r="U32" s="94">
        <f>W20-U28</f>
        <v>2528.0034999999998</v>
      </c>
      <c r="V32" s="95">
        <f t="shared" si="4"/>
        <v>730657.51701246202</v>
      </c>
      <c r="W32" s="96">
        <f t="shared" si="4"/>
        <v>543</v>
      </c>
      <c r="X32" s="97">
        <f t="shared" si="4"/>
        <v>97852</v>
      </c>
      <c r="Y32" s="94">
        <f t="shared" si="4"/>
        <v>101998.43599999999</v>
      </c>
      <c r="Z32" s="95">
        <f t="shared" si="4"/>
        <v>5993915.8261033706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5"/>
        <v>321</v>
      </c>
      <c r="F33" s="95">
        <f t="shared" si="4"/>
        <v>113952.40000000002</v>
      </c>
      <c r="G33" s="96">
        <f t="shared" si="4"/>
        <v>122.74299999999971</v>
      </c>
      <c r="H33" s="97">
        <f t="shared" si="4"/>
        <v>35032</v>
      </c>
      <c r="I33" s="94">
        <f t="shared" si="4"/>
        <v>11629.3</v>
      </c>
      <c r="J33" s="95">
        <f t="shared" si="4"/>
        <v>-756146.41818181751</v>
      </c>
      <c r="K33" s="96">
        <f t="shared" si="4"/>
        <v>1474</v>
      </c>
      <c r="L33" s="97">
        <f t="shared" si="4"/>
        <v>-3668878</v>
      </c>
      <c r="M33" s="94">
        <f t="shared" si="4"/>
        <v>796.21600000000035</v>
      </c>
      <c r="N33" s="95">
        <f t="shared" si="4"/>
        <v>273588.09999999963</v>
      </c>
      <c r="O33" s="96">
        <f t="shared" si="4"/>
        <v>115</v>
      </c>
      <c r="P33" s="97">
        <f t="shared" si="4"/>
        <v>-266101.30000000005</v>
      </c>
      <c r="Q33" s="94">
        <f t="shared" si="4"/>
        <v>-1488</v>
      </c>
      <c r="R33" s="95">
        <f t="shared" si="4"/>
        <v>165955.53799999878</v>
      </c>
      <c r="S33" s="96">
        <f t="shared" si="4"/>
        <v>2566.3999999999942</v>
      </c>
      <c r="T33" s="97">
        <f t="shared" si="4"/>
        <v>-195512.40000000037</v>
      </c>
      <c r="U33" s="94">
        <f t="shared" si="4"/>
        <v>14482.499999999998</v>
      </c>
      <c r="V33" s="95">
        <f t="shared" si="4"/>
        <v>3480004.1554187071</v>
      </c>
      <c r="W33" s="96">
        <f t="shared" si="4"/>
        <v>535.33649999999761</v>
      </c>
      <c r="X33" s="97">
        <f t="shared" si="4"/>
        <v>102151</v>
      </c>
      <c r="Y33" s="94">
        <f t="shared" si="4"/>
        <v>30554.49549999999</v>
      </c>
      <c r="Z33" s="95">
        <f t="shared" si="4"/>
        <v>-715954.92476310581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2.770409404336462</v>
      </c>
      <c r="F34" s="188"/>
      <c r="G34" s="187">
        <f t="shared" ref="G34" si="6">+G23-G30</f>
        <v>2.5905254220298417</v>
      </c>
      <c r="H34" s="188"/>
      <c r="I34" s="187">
        <f t="shared" ref="I34" si="7">+I23-I30</f>
        <v>390.23451293991855</v>
      </c>
      <c r="J34" s="188"/>
      <c r="K34" s="187">
        <f t="shared" ref="K34" si="8">+K23-K30</f>
        <v>-4.9306648095899206</v>
      </c>
      <c r="L34" s="188"/>
      <c r="M34" s="187">
        <f t="shared" ref="M34" si="9">+M23-M30</f>
        <v>-5.4932029324574856</v>
      </c>
      <c r="N34" s="188"/>
      <c r="O34" s="187">
        <f t="shared" ref="O34" si="10">+O23-O30</f>
        <v>-22.468718450550085</v>
      </c>
      <c r="P34" s="188"/>
      <c r="Q34" s="187">
        <f t="shared" ref="Q34" si="11">+Q23-Q30</f>
        <v>1.0347156837209255</v>
      </c>
      <c r="R34" s="188"/>
      <c r="S34" s="187">
        <f t="shared" ref="S34" si="12">+S23-S30</f>
        <v>42.133101415738309</v>
      </c>
      <c r="T34" s="188"/>
      <c r="U34" s="187">
        <f t="shared" ref="U34" si="13">+U23-U30</f>
        <v>-8.4457021943138813</v>
      </c>
      <c r="V34" s="188"/>
      <c r="W34" s="187">
        <f t="shared" ref="W34" si="14">+W23-W30</f>
        <v>4.2761284156305805</v>
      </c>
      <c r="X34" s="188"/>
      <c r="Y34" s="187">
        <f t="shared" ref="Y34" si="15">+Y23-Y30</f>
        <v>49.094529849619803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6">E20/E27*100</f>
        <v>113.99276236429432</v>
      </c>
      <c r="F35" s="60">
        <f t="shared" si="16"/>
        <v>107.35387716134508</v>
      </c>
      <c r="G35" s="61">
        <f t="shared" si="16"/>
        <v>110.51769733421541</v>
      </c>
      <c r="H35" s="62">
        <f t="shared" si="16"/>
        <v>88.186334919752881</v>
      </c>
      <c r="I35" s="59">
        <f t="shared" si="16"/>
        <v>3311.5284974093265</v>
      </c>
      <c r="J35" s="60">
        <f t="shared" si="16"/>
        <v>205.54778640385649</v>
      </c>
      <c r="K35" s="61">
        <f t="shared" si="16"/>
        <v>119.30005146680391</v>
      </c>
      <c r="L35" s="62">
        <f t="shared" si="16"/>
        <v>120.27768267774373</v>
      </c>
      <c r="M35" s="59">
        <f t="shared" si="16"/>
        <v>90.210054989837715</v>
      </c>
      <c r="N35" s="60">
        <f t="shared" si="16"/>
        <v>137.39544660148317</v>
      </c>
      <c r="O35" s="61">
        <f t="shared" si="16"/>
        <v>80.562162162162167</v>
      </c>
      <c r="P35" s="62">
        <f t="shared" si="16"/>
        <v>91.632368402663076</v>
      </c>
      <c r="Q35" s="59">
        <f t="shared" si="16"/>
        <v>96.52966073672377</v>
      </c>
      <c r="R35" s="60">
        <f t="shared" si="16"/>
        <v>105.98342768043221</v>
      </c>
      <c r="S35" s="61">
        <f t="shared" si="16"/>
        <v>156.75169461291475</v>
      </c>
      <c r="T35" s="62">
        <f t="shared" si="16"/>
        <v>116.82819073964619</v>
      </c>
      <c r="U35" s="59">
        <f t="shared" si="16"/>
        <v>667.53201024327791</v>
      </c>
      <c r="V35" s="60">
        <f t="shared" si="16"/>
        <v>171.35474823877269</v>
      </c>
      <c r="W35" s="61">
        <f t="shared" si="16"/>
        <v>114.3832102394918</v>
      </c>
      <c r="X35" s="62">
        <f t="shared" si="16"/>
        <v>119.27370336640675</v>
      </c>
      <c r="Y35" s="59">
        <f t="shared" si="16"/>
        <v>220.0900805498743</v>
      </c>
      <c r="Z35" s="60">
        <f t="shared" si="16"/>
        <v>123.05957019574134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6"/>
        <v>146.94570135746608</v>
      </c>
      <c r="F36" s="64">
        <f t="shared" si="16"/>
        <v>212.48081290029273</v>
      </c>
      <c r="G36" s="65">
        <f t="shared" si="16"/>
        <v>117.99343280534904</v>
      </c>
      <c r="H36" s="66">
        <f t="shared" si="16"/>
        <v>93.857926229248008</v>
      </c>
      <c r="I36" s="63">
        <f t="shared" si="16"/>
        <v>3452.3189161021364</v>
      </c>
      <c r="J36" s="64">
        <f t="shared" si="16"/>
        <v>217.25797687890216</v>
      </c>
      <c r="K36" s="65">
        <f t="shared" si="16"/>
        <v>143.62606232294615</v>
      </c>
      <c r="L36" s="66">
        <f t="shared" si="16"/>
        <v>145.69376898801255</v>
      </c>
      <c r="M36" s="63">
        <f t="shared" si="16"/>
        <v>106.82625316367688</v>
      </c>
      <c r="N36" s="64">
        <f t="shared" si="16"/>
        <v>138.83860505871129</v>
      </c>
      <c r="O36" s="65">
        <f t="shared" si="16"/>
        <v>76.226257566270093</v>
      </c>
      <c r="P36" s="66">
        <f t="shared" si="16"/>
        <v>89.127877147099582</v>
      </c>
      <c r="Q36" s="63">
        <f t="shared" si="16"/>
        <v>108.93289526981411</v>
      </c>
      <c r="R36" s="64">
        <f t="shared" si="16"/>
        <v>116.86824505197455</v>
      </c>
      <c r="S36" s="65">
        <f t="shared" si="16"/>
        <v>156.71558488459897</v>
      </c>
      <c r="T36" s="66">
        <f t="shared" si="16"/>
        <v>114.83942200731431</v>
      </c>
      <c r="U36" s="63">
        <f>W20/U28*100</f>
        <v>171.13121834552615</v>
      </c>
      <c r="V36" s="64">
        <f t="shared" si="16"/>
        <v>153.44624332405078</v>
      </c>
      <c r="W36" s="65">
        <f t="shared" si="16"/>
        <v>109.53446692233553</v>
      </c>
      <c r="X36" s="66">
        <f t="shared" si="16"/>
        <v>115.37040585838467</v>
      </c>
      <c r="Y36" s="63">
        <f t="shared" si="16"/>
        <v>228.8119364123007</v>
      </c>
      <c r="Z36" s="64">
        <f t="shared" si="16"/>
        <v>127.59587964681371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6"/>
        <v>115.76698266123091</v>
      </c>
      <c r="F37" s="68">
        <f t="shared" si="16"/>
        <v>131.57905821841885</v>
      </c>
      <c r="G37" s="69">
        <f t="shared" si="16"/>
        <v>107.60694015615103</v>
      </c>
      <c r="H37" s="70">
        <f t="shared" si="16"/>
        <v>104.87738320983941</v>
      </c>
      <c r="I37" s="67">
        <f t="shared" si="16"/>
        <v>482.39181901880841</v>
      </c>
      <c r="J37" s="68">
        <f t="shared" si="16"/>
        <v>75.442640772507147</v>
      </c>
      <c r="K37" s="69">
        <f t="shared" si="16"/>
        <v>138.46555323590815</v>
      </c>
      <c r="L37" s="70">
        <f t="shared" si="16"/>
        <v>50.560021711731217</v>
      </c>
      <c r="M37" s="67">
        <f t="shared" si="16"/>
        <v>105.41002284095369</v>
      </c>
      <c r="N37" s="68">
        <f t="shared" si="16"/>
        <v>109.2160661994144</v>
      </c>
      <c r="O37" s="69">
        <f t="shared" si="16"/>
        <v>102.5935949481281</v>
      </c>
      <c r="P37" s="70">
        <f t="shared" si="16"/>
        <v>80.581560804338324</v>
      </c>
      <c r="Q37" s="67">
        <f t="shared" si="16"/>
        <v>97.491423128471837</v>
      </c>
      <c r="R37" s="68">
        <f t="shared" si="16"/>
        <v>101.41940705837101</v>
      </c>
      <c r="S37" s="69">
        <f t="shared" si="16"/>
        <v>107.34835990470953</v>
      </c>
      <c r="T37" s="70">
        <f t="shared" si="16"/>
        <v>94.086263451838704</v>
      </c>
      <c r="U37" s="67">
        <f t="shared" si="16"/>
        <v>474.96116404308191</v>
      </c>
      <c r="V37" s="68">
        <f t="shared" si="16"/>
        <v>401.87869308696332</v>
      </c>
      <c r="W37" s="69">
        <f t="shared" si="16"/>
        <v>108.27842504524018</v>
      </c>
      <c r="X37" s="70">
        <f t="shared" si="16"/>
        <v>109.42891690819472</v>
      </c>
      <c r="Y37" s="67">
        <f t="shared" si="16"/>
        <v>122.76034393014068</v>
      </c>
      <c r="Z37" s="68">
        <f t="shared" si="16"/>
        <v>97.840397205638439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+'(令和7年11月)'!E20</f>
        <v>1089</v>
      </c>
      <c r="F39" s="143">
        <f>+'(令和7年11月)'!F20</f>
        <v>106735</v>
      </c>
      <c r="G39" s="142">
        <f>+'(令和7年11月)'!G20</f>
        <v>1140.0250000000001</v>
      </c>
      <c r="H39" s="143">
        <f>+'(令和7年11月)'!H20</f>
        <v>446310</v>
      </c>
      <c r="I39" s="142">
        <f>+'(令和7年11月)'!I20</f>
        <v>66307</v>
      </c>
      <c r="J39" s="143">
        <f>+'(令和7年11月)'!J20</f>
        <v>2909870.0909090908</v>
      </c>
      <c r="K39" s="142">
        <f>+'(令和7年11月)'!K20</f>
        <v>1631</v>
      </c>
      <c r="L39" s="143">
        <f>+'(令和7年11月)'!L20</f>
        <v>3501610</v>
      </c>
      <c r="M39" s="142">
        <f>+'(令和7年11月)'!M20</f>
        <v>8654.32</v>
      </c>
      <c r="N39" s="143">
        <f>+'(令和7年11月)'!N20</f>
        <v>2187557.2999999998</v>
      </c>
      <c r="O39" s="142">
        <f>+'(令和7年11月)'!O20</f>
        <v>3819</v>
      </c>
      <c r="P39" s="143">
        <f>+'(令和7年11月)'!P20</f>
        <v>1235415.1000000001</v>
      </c>
      <c r="Q39" s="142">
        <f>+'(令和7年11月)'!Q20</f>
        <v>23068</v>
      </c>
      <c r="R39" s="143">
        <f>+'(令和7年11月)'!R20</f>
        <v>4732153.9000000004</v>
      </c>
      <c r="S39" s="144">
        <f>+'(令和7年11月)'!S20</f>
        <v>39193</v>
      </c>
      <c r="T39" s="145">
        <f>+'(令和7年11月)'!T20</f>
        <v>6962865.5999999996</v>
      </c>
      <c r="U39" s="142">
        <f>+'(令和7年11月)'!U20</f>
        <v>21175.1</v>
      </c>
      <c r="V39" s="143">
        <f>+'(令和7年11月)'!V20</f>
        <v>2176035.8089185236</v>
      </c>
      <c r="W39" s="142">
        <f>+'(令和7年11月)'!W20</f>
        <v>5004.2460000000001</v>
      </c>
      <c r="X39" s="143">
        <f>+'(令和7年11月)'!X20</f>
        <v>600939</v>
      </c>
      <c r="Y39" s="146">
        <f>+'(令和7年11月)'!Y20</f>
        <v>171080.69099999999</v>
      </c>
      <c r="Z39" s="147">
        <f>+'(令和7年11月)'!Z20</f>
        <v>24859491.799827613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+'(令和7年11月)'!E21</f>
        <v>1220</v>
      </c>
      <c r="F40" s="149">
        <f>+'(令和7年11月)'!F21</f>
        <v>144121</v>
      </c>
      <c r="G40" s="148">
        <f>+'(令和7年11月)'!G21</f>
        <v>1004.754</v>
      </c>
      <c r="H40" s="149">
        <f>+'(令和7年11月)'!H21</f>
        <v>387596</v>
      </c>
      <c r="I40" s="148">
        <f>+'(令和7年11月)'!I21</f>
        <v>66375</v>
      </c>
      <c r="J40" s="149">
        <f>+'(令和7年11月)'!J21</f>
        <v>2956341.3272727276</v>
      </c>
      <c r="K40" s="148">
        <f>+'(令和7年11月)'!K21</f>
        <v>1826</v>
      </c>
      <c r="L40" s="149">
        <f>+'(令和7年11月)'!L21</f>
        <v>4390953</v>
      </c>
      <c r="M40" s="148">
        <f>+'(令和7年11月)'!M21</f>
        <v>7486.0879999999997</v>
      </c>
      <c r="N40" s="149">
        <f>+'(令和7年11月)'!N21</f>
        <v>1860206.5</v>
      </c>
      <c r="O40" s="148">
        <f>+'(令和7年11月)'!O21</f>
        <v>3714</v>
      </c>
      <c r="P40" s="149">
        <f>+'(令和7年11月)'!P21</f>
        <v>1169030.5</v>
      </c>
      <c r="Q40" s="148">
        <f>+'(令和7年11月)'!Q21</f>
        <v>23479</v>
      </c>
      <c r="R40" s="149">
        <f>+'(令和7年11月)'!R21</f>
        <v>4735944</v>
      </c>
      <c r="S40" s="144">
        <f>+'(令和7年11月)'!S21</f>
        <v>40142</v>
      </c>
      <c r="T40" s="145">
        <f>+'(令和7年11月)'!T21</f>
        <v>7278913.4000000004</v>
      </c>
      <c r="U40" s="148">
        <f>+'(令和7年11月)'!U21</f>
        <v>21132.5</v>
      </c>
      <c r="V40" s="149">
        <f>+'(令和7年11月)'!V21</f>
        <v>2314396.9750658642</v>
      </c>
      <c r="W40" s="148">
        <f>+'(令和7年11月)'!W21</f>
        <v>4942.3960000000006</v>
      </c>
      <c r="X40" s="149">
        <f>+'(令和7年11月)'!X21</f>
        <v>569790</v>
      </c>
      <c r="Y40" s="150">
        <f>+'(令和7年11月)'!Y21</f>
        <v>171321.73800000001</v>
      </c>
      <c r="Z40" s="151">
        <f>+'(令和7年11月)'!Z21</f>
        <v>25807292.702338591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+'(令和7年11月)'!E22</f>
        <v>2710.9</v>
      </c>
      <c r="F41" s="149">
        <f>+'(令和7年11月)'!F22</f>
        <v>575177.6</v>
      </c>
      <c r="G41" s="148">
        <f>+'(令和7年11月)'!G22</f>
        <v>1774.3779999999999</v>
      </c>
      <c r="H41" s="149">
        <f>+'(令和7年11月)'!H22</f>
        <v>796307</v>
      </c>
      <c r="I41" s="148">
        <f>+'(令和7年11月)'!I22</f>
        <v>14451.5</v>
      </c>
      <c r="J41" s="149">
        <f>+'(令和7年11月)'!J22</f>
        <v>2174915.6818181816</v>
      </c>
      <c r="K41" s="148">
        <f>+'(令和7年11月)'!K22</f>
        <v>5016</v>
      </c>
      <c r="L41" s="149">
        <f>+'(令和7年11月)'!L22</f>
        <v>3172185</v>
      </c>
      <c r="M41" s="148">
        <f>+'(令和7年11月)'!M22</f>
        <v>16139.704</v>
      </c>
      <c r="N41" s="149">
        <f>+'(令和7年11月)'!N22</f>
        <v>3181425.5530000003</v>
      </c>
      <c r="O41" s="148">
        <f>+'(令和7年11月)'!O22</f>
        <v>4475</v>
      </c>
      <c r="P41" s="149">
        <f>+'(令和7年11月)'!P22</f>
        <v>1103531.6000000001</v>
      </c>
      <c r="Q41" s="148">
        <f>+'(令和7年11月)'!Q22</f>
        <v>58678.299999999996</v>
      </c>
      <c r="R41" s="149">
        <f>+'(令和7年11月)'!R22</f>
        <v>11897408.375599999</v>
      </c>
      <c r="S41" s="144">
        <f>+'(令和7年11月)'!S22</f>
        <v>36015.199999999997</v>
      </c>
      <c r="T41" s="145">
        <f>+'(令和7年11月)'!T22</f>
        <v>2764457.4000000004</v>
      </c>
      <c r="U41" s="148">
        <f>+'(令和7年11月)'!U22</f>
        <v>18329.899999999998</v>
      </c>
      <c r="V41" s="149">
        <f>+'(令和7年11月)'!V22</f>
        <v>4617110.5709643848</v>
      </c>
      <c r="W41" s="148">
        <f>+'(令和7年11月)'!W22</f>
        <v>7158.1066999999994</v>
      </c>
      <c r="X41" s="149">
        <f>+'(令和7年11月)'!X22</f>
        <v>1172176</v>
      </c>
      <c r="Y41" s="150">
        <f>+'(令和7年11月)'!Y22</f>
        <v>164748.98869999999</v>
      </c>
      <c r="Z41" s="151">
        <f>+'(令和7年11月)'!Z22</f>
        <v>31454694.781382568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+'(令和7年11月)'!E23</f>
        <v>41.582624981991067</v>
      </c>
      <c r="F42" s="193">
        <f>+'(令和5年12月)'!F23</f>
        <v>0</v>
      </c>
      <c r="G42" s="192">
        <f>+'(令和7年11月)'!G23</f>
        <v>62.832530390495343</v>
      </c>
      <c r="H42" s="193">
        <f>+'(令和5年12月)'!H23</f>
        <v>0</v>
      </c>
      <c r="I42" s="192">
        <f>+'(令和7年11月)'!I23</f>
        <v>457.98212005108559</v>
      </c>
      <c r="J42" s="193">
        <f>+'(令和5年12月)'!J23</f>
        <v>0</v>
      </c>
      <c r="K42" s="192">
        <f>+'(令和7年11月)'!K23</f>
        <v>33.802679182555977</v>
      </c>
      <c r="L42" s="193">
        <f>+'(令和5年12月)'!L23</f>
        <v>0</v>
      </c>
      <c r="M42" s="192">
        <f>+'(令和7年11月)'!M23</f>
        <v>51.879774650755728</v>
      </c>
      <c r="N42" s="193">
        <f>+'(令和5年12月)'!N23</f>
        <v>0</v>
      </c>
      <c r="O42" s="192">
        <f>+'(令和7年11月)'!O23</f>
        <v>85.166760881854159</v>
      </c>
      <c r="P42" s="193">
        <f>+'(令和5年12月)'!P23</f>
        <v>0</v>
      </c>
      <c r="Q42" s="192">
        <f>+'(令和7年11月)'!Q23</f>
        <v>39.524453245204967</v>
      </c>
      <c r="R42" s="193">
        <f>+'(令和5年12月)'!R23</f>
        <v>0</v>
      </c>
      <c r="S42" s="192">
        <f>+'(令和7年11月)'!S23</f>
        <v>108.7087589100486</v>
      </c>
      <c r="T42" s="193">
        <f>+'(令和5年12月)'!T23</f>
        <v>0</v>
      </c>
      <c r="U42" s="192">
        <f>+'(令和7年11月)'!U23</f>
        <v>71.494669171864587</v>
      </c>
      <c r="V42" s="193">
        <f>+'(令和5年12月)'!V23</f>
        <v>0</v>
      </c>
      <c r="W42" s="192">
        <f>+'(令和7年11月)'!W23</f>
        <v>69.779629723765851</v>
      </c>
      <c r="X42" s="193">
        <f>+'(令和5年12月)'!X23</f>
        <v>0</v>
      </c>
      <c r="Y42" s="192">
        <f>+'(令和7年11月)'!Y23</f>
        <v>103.84043248233739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7">E20-E39</f>
        <v>-144</v>
      </c>
      <c r="F43" s="93">
        <f t="shared" si="17"/>
        <v>-25773</v>
      </c>
      <c r="G43" s="90">
        <f t="shared" si="17"/>
        <v>139.61299999999983</v>
      </c>
      <c r="H43" s="91">
        <f t="shared" si="17"/>
        <v>-16242</v>
      </c>
      <c r="I43" s="92">
        <f t="shared" si="17"/>
        <v>162</v>
      </c>
      <c r="J43" s="93">
        <f t="shared" si="17"/>
        <v>204028.6363636367</v>
      </c>
      <c r="K43" s="90">
        <f t="shared" si="17"/>
        <v>687</v>
      </c>
      <c r="L43" s="91">
        <f t="shared" si="17"/>
        <v>1037434</v>
      </c>
      <c r="M43" s="92">
        <f t="shared" si="17"/>
        <v>-1659.2879999999996</v>
      </c>
      <c r="N43" s="93">
        <f t="shared" si="17"/>
        <v>-151397.99999999977</v>
      </c>
      <c r="O43" s="90">
        <f t="shared" si="17"/>
        <v>-93</v>
      </c>
      <c r="P43" s="91">
        <f t="shared" si="17"/>
        <v>149292.19999999995</v>
      </c>
      <c r="Q43" s="92">
        <f t="shared" si="17"/>
        <v>286</v>
      </c>
      <c r="R43" s="93">
        <f t="shared" si="17"/>
        <v>19498.299999999814</v>
      </c>
      <c r="S43" s="90">
        <f t="shared" si="17"/>
        <v>10017</v>
      </c>
      <c r="T43" s="91">
        <f t="shared" si="17"/>
        <v>2535140.5999999996</v>
      </c>
      <c r="U43" s="92">
        <f t="shared" si="17"/>
        <v>-321.39999999999782</v>
      </c>
      <c r="V43" s="93">
        <f t="shared" si="17"/>
        <v>-62613.770242436323</v>
      </c>
      <c r="W43" s="90">
        <f t="shared" si="17"/>
        <v>1077.7574999999997</v>
      </c>
      <c r="X43" s="91">
        <f t="shared" si="17"/>
        <v>146894</v>
      </c>
      <c r="Y43" s="90">
        <f t="shared" si="17"/>
        <v>10151.682500000024</v>
      </c>
      <c r="Z43" s="91">
        <f t="shared" si="17"/>
        <v>3836260.9661212042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7"/>
        <v>79</v>
      </c>
      <c r="F44" s="97">
        <f t="shared" si="17"/>
        <v>37218.200000000012</v>
      </c>
      <c r="G44" s="94">
        <f t="shared" si="17"/>
        <v>312.95300000000009</v>
      </c>
      <c r="H44" s="95">
        <f t="shared" si="17"/>
        <v>85493</v>
      </c>
      <c r="I44" s="96">
        <f t="shared" si="17"/>
        <v>-125</v>
      </c>
      <c r="J44" s="97">
        <f t="shared" si="17"/>
        <v>9516.3636363632977</v>
      </c>
      <c r="K44" s="94">
        <f t="shared" si="17"/>
        <v>202</v>
      </c>
      <c r="L44" s="95">
        <f t="shared" si="17"/>
        <v>-431719</v>
      </c>
      <c r="M44" s="96">
        <f t="shared" si="17"/>
        <v>135.00799999999981</v>
      </c>
      <c r="N44" s="97">
        <f t="shared" si="17"/>
        <v>115190.69999999995</v>
      </c>
      <c r="O44" s="94">
        <f t="shared" si="17"/>
        <v>-62</v>
      </c>
      <c r="P44" s="95">
        <f t="shared" si="17"/>
        <v>214956</v>
      </c>
      <c r="Q44" s="96">
        <f t="shared" si="17"/>
        <v>724.79999999999927</v>
      </c>
      <c r="R44" s="97">
        <f t="shared" si="17"/>
        <v>55269.200000000186</v>
      </c>
      <c r="S44" s="94">
        <f t="shared" si="17"/>
        <v>7592</v>
      </c>
      <c r="T44" s="95">
        <f t="shared" si="17"/>
        <v>1872990.4000000004</v>
      </c>
      <c r="U44" s="96">
        <f>W20-U40</f>
        <v>-15050.496500000001</v>
      </c>
      <c r="V44" s="97">
        <f t="shared" si="17"/>
        <v>-216650.82549526263</v>
      </c>
      <c r="W44" s="94">
        <f t="shared" si="17"/>
        <v>1295.7309999999998</v>
      </c>
      <c r="X44" s="95">
        <f t="shared" si="17"/>
        <v>164688</v>
      </c>
      <c r="Y44" s="94">
        <f t="shared" si="17"/>
        <v>9860.6919999999809</v>
      </c>
      <c r="Z44" s="95">
        <f t="shared" si="17"/>
        <v>1906952.0381411016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7"/>
        <v>-354</v>
      </c>
      <c r="F45" s="97">
        <f t="shared" si="17"/>
        <v>-100377.19999999995</v>
      </c>
      <c r="G45" s="94">
        <f t="shared" si="17"/>
        <v>-38.069000000000187</v>
      </c>
      <c r="H45" s="95">
        <f t="shared" si="17"/>
        <v>-43021</v>
      </c>
      <c r="I45" s="96">
        <f t="shared" si="17"/>
        <v>219</v>
      </c>
      <c r="J45" s="97">
        <f t="shared" si="17"/>
        <v>148041.03636363707</v>
      </c>
      <c r="K45" s="94">
        <f t="shared" si="17"/>
        <v>290</v>
      </c>
      <c r="L45" s="95">
        <f t="shared" si="17"/>
        <v>579810</v>
      </c>
      <c r="M45" s="96">
        <f t="shared" si="17"/>
        <v>-626.06400000000031</v>
      </c>
      <c r="N45" s="97">
        <f t="shared" si="17"/>
        <v>60762.099999999627</v>
      </c>
      <c r="O45" s="94">
        <f t="shared" si="17"/>
        <v>74</v>
      </c>
      <c r="P45" s="95">
        <f t="shared" si="17"/>
        <v>720.79999999981374</v>
      </c>
      <c r="Q45" s="96">
        <f t="shared" si="17"/>
        <v>-849.79999999999563</v>
      </c>
      <c r="R45" s="97">
        <f t="shared" si="17"/>
        <v>-39561</v>
      </c>
      <c r="S45" s="94">
        <f t="shared" si="17"/>
        <v>1476</v>
      </c>
      <c r="T45" s="95">
        <f t="shared" si="17"/>
        <v>346102.39999999944</v>
      </c>
      <c r="U45" s="96">
        <f t="shared" si="17"/>
        <v>15</v>
      </c>
      <c r="V45" s="97">
        <f t="shared" si="17"/>
        <v>15675.889105484821</v>
      </c>
      <c r="W45" s="94">
        <f t="shared" si="17"/>
        <v>-156.12350000000151</v>
      </c>
      <c r="X45" s="95">
        <f t="shared" si="17"/>
        <v>13355</v>
      </c>
      <c r="Y45" s="94">
        <f t="shared" si="17"/>
        <v>49.943499999993946</v>
      </c>
      <c r="Z45" s="95">
        <f t="shared" si="17"/>
        <v>981508.02546912432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2.6969440617754614</v>
      </c>
      <c r="F46" s="193"/>
      <c r="G46" s="192">
        <f>G23-G42</f>
        <v>11.151422038188848</v>
      </c>
      <c r="H46" s="193"/>
      <c r="I46" s="192">
        <f>I23-I42</f>
        <v>-2.2476237939604289</v>
      </c>
      <c r="J46" s="193"/>
      <c r="K46" s="192">
        <f>K23-K42</f>
        <v>8.3015641811332301</v>
      </c>
      <c r="L46" s="193"/>
      <c r="M46" s="192">
        <f>M23-M42</f>
        <v>-5.7041541539134286</v>
      </c>
      <c r="N46" s="193"/>
      <c r="O46" s="192">
        <f t="shared" si="17"/>
        <v>-3.407009108804516</v>
      </c>
      <c r="P46" s="193"/>
      <c r="Q46" s="192">
        <f t="shared" si="17"/>
        <v>1.2953100647477598</v>
      </c>
      <c r="R46" s="193"/>
      <c r="S46" s="192">
        <f t="shared" si="17"/>
        <v>23.176355855468415</v>
      </c>
      <c r="T46" s="193"/>
      <c r="U46" s="192">
        <f t="shared" si="17"/>
        <v>1.950048999741</v>
      </c>
      <c r="V46" s="193"/>
      <c r="W46" s="192">
        <f t="shared" si="17"/>
        <v>17.226389214009401</v>
      </c>
      <c r="X46" s="193"/>
      <c r="Y46" s="192">
        <f t="shared" si="17"/>
        <v>6.1328917341347307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18">E20/E39*100</f>
        <v>86.776859504132233</v>
      </c>
      <c r="F47" s="72">
        <f t="shared" si="18"/>
        <v>75.853281491544479</v>
      </c>
      <c r="G47" s="71">
        <f t="shared" si="18"/>
        <v>112.2464858226793</v>
      </c>
      <c r="H47" s="73">
        <f t="shared" si="18"/>
        <v>96.360825435235597</v>
      </c>
      <c r="I47" s="74">
        <f t="shared" si="18"/>
        <v>100.24431809612861</v>
      </c>
      <c r="J47" s="72">
        <f t="shared" si="18"/>
        <v>107.01160636005902</v>
      </c>
      <c r="K47" s="71">
        <f t="shared" si="18"/>
        <v>142.12139791538934</v>
      </c>
      <c r="L47" s="73">
        <f t="shared" si="18"/>
        <v>129.62734285086003</v>
      </c>
      <c r="M47" s="74">
        <f t="shared" si="18"/>
        <v>80.827055158579768</v>
      </c>
      <c r="N47" s="72">
        <f t="shared" si="18"/>
        <v>93.079129858678456</v>
      </c>
      <c r="O47" s="71">
        <f t="shared" si="18"/>
        <v>97.564807541241166</v>
      </c>
      <c r="P47" s="73">
        <f t="shared" si="18"/>
        <v>112.0843755268978</v>
      </c>
      <c r="Q47" s="74">
        <f t="shared" si="18"/>
        <v>101.239812727588</v>
      </c>
      <c r="R47" s="72">
        <f t="shared" si="18"/>
        <v>100.41203858564278</v>
      </c>
      <c r="S47" s="71">
        <f t="shared" si="18"/>
        <v>125.55813538131811</v>
      </c>
      <c r="T47" s="73">
        <f t="shared" si="18"/>
        <v>136.40944326140664</v>
      </c>
      <c r="U47" s="74">
        <f t="shared" si="18"/>
        <v>98.482179541064752</v>
      </c>
      <c r="V47" s="72">
        <f t="shared" si="18"/>
        <v>97.122576292825116</v>
      </c>
      <c r="W47" s="71">
        <f t="shared" si="18"/>
        <v>121.53686089772565</v>
      </c>
      <c r="X47" s="73">
        <f t="shared" si="18"/>
        <v>124.44407835071448</v>
      </c>
      <c r="Y47" s="71">
        <f t="shared" si="18"/>
        <v>105.93385638125581</v>
      </c>
      <c r="Z47" s="73">
        <f t="shared" si="18"/>
        <v>115.43177550454915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18"/>
        <v>106.47540983606558</v>
      </c>
      <c r="F48" s="66">
        <f t="shared" si="18"/>
        <v>125.82427265977894</v>
      </c>
      <c r="G48" s="63">
        <f t="shared" si="18"/>
        <v>131.14722608718154</v>
      </c>
      <c r="H48" s="64">
        <f t="shared" si="18"/>
        <v>122.05724517280881</v>
      </c>
      <c r="I48" s="65">
        <f t="shared" si="18"/>
        <v>99.811676082862519</v>
      </c>
      <c r="J48" s="66">
        <f t="shared" si="18"/>
        <v>100.32189664801467</v>
      </c>
      <c r="K48" s="63">
        <f t="shared" si="18"/>
        <v>111.06243154435927</v>
      </c>
      <c r="L48" s="64">
        <f t="shared" si="18"/>
        <v>90.167988589265249</v>
      </c>
      <c r="M48" s="65">
        <f t="shared" si="18"/>
        <v>101.80345194980343</v>
      </c>
      <c r="N48" s="66">
        <f t="shared" si="18"/>
        <v>106.19236090186762</v>
      </c>
      <c r="O48" s="63">
        <f t="shared" si="18"/>
        <v>98.3306408185245</v>
      </c>
      <c r="P48" s="64">
        <f t="shared" si="18"/>
        <v>118.38754420864126</v>
      </c>
      <c r="Q48" s="65">
        <f t="shared" si="18"/>
        <v>103.08701392733933</v>
      </c>
      <c r="R48" s="66">
        <f t="shared" si="18"/>
        <v>101.16701548835883</v>
      </c>
      <c r="S48" s="63">
        <f t="shared" si="18"/>
        <v>118.91285934930995</v>
      </c>
      <c r="T48" s="64">
        <f t="shared" si="18"/>
        <v>125.73173078278414</v>
      </c>
      <c r="U48" s="65">
        <f>W20/U40*100</f>
        <v>28.780331243345557</v>
      </c>
      <c r="V48" s="66">
        <f t="shared" si="18"/>
        <v>90.638994613743947</v>
      </c>
      <c r="W48" s="63">
        <f t="shared" si="18"/>
        <v>126.21665686035679</v>
      </c>
      <c r="X48" s="64">
        <f t="shared" si="18"/>
        <v>128.90328015584689</v>
      </c>
      <c r="Y48" s="63">
        <f t="shared" si="18"/>
        <v>105.75565723014087</v>
      </c>
      <c r="Z48" s="64">
        <f t="shared" si="18"/>
        <v>107.38919831745196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18"/>
        <v>86.941606108672403</v>
      </c>
      <c r="F49" s="70">
        <f t="shared" si="18"/>
        <v>82.548485893748307</v>
      </c>
      <c r="G49" s="67">
        <f t="shared" si="18"/>
        <v>97.854515779614033</v>
      </c>
      <c r="H49" s="68">
        <f t="shared" si="18"/>
        <v>94.597435411217035</v>
      </c>
      <c r="I49" s="69">
        <f t="shared" si="18"/>
        <v>101.51541362488324</v>
      </c>
      <c r="J49" s="70">
        <f t="shared" si="18"/>
        <v>106.80674830758856</v>
      </c>
      <c r="K49" s="67">
        <f t="shared" si="18"/>
        <v>105.78149920255184</v>
      </c>
      <c r="L49" s="68">
        <f t="shared" si="18"/>
        <v>118.27793776214186</v>
      </c>
      <c r="M49" s="69">
        <f t="shared" si="18"/>
        <v>96.12096975260512</v>
      </c>
      <c r="N49" s="70">
        <f t="shared" si="18"/>
        <v>101.90990167733777</v>
      </c>
      <c r="O49" s="67">
        <f t="shared" si="18"/>
        <v>101.6536312849162</v>
      </c>
      <c r="P49" s="68">
        <f t="shared" si="18"/>
        <v>100.06531756770715</v>
      </c>
      <c r="Q49" s="69">
        <f t="shared" si="18"/>
        <v>98.551764451253703</v>
      </c>
      <c r="R49" s="70">
        <f t="shared" si="18"/>
        <v>99.667482204938565</v>
      </c>
      <c r="S49" s="67">
        <f t="shared" si="18"/>
        <v>104.098269619494</v>
      </c>
      <c r="T49" s="68">
        <f t="shared" si="18"/>
        <v>112.51972267686234</v>
      </c>
      <c r="U49" s="69">
        <f t="shared" si="18"/>
        <v>100.08183350700222</v>
      </c>
      <c r="V49" s="70">
        <f t="shared" si="18"/>
        <v>100.33951729906721</v>
      </c>
      <c r="W49" s="67">
        <f t="shared" si="18"/>
        <v>97.818927454657796</v>
      </c>
      <c r="X49" s="68">
        <f t="shared" si="18"/>
        <v>101.13933402492459</v>
      </c>
      <c r="Y49" s="67">
        <f t="shared" si="18"/>
        <v>100.03031490535639</v>
      </c>
      <c r="Z49" s="68">
        <f t="shared" si="18"/>
        <v>103.12038642336488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  <mergeCell ref="C3:D3"/>
    <mergeCell ref="E3:F3"/>
    <mergeCell ref="G3:H3"/>
    <mergeCell ref="I3:J3"/>
    <mergeCell ref="K3:L3"/>
    <mergeCell ref="S2:T2"/>
    <mergeCell ref="U2:V2"/>
    <mergeCell ref="W2:X2"/>
    <mergeCell ref="Y2:Z3"/>
    <mergeCell ref="AD3:AG3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AC46:AD46"/>
    <mergeCell ref="AE46:AF46"/>
    <mergeCell ref="Q46:R46"/>
    <mergeCell ref="S46:T46"/>
    <mergeCell ref="U46:V46"/>
    <mergeCell ref="W46:X46"/>
    <mergeCell ref="Y46:Z46"/>
    <mergeCell ref="AA46:AB46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6B39-4BF1-48C2-AAE2-85C91087D98F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123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864</v>
      </c>
      <c r="F5" s="14">
        <v>65910</v>
      </c>
      <c r="G5" s="15">
        <v>30</v>
      </c>
      <c r="H5" s="16">
        <v>5440</v>
      </c>
      <c r="I5" s="13">
        <v>1124</v>
      </c>
      <c r="J5" s="14">
        <v>1020166</v>
      </c>
      <c r="K5" s="17">
        <v>1580</v>
      </c>
      <c r="L5" s="18">
        <v>3465930</v>
      </c>
      <c r="M5" s="13">
        <v>749</v>
      </c>
      <c r="N5" s="75">
        <v>177922</v>
      </c>
      <c r="O5" s="19">
        <v>768</v>
      </c>
      <c r="P5" s="18">
        <v>31960</v>
      </c>
      <c r="Q5" s="13">
        <v>11519</v>
      </c>
      <c r="R5" s="14">
        <v>1958326</v>
      </c>
      <c r="S5" s="19">
        <v>11017</v>
      </c>
      <c r="T5" s="18">
        <v>3537167</v>
      </c>
      <c r="U5" s="13">
        <v>3012.5</v>
      </c>
      <c r="V5" s="14">
        <v>1243936.994965035</v>
      </c>
      <c r="W5" s="13">
        <v>500</v>
      </c>
      <c r="X5" s="18">
        <v>105600</v>
      </c>
      <c r="Y5" s="20">
        <f t="shared" ref="Y5:Z18" si="0">+W5+U5+S5+Q5+O5+M5+K5+I5+G5+E5</f>
        <v>31163.5</v>
      </c>
      <c r="Z5" s="21">
        <f t="shared" si="0"/>
        <v>11612357.994965035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11月)'!E20</f>
        <v>11442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11月)'!E21</f>
        <v>11694.008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11月)'!F22</f>
        <v>4089308.1999999997</v>
      </c>
      <c r="AH5" s="155">
        <f t="shared" ref="AH5:AH14" si="1">+AG5/12</f>
        <v>340775.68333333329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902</v>
      </c>
      <c r="F6" s="24">
        <v>69271</v>
      </c>
      <c r="G6" s="25">
        <v>30</v>
      </c>
      <c r="H6" s="26">
        <v>5440</v>
      </c>
      <c r="I6" s="27">
        <v>1180</v>
      </c>
      <c r="J6" s="21">
        <v>1074454</v>
      </c>
      <c r="K6" s="25">
        <v>1788</v>
      </c>
      <c r="L6" s="26">
        <v>4363753</v>
      </c>
      <c r="M6" s="27">
        <v>823</v>
      </c>
      <c r="N6" s="76">
        <v>195938</v>
      </c>
      <c r="O6" s="25">
        <v>812</v>
      </c>
      <c r="P6" s="26">
        <v>38010</v>
      </c>
      <c r="Q6" s="27">
        <v>11671</v>
      </c>
      <c r="R6" s="21">
        <v>1963577</v>
      </c>
      <c r="S6" s="25">
        <v>11600</v>
      </c>
      <c r="T6" s="26">
        <v>3778690</v>
      </c>
      <c r="U6" s="27">
        <v>2985.5</v>
      </c>
      <c r="V6" s="21">
        <v>1384745.9983216783</v>
      </c>
      <c r="W6" s="27">
        <v>392</v>
      </c>
      <c r="X6" s="26">
        <v>74178</v>
      </c>
      <c r="Y6" s="20">
        <f t="shared" si="0"/>
        <v>32183.5</v>
      </c>
      <c r="Z6" s="21">
        <f t="shared" si="0"/>
        <v>12948056.998321678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11月)'!G20</f>
        <v>13046.008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11月)'!G21</f>
        <v>12889.843000000001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11月)'!H22</f>
        <v>8641526</v>
      </c>
      <c r="AH6" s="155">
        <f t="shared" si="1"/>
        <v>720127.16666666663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1544.9</v>
      </c>
      <c r="F7" s="36">
        <v>279806</v>
      </c>
      <c r="G7" s="29">
        <v>151</v>
      </c>
      <c r="H7" s="30">
        <v>74178</v>
      </c>
      <c r="I7" s="31">
        <v>1260</v>
      </c>
      <c r="J7" s="32">
        <v>1032867</v>
      </c>
      <c r="K7" s="77">
        <v>4915</v>
      </c>
      <c r="L7" s="30">
        <v>3098850</v>
      </c>
      <c r="M7" s="23">
        <v>1660.3</v>
      </c>
      <c r="N7" s="24">
        <v>316030.25</v>
      </c>
      <c r="O7" s="33">
        <v>2871</v>
      </c>
      <c r="P7" s="34">
        <v>493128</v>
      </c>
      <c r="Q7" s="23">
        <v>30948.699999999997</v>
      </c>
      <c r="R7" s="24">
        <v>4732011</v>
      </c>
      <c r="S7" s="33">
        <v>27705.200000000001</v>
      </c>
      <c r="T7" s="34">
        <v>1844097</v>
      </c>
      <c r="U7" s="23">
        <v>2716.3</v>
      </c>
      <c r="V7" s="24">
        <v>1436747.4546853148</v>
      </c>
      <c r="W7" s="23">
        <v>2097.1999999999998</v>
      </c>
      <c r="X7" s="34">
        <v>457463</v>
      </c>
      <c r="Y7" s="31">
        <f t="shared" si="0"/>
        <v>75869.599999999991</v>
      </c>
      <c r="Z7" s="24">
        <f>+X7+V7+T7+R7+P7+N7+L7+J7+H7+F7</f>
        <v>13765177.704685315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11月)'!I20</f>
        <v>85961.600000000006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11月)'!I21</f>
        <v>86027.199999999997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11月)'!J22</f>
        <v>35565187.92727273</v>
      </c>
      <c r="AH7" s="155">
        <f t="shared" si="1"/>
        <v>2963765.6606060606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225</v>
      </c>
      <c r="F8" s="14">
        <v>40825</v>
      </c>
      <c r="G8" s="15">
        <v>184.02500000000001</v>
      </c>
      <c r="H8" s="16">
        <v>112600</v>
      </c>
      <c r="I8" s="13">
        <v>65011</v>
      </c>
      <c r="J8" s="14">
        <v>1784931.0909090908</v>
      </c>
      <c r="K8" s="17">
        <v>0</v>
      </c>
      <c r="L8" s="18">
        <v>0</v>
      </c>
      <c r="M8" s="13">
        <v>5297</v>
      </c>
      <c r="N8" s="75">
        <v>1559555.3</v>
      </c>
      <c r="O8" s="19">
        <v>20</v>
      </c>
      <c r="P8" s="18">
        <v>2375.1</v>
      </c>
      <c r="Q8" s="13">
        <v>6794</v>
      </c>
      <c r="R8" s="14">
        <v>1261019.5</v>
      </c>
      <c r="S8" s="19">
        <v>28155</v>
      </c>
      <c r="T8" s="18">
        <v>3421448.6</v>
      </c>
      <c r="U8" s="13">
        <v>17975.599999999999</v>
      </c>
      <c r="V8" s="14">
        <v>918154.81395348837</v>
      </c>
      <c r="W8" s="13">
        <v>3</v>
      </c>
      <c r="X8" s="18">
        <v>600</v>
      </c>
      <c r="Y8" s="13">
        <f t="shared" si="0"/>
        <v>123664.625</v>
      </c>
      <c r="Z8" s="14">
        <f t="shared" si="0"/>
        <v>9101509.404862579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11月)'!K20</f>
        <v>25482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11月)'!K21</f>
        <v>23665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11月)'!L22</f>
        <v>73386754</v>
      </c>
      <c r="AH8" s="155">
        <f t="shared" si="1"/>
        <v>6115562.833333333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141</v>
      </c>
      <c r="F9" s="24">
        <v>21750</v>
      </c>
      <c r="G9" s="25">
        <v>168.75399999999999</v>
      </c>
      <c r="H9" s="26">
        <v>92400</v>
      </c>
      <c r="I9" s="27">
        <v>65020</v>
      </c>
      <c r="J9" s="21">
        <v>1784315.7272727273</v>
      </c>
      <c r="K9" s="25">
        <v>0</v>
      </c>
      <c r="L9" s="26">
        <v>0</v>
      </c>
      <c r="M9" s="27">
        <v>4777</v>
      </c>
      <c r="N9" s="76">
        <v>1406618.5</v>
      </c>
      <c r="O9" s="25">
        <v>44</v>
      </c>
      <c r="P9" s="26">
        <v>5188.5</v>
      </c>
      <c r="Q9" s="27">
        <v>6874</v>
      </c>
      <c r="R9" s="21">
        <v>1237913.8</v>
      </c>
      <c r="S9" s="25">
        <v>28510</v>
      </c>
      <c r="T9" s="26">
        <v>3493573.4</v>
      </c>
      <c r="U9" s="27">
        <v>17979</v>
      </c>
      <c r="V9" s="21">
        <v>917697.97674418602</v>
      </c>
      <c r="W9" s="27">
        <v>3</v>
      </c>
      <c r="X9" s="26">
        <v>600</v>
      </c>
      <c r="Y9" s="20">
        <f t="shared" si="0"/>
        <v>123516.754</v>
      </c>
      <c r="Z9" s="21">
        <f t="shared" si="0"/>
        <v>8960057.904016912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11月)'!M20</f>
        <v>82661.247999999992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11月)'!M21</f>
        <v>82856.122999999992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11月)'!N22</f>
        <v>35802467.336000003</v>
      </c>
      <c r="AH9" s="155">
        <f t="shared" si="1"/>
        <v>2983538.9446666669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553</v>
      </c>
      <c r="F10" s="36">
        <v>111471.6</v>
      </c>
      <c r="G10" s="29">
        <v>239.37799999999996</v>
      </c>
      <c r="H10" s="30">
        <v>143000</v>
      </c>
      <c r="I10" s="37">
        <v>12855</v>
      </c>
      <c r="J10" s="38">
        <v>910117.8818181816</v>
      </c>
      <c r="K10" s="77">
        <v>0</v>
      </c>
      <c r="L10" s="30">
        <v>0</v>
      </c>
      <c r="M10" s="35">
        <v>7596</v>
      </c>
      <c r="N10" s="36">
        <v>1727669.3030000001</v>
      </c>
      <c r="O10" s="29">
        <v>60</v>
      </c>
      <c r="P10" s="30">
        <v>7172.0999999999985</v>
      </c>
      <c r="Q10" s="35">
        <v>14115</v>
      </c>
      <c r="R10" s="36">
        <v>2093468.5756000001</v>
      </c>
      <c r="S10" s="29">
        <v>8269</v>
      </c>
      <c r="T10" s="30">
        <v>911710.40000000014</v>
      </c>
      <c r="U10" s="35">
        <v>15288.599999999999</v>
      </c>
      <c r="V10" s="36">
        <v>3138855.1162790698</v>
      </c>
      <c r="W10" s="35">
        <v>0</v>
      </c>
      <c r="X10" s="30">
        <v>0</v>
      </c>
      <c r="Y10" s="37">
        <f t="shared" si="0"/>
        <v>58975.977999999996</v>
      </c>
      <c r="Z10" s="36">
        <f t="shared" si="0"/>
        <v>9043464.9766972512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11月)'!O20</f>
        <v>48409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11月)'!O21</f>
        <v>48683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11月)'!P22</f>
        <v>16597019.299999999</v>
      </c>
      <c r="AH10" s="155">
        <f t="shared" si="1"/>
        <v>1383084.9416666667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0</v>
      </c>
      <c r="F11" s="14">
        <v>0</v>
      </c>
      <c r="G11" s="15">
        <v>75</v>
      </c>
      <c r="H11" s="16">
        <v>75000</v>
      </c>
      <c r="I11" s="13">
        <v>0</v>
      </c>
      <c r="J11" s="14">
        <v>0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1769</v>
      </c>
      <c r="R11" s="14">
        <v>559180.4</v>
      </c>
      <c r="S11" s="19">
        <v>0</v>
      </c>
      <c r="T11" s="18">
        <v>0</v>
      </c>
      <c r="U11" s="13">
        <v>185</v>
      </c>
      <c r="V11" s="14">
        <v>7944</v>
      </c>
      <c r="W11" s="13">
        <v>1</v>
      </c>
      <c r="X11" s="18">
        <v>2550</v>
      </c>
      <c r="Y11" s="13">
        <f>+W11+U11+S11+Q11+O11+M11+K11+I11+G11+E11</f>
        <v>2045</v>
      </c>
      <c r="Z11" s="14">
        <f t="shared" si="0"/>
        <v>659674.4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11月)'!Q20</f>
        <v>310789.5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11月)'!Q21</f>
        <v>311493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11月)'!R22</f>
        <v>134257891.08920002</v>
      </c>
      <c r="AH11" s="155">
        <f t="shared" si="1"/>
        <v>11188157.590766668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177</v>
      </c>
      <c r="F12" s="21">
        <v>53100</v>
      </c>
      <c r="G12" s="25">
        <v>75</v>
      </c>
      <c r="H12" s="26">
        <v>75000</v>
      </c>
      <c r="I12" s="27">
        <v>2</v>
      </c>
      <c r="J12" s="21">
        <v>2702.6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1681</v>
      </c>
      <c r="R12" s="21">
        <v>542318.19999999995</v>
      </c>
      <c r="S12" s="25">
        <v>0</v>
      </c>
      <c r="T12" s="26">
        <v>0</v>
      </c>
      <c r="U12" s="27">
        <v>165</v>
      </c>
      <c r="V12" s="21">
        <v>5733</v>
      </c>
      <c r="W12" s="27">
        <v>0</v>
      </c>
      <c r="X12" s="26">
        <v>6</v>
      </c>
      <c r="Y12" s="20">
        <f t="shared" ref="Y12:Y18" si="2">+W12+U12+S12+Q12+O12+M12+K12+I12+G12+E12</f>
        <v>2115</v>
      </c>
      <c r="Z12" s="21">
        <f t="shared" si="0"/>
        <v>693859.79999999993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11月)'!S20</f>
        <v>486872.6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11月)'!S21</f>
        <v>483919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11月)'!T22</f>
        <v>38664861.699999996</v>
      </c>
      <c r="AH12" s="155">
        <f t="shared" si="1"/>
        <v>3222071.8083333331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613</v>
      </c>
      <c r="F13" s="24">
        <v>183900</v>
      </c>
      <c r="G13" s="29">
        <v>195</v>
      </c>
      <c r="H13" s="30">
        <v>195000</v>
      </c>
      <c r="I13" s="37">
        <v>2.5</v>
      </c>
      <c r="J13" s="38">
        <v>4387.8000000000084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7109.6</v>
      </c>
      <c r="R13" s="36">
        <v>2377159.7999999998</v>
      </c>
      <c r="S13" s="29">
        <v>0</v>
      </c>
      <c r="T13" s="30">
        <v>0</v>
      </c>
      <c r="U13" s="35">
        <v>278</v>
      </c>
      <c r="V13" s="36">
        <v>31168</v>
      </c>
      <c r="W13" s="35">
        <v>16</v>
      </c>
      <c r="X13" s="30">
        <v>47385</v>
      </c>
      <c r="Y13" s="37">
        <f t="shared" si="2"/>
        <v>8233.1</v>
      </c>
      <c r="Z13" s="36">
        <f t="shared" si="0"/>
        <v>2858000.5999999996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11月)'!U20</f>
        <v>57741.1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11月)'!U21</f>
        <v>58913.2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11月)'!V22</f>
        <v>26065515.131429497</v>
      </c>
      <c r="AH13" s="88">
        <f t="shared" si="1"/>
        <v>2172126.2609524583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0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1868</v>
      </c>
      <c r="N14" s="75">
        <v>215373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1868</v>
      </c>
      <c r="Z14" s="14">
        <f t="shared" si="0"/>
        <v>215373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11月)'!W20</f>
        <v>50934.726000000002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11月)'!W21</f>
        <v>50733.08600000001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11月)'!X22</f>
        <v>13982641</v>
      </c>
      <c r="AH14" s="155">
        <f t="shared" si="1"/>
        <v>1165220.0833333333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1342</v>
      </c>
      <c r="N15" s="76">
        <v>97909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1342</v>
      </c>
      <c r="Z15" s="24">
        <f t="shared" si="0"/>
        <v>97909</v>
      </c>
      <c r="AD15" s="3">
        <f>SUM(AD5:AD14)</f>
        <v>1173339.7820000001</v>
      </c>
      <c r="AE15" s="3">
        <f>SUM(AE5:AE14)</f>
        <v>1170873.46</v>
      </c>
      <c r="AG15" s="3">
        <f>SUM(AG5:AG14)</f>
        <v>387053171.68390226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5321</v>
      </c>
      <c r="N16" s="36">
        <v>642408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5321</v>
      </c>
      <c r="Z16" s="36">
        <f t="shared" si="0"/>
        <v>642408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851</v>
      </c>
      <c r="H17" s="18">
        <v>253270</v>
      </c>
      <c r="I17" s="13">
        <v>172</v>
      </c>
      <c r="J17" s="14">
        <v>104773</v>
      </c>
      <c r="K17" s="19">
        <v>51</v>
      </c>
      <c r="L17" s="18">
        <v>35680</v>
      </c>
      <c r="M17" s="13">
        <v>725.32</v>
      </c>
      <c r="N17" s="75">
        <v>219707</v>
      </c>
      <c r="O17" s="19">
        <v>3031</v>
      </c>
      <c r="P17" s="18">
        <v>1201080</v>
      </c>
      <c r="Q17" s="13">
        <v>2986</v>
      </c>
      <c r="R17" s="14">
        <v>953628</v>
      </c>
      <c r="S17" s="19">
        <v>21</v>
      </c>
      <c r="T17" s="18">
        <v>4250</v>
      </c>
      <c r="U17" s="13">
        <v>2</v>
      </c>
      <c r="V17" s="14">
        <v>6000</v>
      </c>
      <c r="W17" s="13">
        <v>4500.2460000000001</v>
      </c>
      <c r="X17" s="18">
        <v>492189</v>
      </c>
      <c r="Y17" s="41">
        <f t="shared" si="2"/>
        <v>12339.565999999999</v>
      </c>
      <c r="Z17" s="42">
        <f t="shared" si="0"/>
        <v>3270577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11月)'!Y20</f>
        <v>1173339.7820000001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11月)'!Y21</f>
        <v>1170873.46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11月)'!Y22</f>
        <v>1624584.7413999997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11月)'!Z22</f>
        <v>387053171.68390226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731</v>
      </c>
      <c r="H18" s="26">
        <v>214756</v>
      </c>
      <c r="I18" s="27">
        <v>173</v>
      </c>
      <c r="J18" s="21">
        <v>94869</v>
      </c>
      <c r="K18" s="25">
        <v>38</v>
      </c>
      <c r="L18" s="26">
        <v>27200</v>
      </c>
      <c r="M18" s="27">
        <v>529.08799999999997</v>
      </c>
      <c r="N18" s="21">
        <v>144741</v>
      </c>
      <c r="O18" s="25">
        <v>2858</v>
      </c>
      <c r="P18" s="26">
        <v>1125832</v>
      </c>
      <c r="Q18" s="27">
        <v>3253</v>
      </c>
      <c r="R18" s="21">
        <v>992135</v>
      </c>
      <c r="S18" s="25">
        <v>32</v>
      </c>
      <c r="T18" s="26">
        <v>6650</v>
      </c>
      <c r="U18" s="27">
        <v>3</v>
      </c>
      <c r="V18" s="21">
        <v>6220</v>
      </c>
      <c r="W18" s="27">
        <v>4547.3960000000006</v>
      </c>
      <c r="X18" s="26">
        <v>495006</v>
      </c>
      <c r="Y18" s="23">
        <f t="shared" si="2"/>
        <v>12164.484</v>
      </c>
      <c r="Z18" s="24">
        <f t="shared" si="0"/>
        <v>3107409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1189</v>
      </c>
      <c r="H19" s="34">
        <v>384129</v>
      </c>
      <c r="I19" s="23">
        <v>334</v>
      </c>
      <c r="J19" s="24">
        <v>227543</v>
      </c>
      <c r="K19" s="78">
        <v>101</v>
      </c>
      <c r="L19" s="34">
        <v>73335</v>
      </c>
      <c r="M19" s="23">
        <v>1543.404</v>
      </c>
      <c r="N19" s="24">
        <v>476318</v>
      </c>
      <c r="O19" s="33">
        <v>1544</v>
      </c>
      <c r="P19" s="34">
        <v>603231.5</v>
      </c>
      <c r="Q19" s="23">
        <v>6505</v>
      </c>
      <c r="R19" s="24">
        <v>2694769</v>
      </c>
      <c r="S19" s="33">
        <v>41</v>
      </c>
      <c r="T19" s="34">
        <v>8650</v>
      </c>
      <c r="U19" s="23">
        <v>47</v>
      </c>
      <c r="V19" s="24">
        <v>10340</v>
      </c>
      <c r="W19" s="23">
        <v>5044.9066999999995</v>
      </c>
      <c r="X19" s="34">
        <v>667328</v>
      </c>
      <c r="Y19" s="35">
        <f>+W19+U19+S19+Q19+O19+M19+K19+I19+G19+E19</f>
        <v>16349.3107</v>
      </c>
      <c r="Z19" s="36">
        <f>+X19+V19+T19+R19+P19+N19+L19+J19+H19+F19</f>
        <v>5145643.5</v>
      </c>
      <c r="AF19" s="156">
        <f>+AF17/12</f>
        <v>135382.06178333331</v>
      </c>
      <c r="AG19" s="156">
        <f>+AG17/12</f>
        <v>32254430.973658521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1089</v>
      </c>
      <c r="F20" s="14">
        <f t="shared" ref="F20:X22" si="3">F5+F8+F11+F14+F17</f>
        <v>106735</v>
      </c>
      <c r="G20" s="19">
        <f>G5+G8+G11+G14+G17</f>
        <v>1140.0250000000001</v>
      </c>
      <c r="H20" s="18">
        <f t="shared" si="3"/>
        <v>446310</v>
      </c>
      <c r="I20" s="13">
        <f t="shared" si="3"/>
        <v>66307</v>
      </c>
      <c r="J20" s="14">
        <f t="shared" si="3"/>
        <v>2909870.0909090908</v>
      </c>
      <c r="K20" s="19">
        <f t="shared" si="3"/>
        <v>1631</v>
      </c>
      <c r="L20" s="18">
        <f t="shared" si="3"/>
        <v>3501610</v>
      </c>
      <c r="M20" s="13">
        <f t="shared" si="3"/>
        <v>8654.32</v>
      </c>
      <c r="N20" s="14">
        <f t="shared" si="3"/>
        <v>2187557.2999999998</v>
      </c>
      <c r="O20" s="19">
        <f t="shared" si="3"/>
        <v>3819</v>
      </c>
      <c r="P20" s="18">
        <f t="shared" si="3"/>
        <v>1235415.1000000001</v>
      </c>
      <c r="Q20" s="13">
        <f t="shared" si="3"/>
        <v>23068</v>
      </c>
      <c r="R20" s="14">
        <f t="shared" si="3"/>
        <v>4732153.9000000004</v>
      </c>
      <c r="S20" s="19">
        <f t="shared" si="3"/>
        <v>39193</v>
      </c>
      <c r="T20" s="18">
        <f t="shared" si="3"/>
        <v>6962865.5999999996</v>
      </c>
      <c r="U20" s="13">
        <f t="shared" si="3"/>
        <v>21175.1</v>
      </c>
      <c r="V20" s="14">
        <f t="shared" si="3"/>
        <v>2176035.8089185236</v>
      </c>
      <c r="W20" s="13">
        <f t="shared" si="3"/>
        <v>5004.2460000000001</v>
      </c>
      <c r="X20" s="18">
        <f t="shared" si="3"/>
        <v>600939</v>
      </c>
      <c r="Y20" s="31">
        <f t="shared" ref="Y20:Z21" si="4">+Y17+Y14+Y11+Y8+Y5</f>
        <v>171080.69099999999</v>
      </c>
      <c r="Z20" s="32">
        <f t="shared" si="4"/>
        <v>24859491.799827613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1220</v>
      </c>
      <c r="F21" s="21">
        <f t="shared" si="5"/>
        <v>144121</v>
      </c>
      <c r="G21" s="25">
        <f t="shared" si="5"/>
        <v>1004.754</v>
      </c>
      <c r="H21" s="26">
        <f t="shared" si="5"/>
        <v>387596</v>
      </c>
      <c r="I21" s="27">
        <f t="shared" si="5"/>
        <v>66375</v>
      </c>
      <c r="J21" s="21">
        <f t="shared" si="5"/>
        <v>2956341.3272727276</v>
      </c>
      <c r="K21" s="25">
        <f t="shared" si="5"/>
        <v>1826</v>
      </c>
      <c r="L21" s="26">
        <f t="shared" si="5"/>
        <v>4390953</v>
      </c>
      <c r="M21" s="27">
        <f t="shared" si="5"/>
        <v>7486.0879999999997</v>
      </c>
      <c r="N21" s="21">
        <f t="shared" si="5"/>
        <v>1860206.5</v>
      </c>
      <c r="O21" s="25">
        <f t="shared" si="5"/>
        <v>3714</v>
      </c>
      <c r="P21" s="26">
        <f t="shared" si="5"/>
        <v>1169030.5</v>
      </c>
      <c r="Q21" s="27">
        <f t="shared" si="5"/>
        <v>23479</v>
      </c>
      <c r="R21" s="21">
        <f t="shared" si="5"/>
        <v>4735944</v>
      </c>
      <c r="S21" s="25">
        <f t="shared" si="5"/>
        <v>40142</v>
      </c>
      <c r="T21" s="26">
        <f t="shared" si="5"/>
        <v>7278913.4000000004</v>
      </c>
      <c r="U21" s="27">
        <f t="shared" si="3"/>
        <v>21132.5</v>
      </c>
      <c r="V21" s="21">
        <f t="shared" si="3"/>
        <v>2314396.9750658642</v>
      </c>
      <c r="W21" s="27">
        <f t="shared" si="3"/>
        <v>4942.3960000000006</v>
      </c>
      <c r="X21" s="26">
        <f t="shared" si="3"/>
        <v>569790</v>
      </c>
      <c r="Y21" s="23">
        <f t="shared" si="4"/>
        <v>171321.73800000001</v>
      </c>
      <c r="Z21" s="24">
        <f t="shared" si="4"/>
        <v>25807292.702338591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2710.9</v>
      </c>
      <c r="F22" s="24">
        <f>F7+F10+F13+F16+F19</f>
        <v>575177.6</v>
      </c>
      <c r="G22" s="33">
        <f t="shared" si="3"/>
        <v>1774.3779999999999</v>
      </c>
      <c r="H22" s="34">
        <f t="shared" si="3"/>
        <v>796307</v>
      </c>
      <c r="I22" s="23">
        <f t="shared" si="3"/>
        <v>14451.5</v>
      </c>
      <c r="J22" s="24">
        <f t="shared" si="3"/>
        <v>2174915.6818181816</v>
      </c>
      <c r="K22" s="33">
        <f t="shared" si="3"/>
        <v>5016</v>
      </c>
      <c r="L22" s="34">
        <f t="shared" si="3"/>
        <v>3172185</v>
      </c>
      <c r="M22" s="23">
        <f t="shared" si="3"/>
        <v>16139.704</v>
      </c>
      <c r="N22" s="24">
        <f t="shared" si="3"/>
        <v>3181425.5530000003</v>
      </c>
      <c r="O22" s="33">
        <f t="shared" si="3"/>
        <v>4475</v>
      </c>
      <c r="P22" s="34">
        <f t="shared" si="3"/>
        <v>1103531.6000000001</v>
      </c>
      <c r="Q22" s="23">
        <f t="shared" si="3"/>
        <v>58678.299999999996</v>
      </c>
      <c r="R22" s="24">
        <f t="shared" si="3"/>
        <v>11897408.375599999</v>
      </c>
      <c r="S22" s="33">
        <f t="shared" si="3"/>
        <v>36015.199999999997</v>
      </c>
      <c r="T22" s="34">
        <f t="shared" si="3"/>
        <v>2764457.4000000004</v>
      </c>
      <c r="U22" s="23">
        <f t="shared" si="3"/>
        <v>18329.899999999998</v>
      </c>
      <c r="V22" s="24">
        <f t="shared" si="3"/>
        <v>4617110.5709643848</v>
      </c>
      <c r="W22" s="23">
        <f t="shared" si="3"/>
        <v>7158.1066999999994</v>
      </c>
      <c r="X22" s="34">
        <f t="shared" si="3"/>
        <v>1172176</v>
      </c>
      <c r="Y22" s="23">
        <f>+Y19+Y16+Y13+Y10+Y7</f>
        <v>164748.98869999999</v>
      </c>
      <c r="Z22" s="24">
        <f>+Z19+Z16+Z13+Z10+Z7</f>
        <v>31454694.781382568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41.582624981991067</v>
      </c>
      <c r="F23" s="178"/>
      <c r="G23" s="177">
        <f>(G20+G21)/(G22+G41)*100</f>
        <v>62.832530390495343</v>
      </c>
      <c r="H23" s="178"/>
      <c r="I23" s="177">
        <f>(I20+I21)/(I22+I41)*100</f>
        <v>457.98212005108559</v>
      </c>
      <c r="J23" s="178"/>
      <c r="K23" s="177">
        <f>(K20+K21)/(K22+K41)*100</f>
        <v>33.802679182555977</v>
      </c>
      <c r="L23" s="178"/>
      <c r="M23" s="177">
        <f>(M20+M21)/(M22+M41)*100</f>
        <v>51.879774650755728</v>
      </c>
      <c r="N23" s="178"/>
      <c r="O23" s="177">
        <f>(O20+O21)/(O22+O41)*100</f>
        <v>85.166760881854159</v>
      </c>
      <c r="P23" s="178"/>
      <c r="Q23" s="177">
        <f>(Q20+Q21)/(Q22+Q41)*100</f>
        <v>39.524453245204967</v>
      </c>
      <c r="R23" s="178"/>
      <c r="S23" s="177">
        <f>(S20+S21)/(S22+S41)*100</f>
        <v>108.7087589100486</v>
      </c>
      <c r="T23" s="178"/>
      <c r="U23" s="177">
        <f>(U20+W20)/(U22+U41)*100</f>
        <v>71.494669171864587</v>
      </c>
      <c r="V23" s="178"/>
      <c r="W23" s="177">
        <f>(W20+W21)/(W22+W41)*100</f>
        <v>69.779629723765851</v>
      </c>
      <c r="X23" s="178"/>
      <c r="Y23" s="177">
        <f>(Y20+Y21)/(Y22+Y41)*100</f>
        <v>103.84043248233739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212172.19373639752</v>
      </c>
      <c r="F24" s="180"/>
      <c r="G24" s="181">
        <f>H22/G22*1000</f>
        <v>448780.92492129636</v>
      </c>
      <c r="H24" s="182"/>
      <c r="I24" s="183">
        <f>J22/I22*1000</f>
        <v>150497.57338810377</v>
      </c>
      <c r="J24" s="184"/>
      <c r="K24" s="181">
        <f>L22/K22*1000</f>
        <v>632413.27751196176</v>
      </c>
      <c r="L24" s="182"/>
      <c r="M24" s="183">
        <f>N22/M22*1000</f>
        <v>197117.96158095589</v>
      </c>
      <c r="N24" s="184"/>
      <c r="O24" s="181">
        <f>P22/O22*1000</f>
        <v>246599.24022346371</v>
      </c>
      <c r="P24" s="182"/>
      <c r="Q24" s="183">
        <f>R22/Q22*1000</f>
        <v>202756.52797712272</v>
      </c>
      <c r="R24" s="184"/>
      <c r="S24" s="181">
        <f>T22/S22*1000</f>
        <v>76758.074368599933</v>
      </c>
      <c r="T24" s="182"/>
      <c r="U24" s="183">
        <f>V22/U22*1000</f>
        <v>251889.56682602662</v>
      </c>
      <c r="V24" s="184"/>
      <c r="W24" s="181">
        <f>X22/W22*1000</f>
        <v>163755.03315702186</v>
      </c>
      <c r="X24" s="182"/>
      <c r="Y24" s="183">
        <f>Z22/Y22*1000</f>
        <v>190924.9642719207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1.645472923015278</v>
      </c>
      <c r="F25" s="49"/>
      <c r="G25" s="50">
        <f>G22/Y22*100</f>
        <v>1.0770190542602098</v>
      </c>
      <c r="H25" s="51"/>
      <c r="I25" s="48">
        <f>I22/Y22*100</f>
        <v>8.7718292622211411</v>
      </c>
      <c r="J25" s="49"/>
      <c r="K25" s="50">
        <f>K22/Y22*100</f>
        <v>3.0446317392174684</v>
      </c>
      <c r="L25" s="51"/>
      <c r="M25" s="48">
        <f>M22/Y22*100</f>
        <v>9.7965420773475138</v>
      </c>
      <c r="N25" s="49"/>
      <c r="O25" s="50">
        <f>O22/Y22*100</f>
        <v>2.7162533957332875</v>
      </c>
      <c r="P25" s="51"/>
      <c r="Q25" s="48">
        <f>Q22/Y22*100</f>
        <v>35.616789191252863</v>
      </c>
      <c r="R25" s="49"/>
      <c r="S25" s="50">
        <f>S22/Y22*100</f>
        <v>21.860650122461116</v>
      </c>
      <c r="T25" s="51"/>
      <c r="U25" s="48">
        <f>U22/Y22*100</f>
        <v>11.125956004123259</v>
      </c>
      <c r="V25" s="49"/>
      <c r="W25" s="50">
        <f>W22/Y22*100</f>
        <v>4.3448562303678644</v>
      </c>
      <c r="X25" s="51"/>
      <c r="Y25" s="48">
        <f>E25+G25+I25+K25+M25+O25+Q25+S25+U25+W25</f>
        <v>100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+'(令和6年11月)'!E20</f>
        <v>1200</v>
      </c>
      <c r="F27" s="131">
        <f>+'(令和6年11月)'!F20</f>
        <v>110140.8</v>
      </c>
      <c r="G27" s="131">
        <f>+'(令和6年11月)'!G20</f>
        <v>1020.039</v>
      </c>
      <c r="H27" s="131">
        <f>+'(令和6年11月)'!H20</f>
        <v>462779</v>
      </c>
      <c r="I27" s="131">
        <f>+'(令和6年11月)'!I20</f>
        <v>1791</v>
      </c>
      <c r="J27" s="131">
        <f>+'(令和6年11月)'!J20</f>
        <v>1311312.781818182</v>
      </c>
      <c r="K27" s="131">
        <f>+'(令和6年11月)'!K20</f>
        <v>2345</v>
      </c>
      <c r="L27" s="131">
        <f>+'(令和6年11月)'!L20</f>
        <v>4602579</v>
      </c>
      <c r="M27" s="131">
        <f>+'(令和6年11月)'!M20</f>
        <v>6524.0959999999995</v>
      </c>
      <c r="N27" s="131">
        <f>+'(令和6年11月)'!N20</f>
        <v>1368846</v>
      </c>
      <c r="O27" s="131">
        <f>+'(令和6年11月)'!O20</f>
        <v>4183</v>
      </c>
      <c r="P27" s="131">
        <f>+'(令和6年11月)'!P20</f>
        <v>1409910.2</v>
      </c>
      <c r="Q27" s="131">
        <f>+'(令和6年11月)'!Q20</f>
        <v>24014</v>
      </c>
      <c r="R27" s="131">
        <f>+'(令和6年11月)'!R20</f>
        <v>4466392.9000000004</v>
      </c>
      <c r="S27" s="131">
        <f>+'(令和6年11月)'!S20</f>
        <v>29915</v>
      </c>
      <c r="T27" s="131">
        <f>+'(令和6年11月)'!T20</f>
        <v>7356070.2000000002</v>
      </c>
      <c r="U27" s="131">
        <f>+'(令和6年11月)'!U20</f>
        <v>3670</v>
      </c>
      <c r="V27" s="131">
        <f>+'(令和6年11月)'!V20</f>
        <v>1541517.8139534884</v>
      </c>
      <c r="W27" s="131">
        <f>+'(令和6年11月)'!W20</f>
        <v>4680.3060000000005</v>
      </c>
      <c r="X27" s="131">
        <f>+'(令和6年11月)'!X20</f>
        <v>553479</v>
      </c>
      <c r="Y27" s="131">
        <f>+'(令和6年11月)'!Y20</f>
        <v>79342.441000000006</v>
      </c>
      <c r="Z27" s="131">
        <f>+'(令和6年11月)'!Z20</f>
        <v>23183027.695771672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+'(令和6年11月)'!E21</f>
        <v>970</v>
      </c>
      <c r="F28" s="131">
        <f>+'(令和6年11月)'!F21</f>
        <v>92895</v>
      </c>
      <c r="G28" s="131">
        <f>+'(令和6年11月)'!G21</f>
        <v>1088.08</v>
      </c>
      <c r="H28" s="131">
        <f>+'(令和6年11月)'!H21</f>
        <v>500942</v>
      </c>
      <c r="I28" s="131">
        <f>+'(令和6年11月)'!I21</f>
        <v>1754</v>
      </c>
      <c r="J28" s="131">
        <f>+'(令和6年11月)'!J21</f>
        <v>1331068.9636363636</v>
      </c>
      <c r="K28" s="131">
        <f>+'(令和6年11月)'!K21</f>
        <v>1451</v>
      </c>
      <c r="L28" s="131">
        <f>+'(令和6年11月)'!L21</f>
        <v>2822937</v>
      </c>
      <c r="M28" s="131">
        <f>+'(令和6年11月)'!M21</f>
        <v>7210.0919999999996</v>
      </c>
      <c r="N28" s="131">
        <f>+'(令和6年11月)'!N21</f>
        <v>1329987.2</v>
      </c>
      <c r="O28" s="131">
        <f>+'(令和6年11月)'!O21</f>
        <v>4169</v>
      </c>
      <c r="P28" s="131">
        <f>+'(令和6年11月)'!P21</f>
        <v>1406480.9</v>
      </c>
      <c r="Q28" s="131">
        <f>+'(令和6年11月)'!Q21</f>
        <v>24174</v>
      </c>
      <c r="R28" s="131">
        <f>+'(令和6年11月)'!R21</f>
        <v>4397117.3</v>
      </c>
      <c r="S28" s="131">
        <f>+'(令和6年11月)'!S21</f>
        <v>29802</v>
      </c>
      <c r="T28" s="131">
        <f>+'(令和6年11月)'!T21</f>
        <v>7372132.9000000004</v>
      </c>
      <c r="U28" s="131">
        <f>+'(令和6年11月)'!U21</f>
        <v>4543</v>
      </c>
      <c r="V28" s="131">
        <f>+'(令和6年11月)'!V21</f>
        <v>2378201.6511627906</v>
      </c>
      <c r="W28" s="131">
        <f>+'(令和6年11月)'!W21</f>
        <v>4974.1260000000002</v>
      </c>
      <c r="X28" s="131">
        <f>+'(令和6年11月)'!X21</f>
        <v>590899</v>
      </c>
      <c r="Y28" s="131">
        <f>+'(令和6年11月)'!Y21</f>
        <v>80135.29800000001</v>
      </c>
      <c r="Z28" s="131">
        <f>+'(令和6年11月)'!Z21</f>
        <v>22222661.914799154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+'(令和6年11月)'!E22</f>
        <v>2090.9</v>
      </c>
      <c r="F29" s="131">
        <f>+'(令和6年11月)'!F22</f>
        <v>370775.8</v>
      </c>
      <c r="G29" s="131">
        <f>+'(令和6年11月)'!G22</f>
        <v>1572.471</v>
      </c>
      <c r="H29" s="131">
        <f>+'(令和6年11月)'!H22</f>
        <v>734621</v>
      </c>
      <c r="I29" s="131">
        <f>+'(令和6年11月)'!I22</f>
        <v>2953</v>
      </c>
      <c r="J29" s="131">
        <f>+'(令和6年11月)'!J22</f>
        <v>2929308.0090909093</v>
      </c>
      <c r="K29" s="131">
        <f>+'(令和6年11月)'!K22</f>
        <v>3301</v>
      </c>
      <c r="L29" s="131">
        <f>+'(令和6年11月)'!L22</f>
        <v>6364573</v>
      </c>
      <c r="M29" s="131">
        <f>+'(令和6年11月)'!M22</f>
        <v>14097.367999999999</v>
      </c>
      <c r="N29" s="131">
        <f>+'(令和6年11月)'!N22</f>
        <v>2909430.6529999999</v>
      </c>
      <c r="O29" s="131">
        <f>+'(令和6年11月)'!O22</f>
        <v>4600</v>
      </c>
      <c r="P29" s="131">
        <f>+'(令和6年11月)'!P22</f>
        <v>1412008.4</v>
      </c>
      <c r="Q29" s="131">
        <f>+'(令和6年11月)'!Q22</f>
        <v>57341.9</v>
      </c>
      <c r="R29" s="131">
        <f>+'(令和6年11月)'!R22</f>
        <v>11308170.8376</v>
      </c>
      <c r="S29" s="131">
        <f>+'(令和6年11月)'!S22</f>
        <v>33990.199999999997</v>
      </c>
      <c r="T29" s="131">
        <f>+'(令和6年11月)'!T22</f>
        <v>3145484.8</v>
      </c>
      <c r="U29" s="131">
        <f>+'(令和6年11月)'!U22</f>
        <v>4292.3999999999996</v>
      </c>
      <c r="V29" s="131">
        <f>+'(令和6年11月)'!V22</f>
        <v>1286510.2860465117</v>
      </c>
      <c r="W29" s="131">
        <f>+'(令和6年11月)'!W22</f>
        <v>6844.5567000000001</v>
      </c>
      <c r="X29" s="131">
        <f>+'(令和6年11月)'!X22</f>
        <v>1093017</v>
      </c>
      <c r="Y29" s="131">
        <f>+'(令和6年11月)'!Y22</f>
        <v>131083.79570000002</v>
      </c>
      <c r="Z29" s="131">
        <f>+'(令和6年11月)'!Z22</f>
        <v>31553899.785737418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+'(令和6年11月)'!E23</f>
        <v>54.911685814059418</v>
      </c>
      <c r="F30" s="186">
        <f>+'(令和5年1月)'!F23</f>
        <v>0</v>
      </c>
      <c r="G30" s="185">
        <f>+'(令和6年11月)'!G23</f>
        <v>65.612516468341084</v>
      </c>
      <c r="H30" s="186">
        <f>+'(令和5年1月)'!H23</f>
        <v>0</v>
      </c>
      <c r="I30" s="185">
        <f>+'(令和6年11月)'!I23</f>
        <v>60.402112796047028</v>
      </c>
      <c r="J30" s="186">
        <f>+'(令和5年1月)'!J23</f>
        <v>0</v>
      </c>
      <c r="K30" s="185">
        <f>+'(令和6年11月)'!K23</f>
        <v>66.503153468815697</v>
      </c>
      <c r="L30" s="186">
        <f>+'(令和5年1月)'!L23</f>
        <v>0</v>
      </c>
      <c r="M30" s="185">
        <f>+'(令和6年11月)'!M23</f>
        <v>47.554847294036726</v>
      </c>
      <c r="N30" s="186">
        <f>+'(令和5年1月)'!N23</f>
        <v>0</v>
      </c>
      <c r="O30" s="185">
        <f>+'(令和6年11月)'!O23</f>
        <v>90.920966688438938</v>
      </c>
      <c r="P30" s="186">
        <f>+'(令和5年1月)'!P23</f>
        <v>0</v>
      </c>
      <c r="Q30" s="185">
        <f>+'(令和6年11月)'!Q23</f>
        <v>41.959600779493542</v>
      </c>
      <c r="R30" s="186">
        <f>+'(令和5年1月)'!R23</f>
        <v>0</v>
      </c>
      <c r="S30" s="185">
        <f>+'(令和6年11月)'!S23</f>
        <v>87.99069951110549</v>
      </c>
      <c r="T30" s="186">
        <f>+'(令和5年1月)'!T23</f>
        <v>0</v>
      </c>
      <c r="U30" s="185">
        <f>+'(令和6年11月)'!U23</f>
        <v>86.838376789528226</v>
      </c>
      <c r="V30" s="186">
        <f>+'(令和5年1月)'!V23</f>
        <v>0</v>
      </c>
      <c r="W30" s="185">
        <f>+'(令和6年11月)'!W23</f>
        <v>69.044396649990475</v>
      </c>
      <c r="X30" s="186">
        <f>+'(令和5年1月)'!X23</f>
        <v>0</v>
      </c>
      <c r="Y30" s="185">
        <f>+'(令和6年11月)'!Y23</f>
        <v>60.647044059421376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-111</v>
      </c>
      <c r="F31" s="91">
        <f t="shared" ref="F31:Z33" si="6">F20-F27</f>
        <v>-3405.8000000000029</v>
      </c>
      <c r="G31" s="92">
        <f t="shared" si="6"/>
        <v>119.9860000000001</v>
      </c>
      <c r="H31" s="93">
        <f t="shared" si="6"/>
        <v>-16469</v>
      </c>
      <c r="I31" s="90">
        <f t="shared" si="6"/>
        <v>64516</v>
      </c>
      <c r="J31" s="91">
        <f t="shared" si="6"/>
        <v>1598557.3090909088</v>
      </c>
      <c r="K31" s="92">
        <f t="shared" si="6"/>
        <v>-714</v>
      </c>
      <c r="L31" s="93">
        <f t="shared" si="6"/>
        <v>-1100969</v>
      </c>
      <c r="M31" s="90">
        <f t="shared" si="6"/>
        <v>2130.2240000000002</v>
      </c>
      <c r="N31" s="91">
        <f t="shared" si="6"/>
        <v>818711.29999999981</v>
      </c>
      <c r="O31" s="92">
        <f t="shared" si="6"/>
        <v>-364</v>
      </c>
      <c r="P31" s="93">
        <f t="shared" si="6"/>
        <v>-174495.09999999986</v>
      </c>
      <c r="Q31" s="90">
        <f t="shared" si="6"/>
        <v>-946</v>
      </c>
      <c r="R31" s="91">
        <f t="shared" si="6"/>
        <v>265761</v>
      </c>
      <c r="S31" s="92">
        <f t="shared" si="6"/>
        <v>9278</v>
      </c>
      <c r="T31" s="93">
        <f t="shared" si="6"/>
        <v>-393204.60000000056</v>
      </c>
      <c r="U31" s="90">
        <f t="shared" si="6"/>
        <v>17505.099999999999</v>
      </c>
      <c r="V31" s="91">
        <f t="shared" si="6"/>
        <v>634517.99496503524</v>
      </c>
      <c r="W31" s="92">
        <f t="shared" si="6"/>
        <v>323.9399999999996</v>
      </c>
      <c r="X31" s="93">
        <f t="shared" si="6"/>
        <v>47460</v>
      </c>
      <c r="Y31" s="90">
        <f t="shared" si="6"/>
        <v>91738.249999999985</v>
      </c>
      <c r="Z31" s="91">
        <f t="shared" si="6"/>
        <v>1676464.1040559411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250</v>
      </c>
      <c r="F32" s="95">
        <f t="shared" si="7"/>
        <v>51226</v>
      </c>
      <c r="G32" s="96">
        <f t="shared" si="7"/>
        <v>-83.325999999999908</v>
      </c>
      <c r="H32" s="97">
        <f t="shared" si="7"/>
        <v>-113346</v>
      </c>
      <c r="I32" s="94">
        <f t="shared" si="7"/>
        <v>64621</v>
      </c>
      <c r="J32" s="95">
        <f t="shared" si="7"/>
        <v>1625272.363636364</v>
      </c>
      <c r="K32" s="96">
        <f t="shared" si="7"/>
        <v>375</v>
      </c>
      <c r="L32" s="97">
        <f t="shared" si="7"/>
        <v>1568016</v>
      </c>
      <c r="M32" s="94">
        <f t="shared" si="7"/>
        <v>275.99600000000009</v>
      </c>
      <c r="N32" s="95">
        <f t="shared" si="7"/>
        <v>530219.30000000005</v>
      </c>
      <c r="O32" s="96">
        <f t="shared" si="7"/>
        <v>-455</v>
      </c>
      <c r="P32" s="97">
        <f t="shared" si="7"/>
        <v>-237450.39999999991</v>
      </c>
      <c r="Q32" s="94">
        <f t="shared" si="7"/>
        <v>-695</v>
      </c>
      <c r="R32" s="95">
        <f t="shared" si="7"/>
        <v>338826.70000000019</v>
      </c>
      <c r="S32" s="96">
        <f t="shared" si="7"/>
        <v>10340</v>
      </c>
      <c r="T32" s="97">
        <f t="shared" si="7"/>
        <v>-93219.5</v>
      </c>
      <c r="U32" s="94">
        <f>W20-U28</f>
        <v>461.24600000000009</v>
      </c>
      <c r="V32" s="95">
        <f t="shared" si="6"/>
        <v>-63804.676096926443</v>
      </c>
      <c r="W32" s="96">
        <f t="shared" si="6"/>
        <v>-31.729999999999563</v>
      </c>
      <c r="X32" s="97">
        <f t="shared" si="6"/>
        <v>-21109</v>
      </c>
      <c r="Y32" s="94">
        <f t="shared" si="6"/>
        <v>91186.44</v>
      </c>
      <c r="Z32" s="95">
        <f t="shared" si="6"/>
        <v>3584630.7875394374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620</v>
      </c>
      <c r="F33" s="95">
        <f t="shared" si="6"/>
        <v>204401.8</v>
      </c>
      <c r="G33" s="96">
        <f t="shared" si="6"/>
        <v>201.90699999999993</v>
      </c>
      <c r="H33" s="97">
        <f t="shared" si="6"/>
        <v>61686</v>
      </c>
      <c r="I33" s="94">
        <f t="shared" si="6"/>
        <v>11498.5</v>
      </c>
      <c r="J33" s="95">
        <f t="shared" si="6"/>
        <v>-754392.32727272762</v>
      </c>
      <c r="K33" s="96">
        <f t="shared" si="6"/>
        <v>1715</v>
      </c>
      <c r="L33" s="97">
        <f t="shared" si="6"/>
        <v>-3192388</v>
      </c>
      <c r="M33" s="94">
        <f t="shared" si="6"/>
        <v>2042.3360000000011</v>
      </c>
      <c r="N33" s="95">
        <f t="shared" si="6"/>
        <v>271994.90000000037</v>
      </c>
      <c r="O33" s="96">
        <f t="shared" si="6"/>
        <v>-125</v>
      </c>
      <c r="P33" s="97">
        <f t="shared" si="6"/>
        <v>-308476.79999999981</v>
      </c>
      <c r="Q33" s="94">
        <f t="shared" si="6"/>
        <v>1336.3999999999942</v>
      </c>
      <c r="R33" s="95">
        <f t="shared" si="6"/>
        <v>589237.53799999878</v>
      </c>
      <c r="S33" s="96">
        <f t="shared" si="6"/>
        <v>2025</v>
      </c>
      <c r="T33" s="97">
        <f t="shared" si="6"/>
        <v>-381027.39999999944</v>
      </c>
      <c r="U33" s="94">
        <f t="shared" si="6"/>
        <v>14037.499999999998</v>
      </c>
      <c r="V33" s="95">
        <f t="shared" si="6"/>
        <v>3330600.2849178733</v>
      </c>
      <c r="W33" s="96">
        <f t="shared" si="6"/>
        <v>313.54999999999927</v>
      </c>
      <c r="X33" s="97">
        <f t="shared" si="6"/>
        <v>79159</v>
      </c>
      <c r="Y33" s="94">
        <f t="shared" si="6"/>
        <v>33665.19299999997</v>
      </c>
      <c r="Z33" s="95">
        <f t="shared" si="6"/>
        <v>-99205.004354849458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-13.32906083206835</v>
      </c>
      <c r="F34" s="188"/>
      <c r="G34" s="187">
        <f t="shared" ref="G34" si="8">+G23-G30</f>
        <v>-2.7799860778457415</v>
      </c>
      <c r="H34" s="188"/>
      <c r="I34" s="187">
        <f t="shared" ref="I34" si="9">+I23-I30</f>
        <v>397.58000725503854</v>
      </c>
      <c r="J34" s="188"/>
      <c r="K34" s="187">
        <f t="shared" ref="K34" si="10">+K23-K30</f>
        <v>-32.70047428625972</v>
      </c>
      <c r="L34" s="188"/>
      <c r="M34" s="187">
        <f t="shared" ref="M34" si="11">+M23-M30</f>
        <v>4.3249273567190016</v>
      </c>
      <c r="N34" s="188"/>
      <c r="O34" s="187">
        <f t="shared" ref="O34" si="12">+O23-O30</f>
        <v>-5.7542058065847783</v>
      </c>
      <c r="P34" s="188"/>
      <c r="Q34" s="187">
        <f t="shared" ref="Q34" si="13">+Q23-Q30</f>
        <v>-2.4351475342885749</v>
      </c>
      <c r="R34" s="188"/>
      <c r="S34" s="187">
        <f t="shared" ref="S34" si="14">+S23-S30</f>
        <v>20.718059398943112</v>
      </c>
      <c r="T34" s="188"/>
      <c r="U34" s="187">
        <f t="shared" ref="U34" si="15">+U23-U30</f>
        <v>-15.34370761766364</v>
      </c>
      <c r="V34" s="188"/>
      <c r="W34" s="187">
        <f t="shared" ref="W34" si="16">+W23-W30</f>
        <v>0.73523307377537606</v>
      </c>
      <c r="X34" s="188"/>
      <c r="Y34" s="187">
        <f t="shared" ref="Y34" si="17">+Y23-Y30</f>
        <v>43.193388422916016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90.75</v>
      </c>
      <c r="F35" s="60">
        <f t="shared" si="18"/>
        <v>96.907776228246021</v>
      </c>
      <c r="G35" s="61">
        <f t="shared" si="18"/>
        <v>111.76288357602013</v>
      </c>
      <c r="H35" s="62">
        <f t="shared" si="18"/>
        <v>96.441281907778873</v>
      </c>
      <c r="I35" s="59">
        <f t="shared" si="18"/>
        <v>3702.2333891680623</v>
      </c>
      <c r="J35" s="60">
        <f t="shared" si="18"/>
        <v>221.90511152300763</v>
      </c>
      <c r="K35" s="61">
        <f t="shared" si="18"/>
        <v>69.552238805970148</v>
      </c>
      <c r="L35" s="62">
        <f t="shared" si="18"/>
        <v>76.079302495405301</v>
      </c>
      <c r="M35" s="59">
        <f t="shared" si="18"/>
        <v>132.65163480120466</v>
      </c>
      <c r="N35" s="60">
        <f t="shared" si="18"/>
        <v>159.81032928466752</v>
      </c>
      <c r="O35" s="61">
        <f t="shared" si="18"/>
        <v>91.29811140329906</v>
      </c>
      <c r="P35" s="62">
        <f t="shared" si="18"/>
        <v>87.623672770081399</v>
      </c>
      <c r="Q35" s="59">
        <f t="shared" si="18"/>
        <v>96.060631298409263</v>
      </c>
      <c r="R35" s="60">
        <f t="shared" si="18"/>
        <v>105.95023783062165</v>
      </c>
      <c r="S35" s="61">
        <f t="shared" si="18"/>
        <v>131.01454120006684</v>
      </c>
      <c r="T35" s="62">
        <f t="shared" si="18"/>
        <v>94.654692120801116</v>
      </c>
      <c r="U35" s="59">
        <f t="shared" si="18"/>
        <v>576.97820163487734</v>
      </c>
      <c r="V35" s="60">
        <f t="shared" si="18"/>
        <v>141.16189830707856</v>
      </c>
      <c r="W35" s="61">
        <f t="shared" si="18"/>
        <v>106.92134232248915</v>
      </c>
      <c r="X35" s="62">
        <f t="shared" si="18"/>
        <v>108.57485107836069</v>
      </c>
      <c r="Y35" s="59">
        <f t="shared" si="18"/>
        <v>215.62317574776907</v>
      </c>
      <c r="Z35" s="60">
        <f t="shared" si="18"/>
        <v>107.23142863846775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125.77319587628865</v>
      </c>
      <c r="F36" s="64">
        <f t="shared" si="18"/>
        <v>155.14397976209699</v>
      </c>
      <c r="G36" s="65">
        <f t="shared" si="18"/>
        <v>92.341923387986185</v>
      </c>
      <c r="H36" s="66">
        <f t="shared" si="18"/>
        <v>77.373428460779891</v>
      </c>
      <c r="I36" s="63">
        <f t="shared" si="18"/>
        <v>3784.2075256556441</v>
      </c>
      <c r="J36" s="64">
        <f t="shared" si="18"/>
        <v>222.10279166875489</v>
      </c>
      <c r="K36" s="65">
        <f t="shared" si="18"/>
        <v>125.84424534803584</v>
      </c>
      <c r="L36" s="66">
        <f t="shared" si="18"/>
        <v>155.54555415158043</v>
      </c>
      <c r="M36" s="63">
        <f t="shared" si="18"/>
        <v>103.82791232067497</v>
      </c>
      <c r="N36" s="64">
        <f t="shared" si="18"/>
        <v>139.86649645951482</v>
      </c>
      <c r="O36" s="65">
        <f t="shared" si="18"/>
        <v>89.086111777404653</v>
      </c>
      <c r="P36" s="66">
        <f t="shared" si="18"/>
        <v>83.117410268422418</v>
      </c>
      <c r="Q36" s="63">
        <f t="shared" si="18"/>
        <v>97.125010341689418</v>
      </c>
      <c r="R36" s="64">
        <f t="shared" si="18"/>
        <v>107.70565524826914</v>
      </c>
      <c r="S36" s="65">
        <f t="shared" si="18"/>
        <v>134.69565800952955</v>
      </c>
      <c r="T36" s="66">
        <f t="shared" si="18"/>
        <v>98.735515199407217</v>
      </c>
      <c r="U36" s="63">
        <f>W20/U28*100</f>
        <v>110.15289456306405</v>
      </c>
      <c r="V36" s="64">
        <f t="shared" si="18"/>
        <v>97.317104036752738</v>
      </c>
      <c r="W36" s="65">
        <f t="shared" si="18"/>
        <v>99.362098989852697</v>
      </c>
      <c r="X36" s="66">
        <f t="shared" si="18"/>
        <v>96.427646687504975</v>
      </c>
      <c r="Y36" s="63">
        <f t="shared" si="18"/>
        <v>213.79060448492996</v>
      </c>
      <c r="Z36" s="64">
        <f t="shared" si="18"/>
        <v>116.13051938279391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129.65230283609927</v>
      </c>
      <c r="F37" s="68">
        <f t="shared" si="18"/>
        <v>155.1281394308906</v>
      </c>
      <c r="G37" s="69">
        <f t="shared" si="18"/>
        <v>112.84010961092446</v>
      </c>
      <c r="H37" s="70">
        <f t="shared" si="18"/>
        <v>108.39698293405715</v>
      </c>
      <c r="I37" s="67">
        <f t="shared" si="18"/>
        <v>489.38367761598374</v>
      </c>
      <c r="J37" s="68">
        <f t="shared" si="18"/>
        <v>74.24673933463049</v>
      </c>
      <c r="K37" s="69">
        <f t="shared" si="18"/>
        <v>151.95395334747047</v>
      </c>
      <c r="L37" s="70">
        <f t="shared" si="18"/>
        <v>49.8412855033637</v>
      </c>
      <c r="M37" s="67">
        <f t="shared" si="18"/>
        <v>114.4873567888701</v>
      </c>
      <c r="N37" s="68">
        <f t="shared" si="18"/>
        <v>109.34873287732563</v>
      </c>
      <c r="O37" s="69">
        <f t="shared" si="18"/>
        <v>97.282608695652172</v>
      </c>
      <c r="P37" s="70">
        <f t="shared" si="18"/>
        <v>78.153331099163452</v>
      </c>
      <c r="Q37" s="67">
        <f t="shared" si="18"/>
        <v>102.33058200024763</v>
      </c>
      <c r="R37" s="68">
        <f t="shared" si="18"/>
        <v>105.21072370113799</v>
      </c>
      <c r="S37" s="69">
        <f t="shared" si="18"/>
        <v>105.95759954339781</v>
      </c>
      <c r="T37" s="70">
        <f t="shared" si="18"/>
        <v>87.886528652117491</v>
      </c>
      <c r="U37" s="67">
        <f t="shared" si="18"/>
        <v>427.031497530519</v>
      </c>
      <c r="V37" s="68">
        <f t="shared" si="18"/>
        <v>358.88640930753201</v>
      </c>
      <c r="W37" s="69">
        <f t="shared" si="18"/>
        <v>104.58101252927014</v>
      </c>
      <c r="X37" s="70">
        <f t="shared" si="18"/>
        <v>107.24224783329079</v>
      </c>
      <c r="Y37" s="67">
        <f t="shared" si="18"/>
        <v>125.68219269225813</v>
      </c>
      <c r="Z37" s="68">
        <f t="shared" si="18"/>
        <v>99.685601446957463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+'(令和7年10月)'!E20</f>
        <v>2060</v>
      </c>
      <c r="F39" s="143">
        <f>+'(令和7年10月)'!F20</f>
        <v>268415.40000000002</v>
      </c>
      <c r="G39" s="142">
        <f>+'(令和7年10月)'!G20</f>
        <v>1086.693</v>
      </c>
      <c r="H39" s="143">
        <f>+'(令和7年10月)'!H20</f>
        <v>430956</v>
      </c>
      <c r="I39" s="142">
        <f>+'(令和7年10月)'!I20</f>
        <v>48860</v>
      </c>
      <c r="J39" s="143">
        <f>+'(令和7年10月)'!J20</f>
        <v>3021108.8181818184</v>
      </c>
      <c r="K39" s="142">
        <f>+'(令和7年10月)'!K20</f>
        <v>2086</v>
      </c>
      <c r="L39" s="143">
        <f>+'(令和7年10月)'!L20</f>
        <v>4064020</v>
      </c>
      <c r="M39" s="142">
        <f>+'(令和7年10月)'!M20</f>
        <v>9775.1919999999991</v>
      </c>
      <c r="N39" s="143">
        <f>+'(令和7年10月)'!N20</f>
        <v>2230351.1</v>
      </c>
      <c r="O39" s="142">
        <f>+'(令和7年10月)'!O20</f>
        <v>4073</v>
      </c>
      <c r="P39" s="143">
        <f>+'(令和7年10月)'!P20</f>
        <v>1260838.8999999999</v>
      </c>
      <c r="Q39" s="142">
        <f>+'(令和7年10月)'!Q20</f>
        <v>25246</v>
      </c>
      <c r="R39" s="143">
        <f>+'(令和7年10月)'!R20</f>
        <v>5098260.1999999993</v>
      </c>
      <c r="S39" s="144">
        <f>+'(令和7年10月)'!S20</f>
        <v>44179</v>
      </c>
      <c r="T39" s="145">
        <f>+'(令和7年10月)'!T20</f>
        <v>7847936.4000000004</v>
      </c>
      <c r="U39" s="142">
        <f>+'(令和7年10月)'!U20</f>
        <v>12220.8</v>
      </c>
      <c r="V39" s="143">
        <f>+'(令和7年10月)'!V20</f>
        <v>2133250.8604651163</v>
      </c>
      <c r="W39" s="142">
        <f>+'(令和7年10月)'!W20</f>
        <v>6015.3359999999993</v>
      </c>
      <c r="X39" s="143">
        <f>+'(令和7年10月)'!X20</f>
        <v>663809</v>
      </c>
      <c r="Y39" s="146">
        <f>+'(令和7年10月)'!Y20</f>
        <v>155602.02100000001</v>
      </c>
      <c r="Z39" s="147">
        <f>+'(令和7年10月)'!Z20</f>
        <v>27018946.678646937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+'(令和7年10月)'!E21</f>
        <v>1012</v>
      </c>
      <c r="F40" s="149">
        <f>+'(令和7年10月)'!F21</f>
        <v>124712</v>
      </c>
      <c r="G40" s="148">
        <f>+'(令和7年10月)'!G21</f>
        <v>1024.0740000000001</v>
      </c>
      <c r="H40" s="149">
        <f>+'(令和7年10月)'!H21</f>
        <v>400100</v>
      </c>
      <c r="I40" s="148">
        <f>+'(令和7年10月)'!I21</f>
        <v>66315</v>
      </c>
      <c r="J40" s="149">
        <f>+'(令和7年10月)'!J21</f>
        <v>2851724.2727272725</v>
      </c>
      <c r="K40" s="148">
        <f>+'(令和7年10月)'!K21</f>
        <v>2165</v>
      </c>
      <c r="L40" s="149">
        <f>+'(令和7年10月)'!L21</f>
        <v>4212856</v>
      </c>
      <c r="M40" s="148">
        <f>+'(令和7年10月)'!M21</f>
        <v>8912.1280000000006</v>
      </c>
      <c r="N40" s="149">
        <f>+'(令和7年10月)'!N21</f>
        <v>2158489.5</v>
      </c>
      <c r="O40" s="148">
        <f>+'(令和7年10月)'!O21</f>
        <v>3905</v>
      </c>
      <c r="P40" s="149">
        <f>+'(令和7年10月)'!P21</f>
        <v>1222161.3999999999</v>
      </c>
      <c r="Q40" s="148">
        <f>+'(令和7年10月)'!Q21</f>
        <v>26536.7</v>
      </c>
      <c r="R40" s="149">
        <f>+'(令和7年10月)'!R21</f>
        <v>5239661.4000000004</v>
      </c>
      <c r="S40" s="144">
        <f>+'(令和7年10月)'!S21</f>
        <v>41849</v>
      </c>
      <c r="T40" s="145">
        <f>+'(令和7年10月)'!T21</f>
        <v>7696089.5999999996</v>
      </c>
      <c r="U40" s="148">
        <f>+'(令和7年10月)'!U21</f>
        <v>21758.799999999999</v>
      </c>
      <c r="V40" s="149">
        <f>+'(令和7年10月)'!V21</f>
        <v>2751892.2325581396</v>
      </c>
      <c r="W40" s="148">
        <f>+'(令和7年10月)'!W21</f>
        <v>5905.1859999999997</v>
      </c>
      <c r="X40" s="149">
        <f>+'(令和7年10月)'!X21</f>
        <v>661622</v>
      </c>
      <c r="Y40" s="150">
        <f>+'(令和7年10月)'!Y21</f>
        <v>179382.88799999998</v>
      </c>
      <c r="Z40" s="151">
        <f>+'(令和7年10月)'!Z21</f>
        <v>27319308.405285411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+'(令和7年10月)'!E22</f>
        <v>2841.9</v>
      </c>
      <c r="F41" s="149">
        <f>+'(令和7年10月)'!F22</f>
        <v>612563.6</v>
      </c>
      <c r="G41" s="148">
        <f>+'(令和7年10月)'!G22</f>
        <v>1639.107</v>
      </c>
      <c r="H41" s="149">
        <f>+'(令和7年10月)'!H22</f>
        <v>737593</v>
      </c>
      <c r="I41" s="148">
        <f>+'(令和7年10月)'!I22</f>
        <v>14519.5</v>
      </c>
      <c r="J41" s="149">
        <f>+'(令和7年10月)'!J22</f>
        <v>2221386.918181818</v>
      </c>
      <c r="K41" s="148">
        <f>+'(令和7年10月)'!K22</f>
        <v>5211</v>
      </c>
      <c r="L41" s="149">
        <f>+'(令和7年10月)'!L22</f>
        <v>4061528</v>
      </c>
      <c r="M41" s="148">
        <f>+'(令和7年10月)'!M22</f>
        <v>14971.472</v>
      </c>
      <c r="N41" s="149">
        <f>+'(令和7年10月)'!N22</f>
        <v>2854074.753</v>
      </c>
      <c r="O41" s="148">
        <f>+'(令和7年10月)'!O22</f>
        <v>4370</v>
      </c>
      <c r="P41" s="149">
        <f>+'(令和7年10月)'!P22</f>
        <v>1037147</v>
      </c>
      <c r="Q41" s="148">
        <f>+'(令和7年10月)'!Q22</f>
        <v>59089.299999999996</v>
      </c>
      <c r="R41" s="149">
        <f>+'(令和7年10月)'!R22</f>
        <v>11901198.4756</v>
      </c>
      <c r="S41" s="144">
        <f>+'(令和7年10月)'!S22</f>
        <v>36964.199999999997</v>
      </c>
      <c r="T41" s="145">
        <f>+'(令和7年10月)'!T22</f>
        <v>3080505.2</v>
      </c>
      <c r="U41" s="148">
        <f>+'(令和7年10月)'!U22</f>
        <v>18287.300000000003</v>
      </c>
      <c r="V41" s="149">
        <f>+'(令和7年10月)'!V22</f>
        <v>4755471.7371117249</v>
      </c>
      <c r="W41" s="148">
        <f>+'(令和7年10月)'!W22</f>
        <v>7096.256699999999</v>
      </c>
      <c r="X41" s="149">
        <f>+'(令和7年10月)'!X22</f>
        <v>1141027</v>
      </c>
      <c r="Y41" s="150">
        <f>+'(令和7年10月)'!Y22</f>
        <v>164990.03570000001</v>
      </c>
      <c r="Z41" s="151">
        <f>+'(令和7年10月)'!Z22</f>
        <v>32402495.683893546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+'(令和7年10月)'!E23</f>
        <v>59.838715960886667</v>
      </c>
      <c r="F42" s="193">
        <f>+'(令和5年12月)'!F23</f>
        <v>0</v>
      </c>
      <c r="G42" s="192">
        <f>+'(令和7年10月)'!G23</f>
        <v>65.641568667696021</v>
      </c>
      <c r="H42" s="193">
        <f>+'(令和5年12月)'!H23</f>
        <v>0</v>
      </c>
      <c r="I42" s="192">
        <f>+'(令和7年10月)'!I23</f>
        <v>247.72013593151803</v>
      </c>
      <c r="J42" s="193">
        <f>+'(令和5年12月)'!J23</f>
        <v>0</v>
      </c>
      <c r="K42" s="192">
        <f>+'(令和7年10月)'!K23</f>
        <v>40.48185887058375</v>
      </c>
      <c r="L42" s="193">
        <f>+'(令和5年12月)'!L23</f>
        <v>0</v>
      </c>
      <c r="M42" s="192">
        <f>+'(令和7年10月)'!M23</f>
        <v>64.262025840546798</v>
      </c>
      <c r="N42" s="193">
        <f>+'(令和5年12月)'!N23</f>
        <v>0</v>
      </c>
      <c r="O42" s="192">
        <f>+'(令和7年10月)'!O23</f>
        <v>93.070461969202057</v>
      </c>
      <c r="P42" s="193">
        <f>+'(令和5年12月)'!P23</f>
        <v>0</v>
      </c>
      <c r="Q42" s="192">
        <f>+'(令和7年10月)'!Q23</f>
        <v>43.343938568318393</v>
      </c>
      <c r="R42" s="193">
        <f>+'(令和5年12月)'!R23</f>
        <v>0</v>
      </c>
      <c r="S42" s="192">
        <f>+'(令和7年10月)'!S23</f>
        <v>120.15352298375383</v>
      </c>
      <c r="T42" s="193">
        <f>+'(令和5年12月)'!T23</f>
        <v>0</v>
      </c>
      <c r="U42" s="192">
        <f>+'(令和7年10月)'!U23</f>
        <v>39.546969808685695</v>
      </c>
      <c r="V42" s="193">
        <f>+'(令和5年12月)'!V23</f>
        <v>0</v>
      </c>
      <c r="W42" s="192">
        <f>+'(令和7年10月)'!W23</f>
        <v>84.648589596828614</v>
      </c>
      <c r="X42" s="193">
        <f>+'(令和5年12月)'!X23</f>
        <v>0</v>
      </c>
      <c r="Y42" s="192">
        <f>+'(令和7年10月)'!Y23</f>
        <v>94.559338576734135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-971</v>
      </c>
      <c r="F43" s="93">
        <f t="shared" si="19"/>
        <v>-161680.40000000002</v>
      </c>
      <c r="G43" s="90">
        <f t="shared" si="19"/>
        <v>53.332000000000107</v>
      </c>
      <c r="H43" s="91">
        <f t="shared" si="19"/>
        <v>15354</v>
      </c>
      <c r="I43" s="92">
        <f t="shared" si="19"/>
        <v>17447</v>
      </c>
      <c r="J43" s="93">
        <f t="shared" si="19"/>
        <v>-111238.72727272753</v>
      </c>
      <c r="K43" s="90">
        <f t="shared" si="19"/>
        <v>-455</v>
      </c>
      <c r="L43" s="91">
        <f t="shared" si="19"/>
        <v>-562410</v>
      </c>
      <c r="M43" s="92">
        <f t="shared" si="19"/>
        <v>-1120.8719999999994</v>
      </c>
      <c r="N43" s="93">
        <f t="shared" si="19"/>
        <v>-42793.800000000279</v>
      </c>
      <c r="O43" s="90">
        <f t="shared" si="19"/>
        <v>-254</v>
      </c>
      <c r="P43" s="91">
        <f t="shared" si="19"/>
        <v>-25423.799999999814</v>
      </c>
      <c r="Q43" s="92">
        <f t="shared" si="19"/>
        <v>-2178</v>
      </c>
      <c r="R43" s="93">
        <f t="shared" si="19"/>
        <v>-366106.29999999888</v>
      </c>
      <c r="S43" s="90">
        <f t="shared" si="19"/>
        <v>-4986</v>
      </c>
      <c r="T43" s="91">
        <f t="shared" si="19"/>
        <v>-885070.80000000075</v>
      </c>
      <c r="U43" s="92">
        <f t="shared" si="19"/>
        <v>8954.2999999999993</v>
      </c>
      <c r="V43" s="93">
        <f t="shared" si="19"/>
        <v>42784.948453407269</v>
      </c>
      <c r="W43" s="90">
        <f t="shared" si="19"/>
        <v>-1011.0899999999992</v>
      </c>
      <c r="X43" s="91">
        <f t="shared" si="19"/>
        <v>-62870</v>
      </c>
      <c r="Y43" s="90">
        <f t="shared" si="19"/>
        <v>15478.669999999984</v>
      </c>
      <c r="Z43" s="91">
        <f t="shared" si="19"/>
        <v>-2159454.8788193241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208</v>
      </c>
      <c r="F44" s="97">
        <f t="shared" si="19"/>
        <v>19409</v>
      </c>
      <c r="G44" s="94">
        <f t="shared" si="19"/>
        <v>-19.32000000000005</v>
      </c>
      <c r="H44" s="95">
        <f t="shared" si="19"/>
        <v>-12504</v>
      </c>
      <c r="I44" s="96">
        <f t="shared" si="19"/>
        <v>60</v>
      </c>
      <c r="J44" s="97">
        <f t="shared" si="19"/>
        <v>104617.05454545515</v>
      </c>
      <c r="K44" s="94">
        <f t="shared" si="19"/>
        <v>-339</v>
      </c>
      <c r="L44" s="95">
        <f t="shared" si="19"/>
        <v>178097</v>
      </c>
      <c r="M44" s="96">
        <f t="shared" si="19"/>
        <v>-1426.0400000000009</v>
      </c>
      <c r="N44" s="97">
        <f t="shared" si="19"/>
        <v>-298283</v>
      </c>
      <c r="O44" s="94">
        <f t="shared" si="19"/>
        <v>-191</v>
      </c>
      <c r="P44" s="95">
        <f t="shared" si="19"/>
        <v>-53130.899999999907</v>
      </c>
      <c r="Q44" s="96">
        <f t="shared" si="19"/>
        <v>-3057.7000000000007</v>
      </c>
      <c r="R44" s="97">
        <f t="shared" si="19"/>
        <v>-503717.40000000037</v>
      </c>
      <c r="S44" s="94">
        <f t="shared" si="19"/>
        <v>-1707</v>
      </c>
      <c r="T44" s="95">
        <f t="shared" si="19"/>
        <v>-417176.19999999925</v>
      </c>
      <c r="U44" s="96">
        <f>W20-U40</f>
        <v>-16754.554</v>
      </c>
      <c r="V44" s="97">
        <f t="shared" si="19"/>
        <v>-437495.25749227544</v>
      </c>
      <c r="W44" s="94">
        <f t="shared" si="19"/>
        <v>-962.78999999999905</v>
      </c>
      <c r="X44" s="95">
        <f t="shared" si="19"/>
        <v>-91832</v>
      </c>
      <c r="Y44" s="94">
        <f t="shared" si="19"/>
        <v>-8061.1499999999651</v>
      </c>
      <c r="Z44" s="95">
        <f t="shared" si="19"/>
        <v>-1512015.7029468194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-131</v>
      </c>
      <c r="F45" s="97">
        <f t="shared" si="19"/>
        <v>-37386</v>
      </c>
      <c r="G45" s="94">
        <f t="shared" si="19"/>
        <v>135.27099999999996</v>
      </c>
      <c r="H45" s="95">
        <f t="shared" si="19"/>
        <v>58714</v>
      </c>
      <c r="I45" s="96">
        <f t="shared" si="19"/>
        <v>-68</v>
      </c>
      <c r="J45" s="97">
        <f t="shared" si="19"/>
        <v>-46471.23636363633</v>
      </c>
      <c r="K45" s="94">
        <f t="shared" si="19"/>
        <v>-195</v>
      </c>
      <c r="L45" s="95">
        <f t="shared" si="19"/>
        <v>-889343</v>
      </c>
      <c r="M45" s="96">
        <f t="shared" si="19"/>
        <v>1168.232</v>
      </c>
      <c r="N45" s="97">
        <f t="shared" si="19"/>
        <v>327350.80000000028</v>
      </c>
      <c r="O45" s="94">
        <f t="shared" si="19"/>
        <v>105</v>
      </c>
      <c r="P45" s="95">
        <f t="shared" si="19"/>
        <v>66384.600000000093</v>
      </c>
      <c r="Q45" s="96">
        <f t="shared" si="19"/>
        <v>-411</v>
      </c>
      <c r="R45" s="97">
        <f t="shared" si="19"/>
        <v>-3790.1000000014901</v>
      </c>
      <c r="S45" s="94">
        <f t="shared" si="19"/>
        <v>-949</v>
      </c>
      <c r="T45" s="95">
        <f t="shared" si="19"/>
        <v>-316047.79999999981</v>
      </c>
      <c r="U45" s="96">
        <f t="shared" si="19"/>
        <v>42.599999999994907</v>
      </c>
      <c r="V45" s="97">
        <f t="shared" si="19"/>
        <v>-138361.16614734009</v>
      </c>
      <c r="W45" s="94">
        <f t="shared" si="19"/>
        <v>61.850000000000364</v>
      </c>
      <c r="X45" s="95">
        <f t="shared" si="19"/>
        <v>31149</v>
      </c>
      <c r="Y45" s="94">
        <f t="shared" si="19"/>
        <v>-241.04700000002049</v>
      </c>
      <c r="Z45" s="95">
        <f t="shared" si="19"/>
        <v>-947800.90251097828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-18.2560909788956</v>
      </c>
      <c r="F46" s="193"/>
      <c r="G46" s="192">
        <f>G23-G42</f>
        <v>-2.8090382772006777</v>
      </c>
      <c r="H46" s="193"/>
      <c r="I46" s="192">
        <f>I23-I42</f>
        <v>210.26198411956756</v>
      </c>
      <c r="J46" s="193"/>
      <c r="K46" s="192">
        <f>K23-K42</f>
        <v>-6.679179688027773</v>
      </c>
      <c r="L46" s="193"/>
      <c r="M46" s="192">
        <f>M23-M42</f>
        <v>-12.38225118979107</v>
      </c>
      <c r="N46" s="193"/>
      <c r="O46" s="192">
        <f t="shared" si="19"/>
        <v>-7.9037010873478977</v>
      </c>
      <c r="P46" s="193"/>
      <c r="Q46" s="192">
        <f t="shared" si="19"/>
        <v>-3.819485323113426</v>
      </c>
      <c r="R46" s="193"/>
      <c r="S46" s="192">
        <f t="shared" si="19"/>
        <v>-11.44476407370523</v>
      </c>
      <c r="T46" s="193"/>
      <c r="U46" s="192">
        <f t="shared" si="19"/>
        <v>31.947699363178891</v>
      </c>
      <c r="V46" s="193"/>
      <c r="W46" s="192">
        <f t="shared" si="19"/>
        <v>-14.868959873062764</v>
      </c>
      <c r="X46" s="193"/>
      <c r="Y46" s="192">
        <f t="shared" si="19"/>
        <v>9.2810939056032566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52.864077669902912</v>
      </c>
      <c r="F47" s="72">
        <f t="shared" si="20"/>
        <v>39.764857008949555</v>
      </c>
      <c r="G47" s="71">
        <f t="shared" si="20"/>
        <v>104.90773383099</v>
      </c>
      <c r="H47" s="73">
        <f t="shared" si="20"/>
        <v>103.56277671038343</v>
      </c>
      <c r="I47" s="74">
        <f t="shared" si="20"/>
        <v>135.70814572247235</v>
      </c>
      <c r="J47" s="72">
        <f t="shared" si="20"/>
        <v>96.317950329916485</v>
      </c>
      <c r="K47" s="71">
        <f t="shared" si="20"/>
        <v>78.187919463087255</v>
      </c>
      <c r="L47" s="73">
        <f t="shared" si="20"/>
        <v>86.161239363979504</v>
      </c>
      <c r="M47" s="74">
        <f t="shared" si="20"/>
        <v>88.533503996647838</v>
      </c>
      <c r="N47" s="72">
        <f t="shared" si="20"/>
        <v>98.081297603771873</v>
      </c>
      <c r="O47" s="71">
        <f t="shared" si="20"/>
        <v>93.763810459121046</v>
      </c>
      <c r="P47" s="73">
        <f t="shared" si="20"/>
        <v>97.98358061446234</v>
      </c>
      <c r="Q47" s="74">
        <f t="shared" si="20"/>
        <v>91.372890754971081</v>
      </c>
      <c r="R47" s="72">
        <f t="shared" si="20"/>
        <v>92.818995389839088</v>
      </c>
      <c r="S47" s="71">
        <f t="shared" si="20"/>
        <v>88.714094931981265</v>
      </c>
      <c r="T47" s="73">
        <f t="shared" si="20"/>
        <v>88.722248054915426</v>
      </c>
      <c r="U47" s="74">
        <f t="shared" si="20"/>
        <v>173.27098062319979</v>
      </c>
      <c r="V47" s="72">
        <f t="shared" si="20"/>
        <v>102.00562199440898</v>
      </c>
      <c r="W47" s="71">
        <f t="shared" si="20"/>
        <v>83.191462621539358</v>
      </c>
      <c r="X47" s="73">
        <f t="shared" si="20"/>
        <v>90.528902139018911</v>
      </c>
      <c r="Y47" s="71">
        <f t="shared" si="20"/>
        <v>109.94760215871489</v>
      </c>
      <c r="Z47" s="73">
        <f t="shared" si="20"/>
        <v>92.007627445647472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120.55335968379445</v>
      </c>
      <c r="F48" s="66">
        <f t="shared" si="20"/>
        <v>115.56305728398229</v>
      </c>
      <c r="G48" s="63">
        <f t="shared" si="20"/>
        <v>98.113417585057334</v>
      </c>
      <c r="H48" s="64">
        <f t="shared" si="20"/>
        <v>96.874781304673832</v>
      </c>
      <c r="I48" s="65">
        <f t="shared" si="20"/>
        <v>100.09047726758651</v>
      </c>
      <c r="J48" s="66">
        <f t="shared" si="20"/>
        <v>103.66855433907023</v>
      </c>
      <c r="K48" s="63">
        <f t="shared" si="20"/>
        <v>84.341801385681293</v>
      </c>
      <c r="L48" s="64">
        <f t="shared" si="20"/>
        <v>104.22746469378492</v>
      </c>
      <c r="M48" s="65">
        <f t="shared" si="20"/>
        <v>83.998883319449618</v>
      </c>
      <c r="N48" s="66">
        <f t="shared" si="20"/>
        <v>86.180938105096189</v>
      </c>
      <c r="O48" s="63">
        <f t="shared" si="20"/>
        <v>95.10883482714469</v>
      </c>
      <c r="P48" s="64">
        <f t="shared" si="20"/>
        <v>95.65271002667896</v>
      </c>
      <c r="Q48" s="65">
        <f t="shared" si="20"/>
        <v>88.477467055059591</v>
      </c>
      <c r="R48" s="66">
        <f t="shared" si="20"/>
        <v>90.386451307712363</v>
      </c>
      <c r="S48" s="63">
        <f t="shared" si="20"/>
        <v>95.921049487442943</v>
      </c>
      <c r="T48" s="64">
        <f t="shared" si="20"/>
        <v>94.579374439715465</v>
      </c>
      <c r="U48" s="65">
        <f>W20/U40*100</f>
        <v>22.99872235601228</v>
      </c>
      <c r="V48" s="66">
        <f t="shared" si="20"/>
        <v>84.102020699931884</v>
      </c>
      <c r="W48" s="63">
        <f t="shared" si="20"/>
        <v>83.695856489533114</v>
      </c>
      <c r="X48" s="64">
        <f t="shared" si="20"/>
        <v>86.120171336503333</v>
      </c>
      <c r="Y48" s="63">
        <f t="shared" si="20"/>
        <v>95.506176709564429</v>
      </c>
      <c r="Z48" s="64">
        <f t="shared" si="20"/>
        <v>94.465395388068117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95.390407825750373</v>
      </c>
      <c r="F49" s="70">
        <f t="shared" si="20"/>
        <v>93.896797001976608</v>
      </c>
      <c r="G49" s="67">
        <f t="shared" si="20"/>
        <v>108.25272541694959</v>
      </c>
      <c r="H49" s="68">
        <f t="shared" si="20"/>
        <v>107.96021654218519</v>
      </c>
      <c r="I49" s="69">
        <f t="shared" si="20"/>
        <v>99.53166431350941</v>
      </c>
      <c r="J49" s="70">
        <f t="shared" si="20"/>
        <v>97.908008011424116</v>
      </c>
      <c r="K49" s="67">
        <f t="shared" si="20"/>
        <v>96.257915947035116</v>
      </c>
      <c r="L49" s="68">
        <f t="shared" si="20"/>
        <v>78.103240947741838</v>
      </c>
      <c r="M49" s="69">
        <f t="shared" si="20"/>
        <v>107.80305370106559</v>
      </c>
      <c r="N49" s="70">
        <f t="shared" si="20"/>
        <v>111.46959446860711</v>
      </c>
      <c r="O49" s="67">
        <f t="shared" si="20"/>
        <v>102.40274599542334</v>
      </c>
      <c r="P49" s="68">
        <f t="shared" si="20"/>
        <v>106.40069344075624</v>
      </c>
      <c r="Q49" s="69">
        <f t="shared" si="20"/>
        <v>99.304442597898429</v>
      </c>
      <c r="R49" s="70">
        <f t="shared" si="20"/>
        <v>99.968153627487425</v>
      </c>
      <c r="S49" s="67">
        <f t="shared" si="20"/>
        <v>97.432651051557997</v>
      </c>
      <c r="T49" s="68">
        <f t="shared" si="20"/>
        <v>89.740390634627076</v>
      </c>
      <c r="U49" s="69">
        <f t="shared" si="20"/>
        <v>100.23294854899298</v>
      </c>
      <c r="V49" s="70">
        <f t="shared" si="20"/>
        <v>97.090484944583551</v>
      </c>
      <c r="W49" s="67">
        <f t="shared" si="20"/>
        <v>100.8715862829483</v>
      </c>
      <c r="X49" s="68">
        <f t="shared" si="20"/>
        <v>102.72990910819814</v>
      </c>
      <c r="Y49" s="67">
        <f t="shared" si="20"/>
        <v>99.853902086282162</v>
      </c>
      <c r="Z49" s="68">
        <f t="shared" si="20"/>
        <v>97.074913883926214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55A6B-4940-4157-966E-8FC5211AA148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122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766</v>
      </c>
      <c r="F5" s="14">
        <v>61848</v>
      </c>
      <c r="G5" s="15">
        <v>30</v>
      </c>
      <c r="H5" s="16">
        <v>5440</v>
      </c>
      <c r="I5" s="13">
        <v>1039</v>
      </c>
      <c r="J5" s="14">
        <v>1113694</v>
      </c>
      <c r="K5" s="17">
        <v>2033</v>
      </c>
      <c r="L5" s="18">
        <v>4027110</v>
      </c>
      <c r="M5" s="13">
        <v>741</v>
      </c>
      <c r="N5" s="75">
        <v>191431</v>
      </c>
      <c r="O5" s="19">
        <v>949</v>
      </c>
      <c r="P5" s="18">
        <v>46859</v>
      </c>
      <c r="Q5" s="13">
        <v>12961</v>
      </c>
      <c r="R5" s="14">
        <v>2022448</v>
      </c>
      <c r="S5" s="19">
        <v>11727</v>
      </c>
      <c r="T5" s="18">
        <v>3906667</v>
      </c>
      <c r="U5" s="13">
        <v>3239</v>
      </c>
      <c r="V5" s="14">
        <v>1493598</v>
      </c>
      <c r="W5" s="13">
        <v>510</v>
      </c>
      <c r="X5" s="18">
        <v>98852</v>
      </c>
      <c r="Y5" s="20">
        <f t="shared" ref="Y5:Z18" si="0">+W5+U5+S5+Q5+O5+M5+K5+I5+G5+E5</f>
        <v>33995</v>
      </c>
      <c r="Z5" s="21">
        <f t="shared" si="0"/>
        <v>12967947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10月)'!E20</f>
        <v>12413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10月)'!E21</f>
        <v>11486.008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10月)'!F22</f>
        <v>4126694.1999999997</v>
      </c>
      <c r="AH5" s="155">
        <f t="shared" ref="AH5:AH14" si="1">+AG5/12</f>
        <v>343891.18333333329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715</v>
      </c>
      <c r="F6" s="24">
        <v>58062</v>
      </c>
      <c r="G6" s="25">
        <v>30</v>
      </c>
      <c r="H6" s="26">
        <v>5440</v>
      </c>
      <c r="I6" s="27">
        <v>1081</v>
      </c>
      <c r="J6" s="21">
        <v>966351</v>
      </c>
      <c r="K6" s="25">
        <v>2106</v>
      </c>
      <c r="L6" s="26">
        <v>4174726</v>
      </c>
      <c r="M6" s="27">
        <v>973</v>
      </c>
      <c r="N6" s="76">
        <v>217708</v>
      </c>
      <c r="O6" s="25">
        <v>875</v>
      </c>
      <c r="P6" s="26">
        <v>40516</v>
      </c>
      <c r="Q6" s="27">
        <v>13475.7</v>
      </c>
      <c r="R6" s="21">
        <v>2143668</v>
      </c>
      <c r="S6" s="25">
        <v>11963</v>
      </c>
      <c r="T6" s="26">
        <v>3925359</v>
      </c>
      <c r="U6" s="27">
        <v>3700</v>
      </c>
      <c r="V6" s="21">
        <v>1813843</v>
      </c>
      <c r="W6" s="27">
        <v>558</v>
      </c>
      <c r="X6" s="26">
        <v>114868</v>
      </c>
      <c r="Y6" s="20">
        <f t="shared" si="0"/>
        <v>35476.699999999997</v>
      </c>
      <c r="Z6" s="21">
        <f t="shared" si="0"/>
        <v>13460541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10月)'!G20</f>
        <v>12992.675999999999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10月)'!G21</f>
        <v>12909.163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10月)'!H22</f>
        <v>8582812</v>
      </c>
      <c r="AH6" s="155">
        <f t="shared" si="1"/>
        <v>715234.33333333337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1582.9</v>
      </c>
      <c r="F7" s="36">
        <v>283167</v>
      </c>
      <c r="G7" s="29">
        <v>151</v>
      </c>
      <c r="H7" s="30">
        <v>74178</v>
      </c>
      <c r="I7" s="31">
        <v>1316</v>
      </c>
      <c r="J7" s="32">
        <v>1087155</v>
      </c>
      <c r="K7" s="77">
        <v>5123</v>
      </c>
      <c r="L7" s="30">
        <v>3996673</v>
      </c>
      <c r="M7" s="23">
        <v>1734.3</v>
      </c>
      <c r="N7" s="24">
        <v>334046.25</v>
      </c>
      <c r="O7" s="33">
        <v>2915</v>
      </c>
      <c r="P7" s="34">
        <v>499178</v>
      </c>
      <c r="Q7" s="23">
        <v>31100.7</v>
      </c>
      <c r="R7" s="24">
        <v>4737262</v>
      </c>
      <c r="S7" s="33">
        <v>28288.2</v>
      </c>
      <c r="T7" s="34">
        <v>2085620</v>
      </c>
      <c r="U7" s="23">
        <v>2689.3</v>
      </c>
      <c r="V7" s="24">
        <v>1577556.458041958</v>
      </c>
      <c r="W7" s="23">
        <v>1989.1999999999998</v>
      </c>
      <c r="X7" s="34">
        <v>426041</v>
      </c>
      <c r="Y7" s="31">
        <f t="shared" si="0"/>
        <v>76889.599999999991</v>
      </c>
      <c r="Z7" s="24">
        <f>+X7+V7+T7+R7+P7+N7+L7+J7+H7+F7</f>
        <v>15100876.708041959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10月)'!I20</f>
        <v>68514.600000000006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10月)'!I21</f>
        <v>85967.2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10月)'!J22</f>
        <v>35611659.163636364</v>
      </c>
      <c r="AH7" s="155">
        <f t="shared" si="1"/>
        <v>2967638.2636363637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298</v>
      </c>
      <c r="F8" s="14">
        <v>57167.4</v>
      </c>
      <c r="G8" s="15">
        <v>211.69299999999998</v>
      </c>
      <c r="H8" s="16">
        <v>119600</v>
      </c>
      <c r="I8" s="13">
        <v>47637</v>
      </c>
      <c r="J8" s="14">
        <v>1783585.8181818181</v>
      </c>
      <c r="K8" s="17">
        <v>0</v>
      </c>
      <c r="L8" s="18">
        <v>0</v>
      </c>
      <c r="M8" s="13">
        <v>4442</v>
      </c>
      <c r="N8" s="75">
        <v>1437605.1</v>
      </c>
      <c r="O8" s="19">
        <v>67</v>
      </c>
      <c r="P8" s="18">
        <v>8001.9</v>
      </c>
      <c r="Q8" s="13">
        <v>6782</v>
      </c>
      <c r="R8" s="14">
        <v>1315794.8</v>
      </c>
      <c r="S8" s="19">
        <v>32354</v>
      </c>
      <c r="T8" s="18">
        <v>3920369.4000000004</v>
      </c>
      <c r="U8" s="13">
        <v>8970.7999999999993</v>
      </c>
      <c r="V8" s="14">
        <v>637522.86046511633</v>
      </c>
      <c r="W8" s="13">
        <v>3</v>
      </c>
      <c r="X8" s="18">
        <v>600</v>
      </c>
      <c r="Y8" s="13">
        <f t="shared" si="0"/>
        <v>100765.493</v>
      </c>
      <c r="Z8" s="14">
        <f t="shared" si="0"/>
        <v>9280247.2786469366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10月)'!K20</f>
        <v>25937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10月)'!K21</f>
        <v>24004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10月)'!L22</f>
        <v>74276097</v>
      </c>
      <c r="AH8" s="155">
        <f t="shared" si="1"/>
        <v>6189674.75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167</v>
      </c>
      <c r="F9" s="24">
        <v>27650</v>
      </c>
      <c r="G9" s="25">
        <v>157.07400000000001</v>
      </c>
      <c r="H9" s="26">
        <v>97200</v>
      </c>
      <c r="I9" s="27">
        <v>65042</v>
      </c>
      <c r="J9" s="21">
        <v>1773078.2727272727</v>
      </c>
      <c r="K9" s="25">
        <v>0</v>
      </c>
      <c r="L9" s="26">
        <v>0</v>
      </c>
      <c r="M9" s="27">
        <v>5545</v>
      </c>
      <c r="N9" s="76">
        <v>1636003.5</v>
      </c>
      <c r="O9" s="25">
        <v>52</v>
      </c>
      <c r="P9" s="26">
        <v>6197.4</v>
      </c>
      <c r="Q9" s="27">
        <v>7267</v>
      </c>
      <c r="R9" s="21">
        <v>1342411</v>
      </c>
      <c r="S9" s="25">
        <v>29818</v>
      </c>
      <c r="T9" s="26">
        <v>3756280.6</v>
      </c>
      <c r="U9" s="27">
        <v>17995.8</v>
      </c>
      <c r="V9" s="21">
        <v>923790.23255813948</v>
      </c>
      <c r="W9" s="27">
        <v>3</v>
      </c>
      <c r="X9" s="26">
        <v>600</v>
      </c>
      <c r="Y9" s="20">
        <f t="shared" si="0"/>
        <v>126046.874</v>
      </c>
      <c r="Z9" s="21">
        <f t="shared" si="0"/>
        <v>9563211.0052854121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10月)'!M20</f>
        <v>83782.119999999981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10月)'!M21</f>
        <v>84282.162999999986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10月)'!N22</f>
        <v>35475116.535999998</v>
      </c>
      <c r="AH9" s="155">
        <f t="shared" si="1"/>
        <v>2956259.711333333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469</v>
      </c>
      <c r="F10" s="36">
        <v>92396.6</v>
      </c>
      <c r="G10" s="29">
        <v>224.10699999999997</v>
      </c>
      <c r="H10" s="30">
        <v>122800</v>
      </c>
      <c r="I10" s="37">
        <v>12864</v>
      </c>
      <c r="J10" s="38">
        <v>909502.51818181807</v>
      </c>
      <c r="K10" s="77">
        <v>0</v>
      </c>
      <c r="L10" s="30">
        <v>0</v>
      </c>
      <c r="M10" s="35">
        <v>7076</v>
      </c>
      <c r="N10" s="36">
        <v>1574732.503</v>
      </c>
      <c r="O10" s="29">
        <v>84</v>
      </c>
      <c r="P10" s="30">
        <v>9985.4999999999982</v>
      </c>
      <c r="Q10" s="35">
        <v>14195</v>
      </c>
      <c r="R10" s="36">
        <v>2070362.8756000004</v>
      </c>
      <c r="S10" s="29">
        <v>8624</v>
      </c>
      <c r="T10" s="30">
        <v>983835.2</v>
      </c>
      <c r="U10" s="35">
        <v>15292.000000000004</v>
      </c>
      <c r="V10" s="36">
        <v>3138398.2790697673</v>
      </c>
      <c r="W10" s="35">
        <v>0</v>
      </c>
      <c r="X10" s="30">
        <v>0</v>
      </c>
      <c r="Y10" s="37">
        <f t="shared" si="0"/>
        <v>58828.107000000004</v>
      </c>
      <c r="Z10" s="36">
        <f t="shared" si="0"/>
        <v>8902013.4758515861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10月)'!O20</f>
        <v>48663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10月)'!O21</f>
        <v>48874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10月)'!P22</f>
        <v>16530634.699999999</v>
      </c>
      <c r="AH10" s="155">
        <f t="shared" si="1"/>
        <v>1377552.8916666666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498</v>
      </c>
      <c r="F11" s="14">
        <v>149400</v>
      </c>
      <c r="G11" s="15">
        <v>75</v>
      </c>
      <c r="H11" s="16">
        <v>75000</v>
      </c>
      <c r="I11" s="13">
        <v>1</v>
      </c>
      <c r="J11" s="14">
        <v>1351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1922</v>
      </c>
      <c r="R11" s="14">
        <v>610256.4</v>
      </c>
      <c r="S11" s="19">
        <v>0</v>
      </c>
      <c r="T11" s="18">
        <v>0</v>
      </c>
      <c r="U11" s="13">
        <v>11</v>
      </c>
      <c r="V11" s="14">
        <v>2130</v>
      </c>
      <c r="W11" s="13">
        <v>1</v>
      </c>
      <c r="X11" s="18">
        <v>2700</v>
      </c>
      <c r="Y11" s="13">
        <f>+W11+U11+S11+Q11+O11+M11+K11+I11+G11+E11</f>
        <v>2523</v>
      </c>
      <c r="Z11" s="14">
        <f t="shared" si="0"/>
        <v>855837.4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10月)'!Q20</f>
        <v>312967.5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10月)'!Q21</f>
        <v>314550.7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10月)'!R22</f>
        <v>134261681.18920001</v>
      </c>
      <c r="AH11" s="155">
        <f t="shared" si="1"/>
        <v>11188473.432433335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130</v>
      </c>
      <c r="F12" s="21">
        <v>39000</v>
      </c>
      <c r="G12" s="25">
        <v>75</v>
      </c>
      <c r="H12" s="26">
        <v>75000</v>
      </c>
      <c r="I12" s="27">
        <v>0</v>
      </c>
      <c r="J12" s="21">
        <v>0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1991</v>
      </c>
      <c r="R12" s="21">
        <v>605452.4</v>
      </c>
      <c r="S12" s="25">
        <v>0</v>
      </c>
      <c r="T12" s="26">
        <v>0</v>
      </c>
      <c r="U12" s="27">
        <v>54</v>
      </c>
      <c r="V12" s="21">
        <v>11257</v>
      </c>
      <c r="W12" s="27">
        <v>1</v>
      </c>
      <c r="X12" s="26">
        <v>0</v>
      </c>
      <c r="Y12" s="20">
        <f t="shared" ref="Y12:Y18" si="2">+W12+U12+S12+Q12+O12+M12+K12+I12+G12+E12</f>
        <v>2266</v>
      </c>
      <c r="Z12" s="21">
        <f t="shared" si="0"/>
        <v>745709.4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10月)'!S20</f>
        <v>491858.6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10月)'!S21</f>
        <v>485626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10月)'!T22</f>
        <v>38980909.5</v>
      </c>
      <c r="AH12" s="155">
        <f t="shared" si="1"/>
        <v>3248409.125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790</v>
      </c>
      <c r="F13" s="24">
        <v>237000</v>
      </c>
      <c r="G13" s="29">
        <v>195</v>
      </c>
      <c r="H13" s="30">
        <v>195000</v>
      </c>
      <c r="I13" s="37">
        <v>4.5</v>
      </c>
      <c r="J13" s="38">
        <v>7090.4000000000087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7021.6</v>
      </c>
      <c r="R13" s="36">
        <v>2360297.6</v>
      </c>
      <c r="S13" s="29">
        <v>0</v>
      </c>
      <c r="T13" s="30">
        <v>0</v>
      </c>
      <c r="U13" s="35">
        <v>258</v>
      </c>
      <c r="V13" s="36">
        <v>28957</v>
      </c>
      <c r="W13" s="35">
        <v>15</v>
      </c>
      <c r="X13" s="30">
        <v>44841</v>
      </c>
      <c r="Y13" s="37">
        <f t="shared" si="2"/>
        <v>8303.1</v>
      </c>
      <c r="Z13" s="36">
        <f t="shared" si="0"/>
        <v>2892186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10月)'!U20</f>
        <v>48786.8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10月)'!U21</f>
        <v>59539.5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10月)'!V22</f>
        <v>26203876.297576837</v>
      </c>
      <c r="AH13" s="88">
        <f t="shared" si="1"/>
        <v>2183656.3581314031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498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3767</v>
      </c>
      <c r="N14" s="75">
        <v>319611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4265</v>
      </c>
      <c r="Z14" s="14">
        <f t="shared" si="0"/>
        <v>319611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10月)'!W20</f>
        <v>51945.816000000006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10月)'!W21</f>
        <v>51695.876000000011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10月)'!X22</f>
        <v>13951492</v>
      </c>
      <c r="AH14" s="155">
        <f t="shared" si="1"/>
        <v>1162624.3333333333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1900</v>
      </c>
      <c r="N15" s="76">
        <v>148751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1900</v>
      </c>
      <c r="Z15" s="24">
        <f t="shared" si="0"/>
        <v>148751</v>
      </c>
      <c r="AD15" s="3">
        <f>SUM(AD5:AD14)</f>
        <v>1157861.112</v>
      </c>
      <c r="AE15" s="3">
        <f>SUM(AE5:AE14)</f>
        <v>1178934.6099999999</v>
      </c>
      <c r="AG15" s="3">
        <f>SUM(AG5:AG14)</f>
        <v>388000972.5864132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4795</v>
      </c>
      <c r="N16" s="36">
        <v>524944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4795</v>
      </c>
      <c r="Z16" s="36">
        <f t="shared" si="0"/>
        <v>524944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770</v>
      </c>
      <c r="H17" s="18">
        <v>230916</v>
      </c>
      <c r="I17" s="13">
        <v>183</v>
      </c>
      <c r="J17" s="14">
        <v>122478</v>
      </c>
      <c r="K17" s="19">
        <v>53</v>
      </c>
      <c r="L17" s="18">
        <v>36910</v>
      </c>
      <c r="M17" s="13">
        <v>810.19200000000001</v>
      </c>
      <c r="N17" s="75">
        <v>266704</v>
      </c>
      <c r="O17" s="19">
        <v>3057</v>
      </c>
      <c r="P17" s="18">
        <v>1205978</v>
      </c>
      <c r="Q17" s="13">
        <v>3581</v>
      </c>
      <c r="R17" s="14">
        <v>1149761</v>
      </c>
      <c r="S17" s="19">
        <v>98</v>
      </c>
      <c r="T17" s="18">
        <v>20900</v>
      </c>
      <c r="U17" s="13">
        <v>0</v>
      </c>
      <c r="V17" s="14">
        <v>0</v>
      </c>
      <c r="W17" s="13">
        <v>5501.3359999999993</v>
      </c>
      <c r="X17" s="18">
        <v>561657</v>
      </c>
      <c r="Y17" s="41">
        <f t="shared" si="2"/>
        <v>14053.527999999998</v>
      </c>
      <c r="Z17" s="42">
        <f t="shared" si="0"/>
        <v>3595304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10月)'!Y20</f>
        <v>1157861.112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10月)'!Y21</f>
        <v>1178934.6100000001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10月)'!Y22</f>
        <v>1624825.7883999995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10月)'!Z22</f>
        <v>388000972.58641326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762</v>
      </c>
      <c r="H18" s="26">
        <v>222460</v>
      </c>
      <c r="I18" s="27">
        <v>192</v>
      </c>
      <c r="J18" s="21">
        <v>112295</v>
      </c>
      <c r="K18" s="25">
        <v>59</v>
      </c>
      <c r="L18" s="26">
        <v>38130</v>
      </c>
      <c r="M18" s="27">
        <v>479.12799999999999</v>
      </c>
      <c r="N18" s="21">
        <v>141027</v>
      </c>
      <c r="O18" s="25">
        <v>2978</v>
      </c>
      <c r="P18" s="26">
        <v>1175448</v>
      </c>
      <c r="Q18" s="27">
        <v>3803</v>
      </c>
      <c r="R18" s="21">
        <v>1148130</v>
      </c>
      <c r="S18" s="25">
        <v>68</v>
      </c>
      <c r="T18" s="26">
        <v>14450</v>
      </c>
      <c r="U18" s="27">
        <v>9</v>
      </c>
      <c r="V18" s="21">
        <v>3002</v>
      </c>
      <c r="W18" s="27">
        <v>5343.1859999999997</v>
      </c>
      <c r="X18" s="26">
        <v>546154</v>
      </c>
      <c r="Y18" s="23">
        <f t="shared" si="2"/>
        <v>13693.314</v>
      </c>
      <c r="Z18" s="24">
        <f t="shared" si="0"/>
        <v>3401096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1069</v>
      </c>
      <c r="H19" s="34">
        <v>345615</v>
      </c>
      <c r="I19" s="23">
        <v>335</v>
      </c>
      <c r="J19" s="24">
        <v>217639</v>
      </c>
      <c r="K19" s="78">
        <v>88</v>
      </c>
      <c r="L19" s="34">
        <v>64855</v>
      </c>
      <c r="M19" s="23">
        <v>1347.172</v>
      </c>
      <c r="N19" s="24">
        <v>401352</v>
      </c>
      <c r="O19" s="33">
        <v>1371</v>
      </c>
      <c r="P19" s="34">
        <v>527983.5</v>
      </c>
      <c r="Q19" s="23">
        <v>6772</v>
      </c>
      <c r="R19" s="24">
        <v>2733276</v>
      </c>
      <c r="S19" s="33">
        <v>52</v>
      </c>
      <c r="T19" s="34">
        <v>11050</v>
      </c>
      <c r="U19" s="23">
        <v>48</v>
      </c>
      <c r="V19" s="24">
        <v>10560</v>
      </c>
      <c r="W19" s="23">
        <v>5092.0566999999992</v>
      </c>
      <c r="X19" s="34">
        <v>670145</v>
      </c>
      <c r="Y19" s="35">
        <f>+W19+U19+S19+Q19+O19+M19+K19+I19+G19+E19</f>
        <v>16174.2287</v>
      </c>
      <c r="Z19" s="36">
        <f>+X19+V19+T19+R19+P19+N19+L19+J19+H19+F19</f>
        <v>4982475.5</v>
      </c>
      <c r="AF19" s="156">
        <f>+AF17/12</f>
        <v>135402.14903333329</v>
      </c>
      <c r="AG19" s="156">
        <f>+AG17/12</f>
        <v>32333414.382201105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2060</v>
      </c>
      <c r="F20" s="14">
        <f t="shared" ref="F20:X22" si="3">F5+F8+F11+F14+F17</f>
        <v>268415.40000000002</v>
      </c>
      <c r="G20" s="19">
        <f>G5+G8+G11+G14+G17</f>
        <v>1086.693</v>
      </c>
      <c r="H20" s="18">
        <f t="shared" si="3"/>
        <v>430956</v>
      </c>
      <c r="I20" s="13">
        <f t="shared" si="3"/>
        <v>48860</v>
      </c>
      <c r="J20" s="14">
        <f t="shared" si="3"/>
        <v>3021108.8181818184</v>
      </c>
      <c r="K20" s="19">
        <f t="shared" si="3"/>
        <v>2086</v>
      </c>
      <c r="L20" s="18">
        <f t="shared" si="3"/>
        <v>4064020</v>
      </c>
      <c r="M20" s="13">
        <f t="shared" si="3"/>
        <v>9775.1919999999991</v>
      </c>
      <c r="N20" s="14">
        <f t="shared" si="3"/>
        <v>2230351.1</v>
      </c>
      <c r="O20" s="19">
        <f t="shared" si="3"/>
        <v>4073</v>
      </c>
      <c r="P20" s="18">
        <f t="shared" si="3"/>
        <v>1260838.8999999999</v>
      </c>
      <c r="Q20" s="13">
        <f t="shared" si="3"/>
        <v>25246</v>
      </c>
      <c r="R20" s="14">
        <f t="shared" si="3"/>
        <v>5098260.1999999993</v>
      </c>
      <c r="S20" s="19">
        <f t="shared" si="3"/>
        <v>44179</v>
      </c>
      <c r="T20" s="18">
        <f t="shared" si="3"/>
        <v>7847936.4000000004</v>
      </c>
      <c r="U20" s="13">
        <f t="shared" si="3"/>
        <v>12220.8</v>
      </c>
      <c r="V20" s="14">
        <f t="shared" si="3"/>
        <v>2133250.8604651163</v>
      </c>
      <c r="W20" s="13">
        <f t="shared" si="3"/>
        <v>6015.3359999999993</v>
      </c>
      <c r="X20" s="18">
        <f t="shared" si="3"/>
        <v>663809</v>
      </c>
      <c r="Y20" s="31">
        <f t="shared" ref="Y20:Z21" si="4">+Y17+Y14+Y11+Y8+Y5</f>
        <v>155602.02100000001</v>
      </c>
      <c r="Z20" s="32">
        <f t="shared" si="4"/>
        <v>27018946.678646937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1012</v>
      </c>
      <c r="F21" s="21">
        <f t="shared" si="5"/>
        <v>124712</v>
      </c>
      <c r="G21" s="25">
        <f t="shared" si="5"/>
        <v>1024.0740000000001</v>
      </c>
      <c r="H21" s="26">
        <f t="shared" si="5"/>
        <v>400100</v>
      </c>
      <c r="I21" s="27">
        <f t="shared" si="5"/>
        <v>66315</v>
      </c>
      <c r="J21" s="21">
        <f t="shared" si="5"/>
        <v>2851724.2727272725</v>
      </c>
      <c r="K21" s="25">
        <f t="shared" si="5"/>
        <v>2165</v>
      </c>
      <c r="L21" s="26">
        <f t="shared" si="5"/>
        <v>4212856</v>
      </c>
      <c r="M21" s="27">
        <f t="shared" si="5"/>
        <v>8912.1280000000006</v>
      </c>
      <c r="N21" s="21">
        <f t="shared" si="5"/>
        <v>2158489.5</v>
      </c>
      <c r="O21" s="25">
        <f t="shared" si="5"/>
        <v>3905</v>
      </c>
      <c r="P21" s="26">
        <f t="shared" si="5"/>
        <v>1222161.3999999999</v>
      </c>
      <c r="Q21" s="27">
        <f t="shared" si="5"/>
        <v>26536.7</v>
      </c>
      <c r="R21" s="21">
        <f t="shared" si="5"/>
        <v>5239661.4000000004</v>
      </c>
      <c r="S21" s="25">
        <f t="shared" si="5"/>
        <v>41849</v>
      </c>
      <c r="T21" s="26">
        <f t="shared" si="5"/>
        <v>7696089.5999999996</v>
      </c>
      <c r="U21" s="27">
        <f t="shared" si="3"/>
        <v>21758.799999999999</v>
      </c>
      <c r="V21" s="21">
        <f t="shared" si="3"/>
        <v>2751892.2325581396</v>
      </c>
      <c r="W21" s="27">
        <f t="shared" si="3"/>
        <v>5905.1859999999997</v>
      </c>
      <c r="X21" s="26">
        <f t="shared" si="3"/>
        <v>661622</v>
      </c>
      <c r="Y21" s="23">
        <f t="shared" si="4"/>
        <v>179382.88799999998</v>
      </c>
      <c r="Z21" s="24">
        <f t="shared" si="4"/>
        <v>27319308.405285411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2841.9</v>
      </c>
      <c r="F22" s="24">
        <f>F7+F10+F13+F16+F19</f>
        <v>612563.6</v>
      </c>
      <c r="G22" s="33">
        <f t="shared" si="3"/>
        <v>1639.107</v>
      </c>
      <c r="H22" s="34">
        <f t="shared" si="3"/>
        <v>737593</v>
      </c>
      <c r="I22" s="23">
        <f t="shared" si="3"/>
        <v>14519.5</v>
      </c>
      <c r="J22" s="24">
        <f t="shared" si="3"/>
        <v>2221386.918181818</v>
      </c>
      <c r="K22" s="33">
        <f t="shared" si="3"/>
        <v>5211</v>
      </c>
      <c r="L22" s="34">
        <f t="shared" si="3"/>
        <v>4061528</v>
      </c>
      <c r="M22" s="23">
        <f t="shared" si="3"/>
        <v>14971.472</v>
      </c>
      <c r="N22" s="24">
        <f t="shared" si="3"/>
        <v>2854074.753</v>
      </c>
      <c r="O22" s="33">
        <f t="shared" si="3"/>
        <v>4370</v>
      </c>
      <c r="P22" s="34">
        <f t="shared" si="3"/>
        <v>1037147</v>
      </c>
      <c r="Q22" s="23">
        <f t="shared" si="3"/>
        <v>59089.299999999996</v>
      </c>
      <c r="R22" s="24">
        <f t="shared" si="3"/>
        <v>11901198.4756</v>
      </c>
      <c r="S22" s="33">
        <f t="shared" si="3"/>
        <v>36964.199999999997</v>
      </c>
      <c r="T22" s="34">
        <f t="shared" si="3"/>
        <v>3080505.2</v>
      </c>
      <c r="U22" s="23">
        <f t="shared" si="3"/>
        <v>18287.300000000003</v>
      </c>
      <c r="V22" s="24">
        <f t="shared" si="3"/>
        <v>4755471.7371117249</v>
      </c>
      <c r="W22" s="23">
        <f t="shared" si="3"/>
        <v>7096.256699999999</v>
      </c>
      <c r="X22" s="34">
        <f t="shared" si="3"/>
        <v>1141027</v>
      </c>
      <c r="Y22" s="23">
        <f>+Y19+Y16+Y13+Y10+Y7</f>
        <v>164990.03570000001</v>
      </c>
      <c r="Z22" s="24">
        <f>+Z19+Z16+Z13+Z10+Z7</f>
        <v>32402495.683893546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59.838715960886667</v>
      </c>
      <c r="F23" s="178"/>
      <c r="G23" s="177">
        <f>(G20+G21)/(G22+G41)*100</f>
        <v>65.641568667696021</v>
      </c>
      <c r="H23" s="178"/>
      <c r="I23" s="177">
        <f>(I20+I21)/(I22+I41)*100</f>
        <v>247.72013593151803</v>
      </c>
      <c r="J23" s="178"/>
      <c r="K23" s="177">
        <f>(K20+K21)/(K22+K41)*100</f>
        <v>40.48185887058375</v>
      </c>
      <c r="L23" s="178"/>
      <c r="M23" s="177">
        <f>(M20+M21)/(M22+M41)*100</f>
        <v>64.262025840546798</v>
      </c>
      <c r="N23" s="178"/>
      <c r="O23" s="177">
        <f>(O20+O21)/(O22+O41)*100</f>
        <v>93.070461969202057</v>
      </c>
      <c r="P23" s="178"/>
      <c r="Q23" s="177">
        <f>(Q20+Q21)/(Q22+Q41)*100</f>
        <v>43.343938568318393</v>
      </c>
      <c r="R23" s="178"/>
      <c r="S23" s="177">
        <f>(S20+S21)/(S22+S41)*100</f>
        <v>120.15352298375383</v>
      </c>
      <c r="T23" s="178"/>
      <c r="U23" s="177">
        <f>(U20+W20)/(U22+U41)*100</f>
        <v>39.546969808685695</v>
      </c>
      <c r="V23" s="178"/>
      <c r="W23" s="177">
        <f>(W20+W21)/(W22+W41)*100</f>
        <v>84.648589596828614</v>
      </c>
      <c r="X23" s="178"/>
      <c r="Y23" s="177">
        <f>(Y20+Y21)/(Y22+Y41)*100</f>
        <v>94.559338576734135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215547.2043351279</v>
      </c>
      <c r="F24" s="180"/>
      <c r="G24" s="181">
        <f>H22/G22*1000</f>
        <v>449996.8580452649</v>
      </c>
      <c r="H24" s="182"/>
      <c r="I24" s="183">
        <f>J22/I22*1000</f>
        <v>152993.34813057046</v>
      </c>
      <c r="J24" s="184"/>
      <c r="K24" s="181">
        <f>L22/K22*1000</f>
        <v>779414.31587027444</v>
      </c>
      <c r="L24" s="182"/>
      <c r="M24" s="183">
        <f>N22/M22*1000</f>
        <v>190634.2110515252</v>
      </c>
      <c r="N24" s="184"/>
      <c r="O24" s="181">
        <f>P22/O22*1000</f>
        <v>237333.40961098397</v>
      </c>
      <c r="P24" s="182"/>
      <c r="Q24" s="183">
        <f>R22/Q22*1000</f>
        <v>201410.38183901319</v>
      </c>
      <c r="R24" s="184"/>
      <c r="S24" s="181">
        <f>T22/S22*1000</f>
        <v>83337.531990412361</v>
      </c>
      <c r="T24" s="182"/>
      <c r="U24" s="183">
        <f>V22/U22*1000</f>
        <v>260042.31007922022</v>
      </c>
      <c r="V24" s="184"/>
      <c r="W24" s="181">
        <f>X22/W22*1000</f>
        <v>160792.80221077686</v>
      </c>
      <c r="X24" s="182"/>
      <c r="Y24" s="183">
        <f>Z22/Y22*1000</f>
        <v>196390.62169069855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1.7224676556634018</v>
      </c>
      <c r="F25" s="49"/>
      <c r="G25" s="50">
        <f>G22/Y22*100</f>
        <v>0.9934581764564101</v>
      </c>
      <c r="H25" s="51"/>
      <c r="I25" s="48">
        <f>I22/Y22*100</f>
        <v>8.8002284128240831</v>
      </c>
      <c r="J25" s="49"/>
      <c r="K25" s="50">
        <f>K22/Y22*100</f>
        <v>3.1583725513431111</v>
      </c>
      <c r="L25" s="51"/>
      <c r="M25" s="48">
        <f>M22/Y22*100</f>
        <v>9.0741673801577321</v>
      </c>
      <c r="N25" s="49"/>
      <c r="O25" s="50">
        <f>O22/Y22*100</f>
        <v>2.6486447993416609</v>
      </c>
      <c r="P25" s="51"/>
      <c r="Q25" s="48">
        <f>Q22/Y22*100</f>
        <v>35.813859757835054</v>
      </c>
      <c r="R25" s="49"/>
      <c r="S25" s="50">
        <f>S22/Y22*100</f>
        <v>22.403898419181925</v>
      </c>
      <c r="T25" s="51"/>
      <c r="U25" s="48">
        <f>U22/Y22*100</f>
        <v>11.083881473455552</v>
      </c>
      <c r="V25" s="49"/>
      <c r="W25" s="50">
        <f>W22/Y22*100</f>
        <v>4.3010213737410563</v>
      </c>
      <c r="X25" s="51"/>
      <c r="Y25" s="48">
        <f>E25+G25+I25+K25+M25+O25+Q25+S25+U25+W25</f>
        <v>99.999999999999972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+'(令和6年10月)'!E20</f>
        <v>1187</v>
      </c>
      <c r="F27" s="131">
        <f>+'(令和6年10月)'!F20</f>
        <v>151612</v>
      </c>
      <c r="G27" s="131">
        <f>+'(令和6年10月)'!G20</f>
        <v>1185.402</v>
      </c>
      <c r="H27" s="131">
        <f>+'(令和6年10月)'!H20</f>
        <v>571115</v>
      </c>
      <c r="I27" s="131">
        <f>+'(令和6年10月)'!I20</f>
        <v>1807</v>
      </c>
      <c r="J27" s="131">
        <f>+'(令和6年10月)'!J20</f>
        <v>1554866.5454545454</v>
      </c>
      <c r="K27" s="131">
        <f>+'(令和6年10月)'!K20</f>
        <v>2150</v>
      </c>
      <c r="L27" s="131">
        <f>+'(令和6年10月)'!L20</f>
        <v>3986765</v>
      </c>
      <c r="M27" s="131">
        <f>+'(令和6年10月)'!M20</f>
        <v>10005.08</v>
      </c>
      <c r="N27" s="131">
        <f>+'(令和6年10月)'!N20</f>
        <v>1679977.4</v>
      </c>
      <c r="O27" s="131">
        <f>+'(令和6年10月)'!O20</f>
        <v>4314</v>
      </c>
      <c r="P27" s="131">
        <f>+'(令和6年10月)'!P20</f>
        <v>1377384.7</v>
      </c>
      <c r="Q27" s="131">
        <f>+'(令和6年10月)'!Q20</f>
        <v>30862</v>
      </c>
      <c r="R27" s="131">
        <f>+'(令和6年10月)'!R20</f>
        <v>6725557.9000000004</v>
      </c>
      <c r="S27" s="131">
        <f>+'(令和6年10月)'!S20</f>
        <v>44365</v>
      </c>
      <c r="T27" s="131">
        <f>+'(令和6年10月)'!T20</f>
        <v>8232229.5999999996</v>
      </c>
      <c r="U27" s="131">
        <f>+'(令和6年10月)'!U20</f>
        <v>4033.4</v>
      </c>
      <c r="V27" s="131">
        <f>+'(令和6年10月)'!V20</f>
        <v>1548282.8604651163</v>
      </c>
      <c r="W27" s="131">
        <f>+'(令和6年10月)'!W20</f>
        <v>5883.5159999999996</v>
      </c>
      <c r="X27" s="131">
        <f>+'(令和6年10月)'!X20</f>
        <v>698704</v>
      </c>
      <c r="Y27" s="131">
        <f>+'(令和6年10月)'!Y20</f>
        <v>105792.398</v>
      </c>
      <c r="Z27" s="131">
        <f>+'(令和6年10月)'!Z20</f>
        <v>26526495.005919661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+'(令和6年10月)'!E21</f>
        <v>1052</v>
      </c>
      <c r="F28" s="131">
        <f>+'(令和6年10月)'!F21</f>
        <v>102124</v>
      </c>
      <c r="G28" s="131">
        <f>+'(令和6年10月)'!G21</f>
        <v>1115.3579999999999</v>
      </c>
      <c r="H28" s="131">
        <f>+'(令和6年10月)'!H21</f>
        <v>539364</v>
      </c>
      <c r="I28" s="131">
        <f>+'(令和6年10月)'!I21</f>
        <v>1952</v>
      </c>
      <c r="J28" s="131">
        <f>+'(令和6年10月)'!J21</f>
        <v>1569780.5727272728</v>
      </c>
      <c r="K28" s="131">
        <f>+'(令和6年10月)'!K21</f>
        <v>1545</v>
      </c>
      <c r="L28" s="131">
        <f>+'(令和6年10月)'!L21</f>
        <v>2985109</v>
      </c>
      <c r="M28" s="131">
        <f>+'(令和6年10月)'!M21</f>
        <v>8874.0959999999995</v>
      </c>
      <c r="N28" s="131">
        <f>+'(令和6年10月)'!N21</f>
        <v>1578029.9</v>
      </c>
      <c r="O28" s="131">
        <f>+'(令和6年10月)'!O21</f>
        <v>4145</v>
      </c>
      <c r="P28" s="131">
        <f>+'(令和6年10月)'!P21</f>
        <v>1305269.8</v>
      </c>
      <c r="Q28" s="131">
        <f>+'(令和6年10月)'!Q21</f>
        <v>30996</v>
      </c>
      <c r="R28" s="131">
        <f>+'(令和6年10月)'!R21</f>
        <v>6626814.5</v>
      </c>
      <c r="S28" s="131">
        <f>+'(令和6年10月)'!S21</f>
        <v>42647</v>
      </c>
      <c r="T28" s="131">
        <f>+'(令和6年10月)'!T21</f>
        <v>8027660.2999999998</v>
      </c>
      <c r="U28" s="131">
        <f>+'(令和6年10月)'!U21</f>
        <v>4300.5</v>
      </c>
      <c r="V28" s="131">
        <f>+'(令和6年10月)'!V21</f>
        <v>1871761.4883720931</v>
      </c>
      <c r="W28" s="131">
        <f>+'(令和6年10月)'!W21</f>
        <v>5557.326</v>
      </c>
      <c r="X28" s="131">
        <f>+'(令和6年10月)'!X21</f>
        <v>617850</v>
      </c>
      <c r="Y28" s="131">
        <f>+'(令和6年10月)'!Y21</f>
        <v>102184.28</v>
      </c>
      <c r="Z28" s="131">
        <f>+'(令和6年10月)'!Z21</f>
        <v>25223763.561099365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+'(令和6年10月)'!E22</f>
        <v>1860.9</v>
      </c>
      <c r="F29" s="131">
        <f>+'(令和6年10月)'!F22</f>
        <v>353530</v>
      </c>
      <c r="G29" s="131">
        <f>+'(令和6年10月)'!G22</f>
        <v>1640.5120000000002</v>
      </c>
      <c r="H29" s="131">
        <f>+'(令和6年10月)'!H22</f>
        <v>772784</v>
      </c>
      <c r="I29" s="131">
        <f>+'(令和6年10月)'!I22</f>
        <v>2916</v>
      </c>
      <c r="J29" s="131">
        <f>+'(令和6年10月)'!J22</f>
        <v>2949064.1909090909</v>
      </c>
      <c r="K29" s="131">
        <f>+'(令和6年10月)'!K22</f>
        <v>2407</v>
      </c>
      <c r="L29" s="131">
        <f>+'(令和6年10月)'!L22</f>
        <v>4584931</v>
      </c>
      <c r="M29" s="131">
        <f>+'(令和6年10月)'!M22</f>
        <v>14783.364</v>
      </c>
      <c r="N29" s="131">
        <f>+'(令和6年10月)'!N22</f>
        <v>2870571.8530000001</v>
      </c>
      <c r="O29" s="131">
        <f>+'(令和6年10月)'!O22</f>
        <v>4586</v>
      </c>
      <c r="P29" s="131">
        <f>+'(令和6年10月)'!P22</f>
        <v>1408579.1</v>
      </c>
      <c r="Q29" s="131">
        <f>+'(令和6年10月)'!Q22</f>
        <v>57501.9</v>
      </c>
      <c r="R29" s="131">
        <f>+'(令和6年10月)'!R22</f>
        <v>11238895.237600001</v>
      </c>
      <c r="S29" s="131">
        <f>+'(令和6年10月)'!S22</f>
        <v>33877.199999999997</v>
      </c>
      <c r="T29" s="131">
        <f>+'(令和6年10月)'!T22</f>
        <v>3161547.5</v>
      </c>
      <c r="U29" s="131">
        <f>+'(令和6年10月)'!U22</f>
        <v>5165.3999999999996</v>
      </c>
      <c r="V29" s="131">
        <f>+'(令和6年10月)'!V22</f>
        <v>2123194.123255814</v>
      </c>
      <c r="W29" s="131">
        <f>+'(令和6年10月)'!W22</f>
        <v>7138.3767000000007</v>
      </c>
      <c r="X29" s="131">
        <f>+'(令和6年10月)'!X22</f>
        <v>1130437</v>
      </c>
      <c r="Y29" s="131">
        <f>+'(令和6年10月)'!Y22</f>
        <v>131876.65270000001</v>
      </c>
      <c r="Z29" s="131">
        <f>+'(令和6年10月)'!Z22</f>
        <v>30593534.004764907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+'(令和6年10月)'!E23</f>
        <v>62.423329987732792</v>
      </c>
      <c r="F30" s="186">
        <f>+'(令和5年1月)'!F23</f>
        <v>0</v>
      </c>
      <c r="G30" s="185">
        <f>+'(令和6年10月)'!G23</f>
        <v>71.652891017695524</v>
      </c>
      <c r="H30" s="186">
        <f>+'(令和5年1月)'!H23</f>
        <v>0</v>
      </c>
      <c r="I30" s="185">
        <f>+'(令和6年10月)'!I23</f>
        <v>62.891082482850926</v>
      </c>
      <c r="J30" s="186">
        <f>+'(令和5年1月)'!J23</f>
        <v>0</v>
      </c>
      <c r="K30" s="185">
        <f>+'(令和6年10月)'!K23</f>
        <v>87.788073176526495</v>
      </c>
      <c r="L30" s="186">
        <f>+'(令和5年1月)'!L23</f>
        <v>0</v>
      </c>
      <c r="M30" s="185">
        <f>+'(令和6年10月)'!M23</f>
        <v>66.39241090368516</v>
      </c>
      <c r="N30" s="186">
        <f>+'(令和5年1月)'!N23</f>
        <v>0</v>
      </c>
      <c r="O30" s="185">
        <f>+'(令和6年10月)'!O23</f>
        <v>93.957569698989232</v>
      </c>
      <c r="P30" s="186">
        <f>+'(令和5年1月)'!P23</f>
        <v>0</v>
      </c>
      <c r="Q30" s="185">
        <f>+'(令和6年10月)'!Q23</f>
        <v>53.725188426389948</v>
      </c>
      <c r="R30" s="186">
        <f>+'(令和5年1月)'!R23</f>
        <v>0</v>
      </c>
      <c r="S30" s="185">
        <f>+'(令和6年10月)'!S23</f>
        <v>131.76369396272361</v>
      </c>
      <c r="T30" s="186">
        <f>+'(令和5年1月)'!T23</f>
        <v>0</v>
      </c>
      <c r="U30" s="185">
        <f>+'(令和6年10月)'!U23</f>
        <v>78.6372771964257</v>
      </c>
      <c r="V30" s="186">
        <f>+'(令和5年1月)'!V23</f>
        <v>0</v>
      </c>
      <c r="W30" s="185">
        <f>+'(令和6年10月)'!W23</f>
        <v>82.009892159624158</v>
      </c>
      <c r="X30" s="186">
        <f>+'(令和5年1月)'!X23</f>
        <v>0</v>
      </c>
      <c r="Y30" s="185">
        <f>+'(令和6年10月)'!Y23</f>
        <v>79.946386892106702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873</v>
      </c>
      <c r="F31" s="91">
        <f t="shared" ref="F31:Z33" si="6">F20-F27</f>
        <v>116803.40000000002</v>
      </c>
      <c r="G31" s="92">
        <f t="shared" si="6"/>
        <v>-98.70900000000006</v>
      </c>
      <c r="H31" s="93">
        <f t="shared" si="6"/>
        <v>-140159</v>
      </c>
      <c r="I31" s="90">
        <f t="shared" si="6"/>
        <v>47053</v>
      </c>
      <c r="J31" s="91">
        <f t="shared" si="6"/>
        <v>1466242.2727272729</v>
      </c>
      <c r="K31" s="92">
        <f t="shared" si="6"/>
        <v>-64</v>
      </c>
      <c r="L31" s="93">
        <f t="shared" si="6"/>
        <v>77255</v>
      </c>
      <c r="M31" s="90">
        <f t="shared" si="6"/>
        <v>-229.88800000000083</v>
      </c>
      <c r="N31" s="91">
        <f t="shared" si="6"/>
        <v>550373.70000000019</v>
      </c>
      <c r="O31" s="92">
        <f t="shared" si="6"/>
        <v>-241</v>
      </c>
      <c r="P31" s="93">
        <f t="shared" si="6"/>
        <v>-116545.80000000005</v>
      </c>
      <c r="Q31" s="90">
        <f t="shared" si="6"/>
        <v>-5616</v>
      </c>
      <c r="R31" s="91">
        <f t="shared" si="6"/>
        <v>-1627297.7000000011</v>
      </c>
      <c r="S31" s="92">
        <f t="shared" si="6"/>
        <v>-186</v>
      </c>
      <c r="T31" s="93">
        <f t="shared" si="6"/>
        <v>-384293.19999999925</v>
      </c>
      <c r="U31" s="90">
        <f t="shared" si="6"/>
        <v>8187.4</v>
      </c>
      <c r="V31" s="91">
        <f t="shared" si="6"/>
        <v>584968</v>
      </c>
      <c r="W31" s="92">
        <f t="shared" si="6"/>
        <v>131.81999999999971</v>
      </c>
      <c r="X31" s="93">
        <f t="shared" si="6"/>
        <v>-34895</v>
      </c>
      <c r="Y31" s="90">
        <f t="shared" si="6"/>
        <v>49809.623000000007</v>
      </c>
      <c r="Z31" s="91">
        <f t="shared" si="6"/>
        <v>492451.67272727564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-40</v>
      </c>
      <c r="F32" s="95">
        <f t="shared" si="7"/>
        <v>22588</v>
      </c>
      <c r="G32" s="96">
        <f t="shared" si="7"/>
        <v>-91.283999999999878</v>
      </c>
      <c r="H32" s="97">
        <f t="shared" si="7"/>
        <v>-139264</v>
      </c>
      <c r="I32" s="94">
        <f t="shared" si="7"/>
        <v>64363</v>
      </c>
      <c r="J32" s="95">
        <f t="shared" si="7"/>
        <v>1281943.6999999997</v>
      </c>
      <c r="K32" s="96">
        <f t="shared" si="7"/>
        <v>620</v>
      </c>
      <c r="L32" s="97">
        <f t="shared" si="7"/>
        <v>1227747</v>
      </c>
      <c r="M32" s="94">
        <f t="shared" si="7"/>
        <v>38.032000000001062</v>
      </c>
      <c r="N32" s="95">
        <f t="shared" si="7"/>
        <v>580459.60000000009</v>
      </c>
      <c r="O32" s="96">
        <f t="shared" si="7"/>
        <v>-240</v>
      </c>
      <c r="P32" s="97">
        <f t="shared" si="7"/>
        <v>-83108.40000000014</v>
      </c>
      <c r="Q32" s="94">
        <f t="shared" si="7"/>
        <v>-4459.2999999999993</v>
      </c>
      <c r="R32" s="95">
        <f t="shared" si="7"/>
        <v>-1387153.0999999996</v>
      </c>
      <c r="S32" s="96">
        <f t="shared" si="7"/>
        <v>-798</v>
      </c>
      <c r="T32" s="97">
        <f t="shared" si="7"/>
        <v>-331570.70000000019</v>
      </c>
      <c r="U32" s="94">
        <f>W20-U28</f>
        <v>1714.8359999999993</v>
      </c>
      <c r="V32" s="95">
        <f t="shared" si="6"/>
        <v>880130.74418604653</v>
      </c>
      <c r="W32" s="96">
        <f t="shared" si="6"/>
        <v>347.85999999999967</v>
      </c>
      <c r="X32" s="97">
        <f t="shared" si="6"/>
        <v>43772</v>
      </c>
      <c r="Y32" s="94">
        <f t="shared" si="6"/>
        <v>77198.607999999978</v>
      </c>
      <c r="Z32" s="95">
        <f t="shared" si="6"/>
        <v>2095544.8441860452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981</v>
      </c>
      <c r="F33" s="95">
        <f t="shared" si="6"/>
        <v>259033.59999999998</v>
      </c>
      <c r="G33" s="96">
        <f t="shared" si="6"/>
        <v>-1.4050000000002001</v>
      </c>
      <c r="H33" s="97">
        <f t="shared" si="6"/>
        <v>-35191</v>
      </c>
      <c r="I33" s="94">
        <f t="shared" si="6"/>
        <v>11603.5</v>
      </c>
      <c r="J33" s="95">
        <f t="shared" si="6"/>
        <v>-727677.27272727294</v>
      </c>
      <c r="K33" s="96">
        <f t="shared" si="6"/>
        <v>2804</v>
      </c>
      <c r="L33" s="97">
        <f t="shared" si="6"/>
        <v>-523403</v>
      </c>
      <c r="M33" s="94">
        <f t="shared" si="6"/>
        <v>188.10800000000017</v>
      </c>
      <c r="N33" s="95">
        <f t="shared" si="6"/>
        <v>-16497.100000000093</v>
      </c>
      <c r="O33" s="96">
        <f t="shared" si="6"/>
        <v>-216</v>
      </c>
      <c r="P33" s="97">
        <f t="shared" si="6"/>
        <v>-371432.10000000009</v>
      </c>
      <c r="Q33" s="94">
        <f t="shared" si="6"/>
        <v>1587.3999999999942</v>
      </c>
      <c r="R33" s="95">
        <f t="shared" si="6"/>
        <v>662303.2379999999</v>
      </c>
      <c r="S33" s="96">
        <f t="shared" si="6"/>
        <v>3087</v>
      </c>
      <c r="T33" s="97">
        <f t="shared" si="6"/>
        <v>-81042.299999999814</v>
      </c>
      <c r="U33" s="94">
        <f t="shared" si="6"/>
        <v>13121.900000000003</v>
      </c>
      <c r="V33" s="95">
        <f t="shared" si="6"/>
        <v>2632277.613855911</v>
      </c>
      <c r="W33" s="96">
        <f t="shared" si="6"/>
        <v>-42.12000000000171</v>
      </c>
      <c r="X33" s="97">
        <f t="shared" si="6"/>
        <v>10590</v>
      </c>
      <c r="Y33" s="94">
        <f t="shared" si="6"/>
        <v>33113.383000000002</v>
      </c>
      <c r="Z33" s="95">
        <f t="shared" si="6"/>
        <v>1808961.6791286394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-2.5846140268461255</v>
      </c>
      <c r="F34" s="188"/>
      <c r="G34" s="187">
        <f t="shared" ref="G34" si="8">+G23-G30</f>
        <v>-6.011322349999503</v>
      </c>
      <c r="H34" s="188"/>
      <c r="I34" s="187">
        <f t="shared" ref="I34" si="9">+I23-I30</f>
        <v>184.82905344866711</v>
      </c>
      <c r="J34" s="188"/>
      <c r="K34" s="187">
        <f t="shared" ref="K34" si="10">+K23-K30</f>
        <v>-47.306214305942746</v>
      </c>
      <c r="L34" s="188"/>
      <c r="M34" s="187">
        <f t="shared" ref="M34" si="11">+M23-M30</f>
        <v>-2.1303850631383625</v>
      </c>
      <c r="N34" s="188"/>
      <c r="O34" s="187">
        <f t="shared" ref="O34" si="12">+O23-O30</f>
        <v>-0.887107729787175</v>
      </c>
      <c r="P34" s="188"/>
      <c r="Q34" s="187">
        <f t="shared" ref="Q34" si="13">+Q23-Q30</f>
        <v>-10.381249858071556</v>
      </c>
      <c r="R34" s="188"/>
      <c r="S34" s="187">
        <f t="shared" ref="S34" si="14">+S23-S30</f>
        <v>-11.610170978969776</v>
      </c>
      <c r="T34" s="188"/>
      <c r="U34" s="187">
        <f t="shared" ref="U34" si="15">+U23-U30</f>
        <v>-39.090307387740005</v>
      </c>
      <c r="V34" s="188"/>
      <c r="W34" s="187">
        <f t="shared" ref="W34" si="16">+W23-W30</f>
        <v>2.6386974372044563</v>
      </c>
      <c r="X34" s="188"/>
      <c r="Y34" s="187">
        <f t="shared" ref="Y34" si="17">+Y23-Y30</f>
        <v>14.612951684627433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173.54675652906485</v>
      </c>
      <c r="F35" s="60">
        <f t="shared" si="18"/>
        <v>177.04099939318789</v>
      </c>
      <c r="G35" s="61">
        <f t="shared" si="18"/>
        <v>91.672951454443293</v>
      </c>
      <c r="H35" s="62">
        <f t="shared" si="18"/>
        <v>75.458707965996339</v>
      </c>
      <c r="I35" s="59">
        <f t="shared" si="18"/>
        <v>2703.929164360819</v>
      </c>
      <c r="J35" s="60">
        <f t="shared" si="18"/>
        <v>194.30020068369504</v>
      </c>
      <c r="K35" s="61">
        <f t="shared" si="18"/>
        <v>97.023255813953497</v>
      </c>
      <c r="L35" s="62">
        <f t="shared" si="18"/>
        <v>101.93778665158342</v>
      </c>
      <c r="M35" s="59">
        <f t="shared" si="18"/>
        <v>97.702287238083045</v>
      </c>
      <c r="N35" s="60">
        <f t="shared" si="18"/>
        <v>132.76077999620711</v>
      </c>
      <c r="O35" s="61">
        <f t="shared" si="18"/>
        <v>94.413537320352333</v>
      </c>
      <c r="P35" s="62">
        <f t="shared" si="18"/>
        <v>91.538616626132125</v>
      </c>
      <c r="Q35" s="59">
        <f t="shared" si="18"/>
        <v>81.802864363942717</v>
      </c>
      <c r="R35" s="60">
        <f t="shared" si="18"/>
        <v>75.804271940027448</v>
      </c>
      <c r="S35" s="61">
        <f t="shared" si="18"/>
        <v>99.58075059168263</v>
      </c>
      <c r="T35" s="62">
        <f t="shared" si="18"/>
        <v>95.331845457760323</v>
      </c>
      <c r="U35" s="59">
        <f t="shared" si="18"/>
        <v>302.99003322259136</v>
      </c>
      <c r="V35" s="60">
        <f t="shared" si="18"/>
        <v>137.78172677208809</v>
      </c>
      <c r="W35" s="61">
        <f t="shared" si="18"/>
        <v>102.24049700893138</v>
      </c>
      <c r="X35" s="62">
        <f t="shared" si="18"/>
        <v>95.005753509354463</v>
      </c>
      <c r="Y35" s="59">
        <f t="shared" si="18"/>
        <v>147.08242174451894</v>
      </c>
      <c r="Z35" s="60">
        <f t="shared" si="18"/>
        <v>101.85645209673339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96.197718631178702</v>
      </c>
      <c r="F36" s="64">
        <f t="shared" si="18"/>
        <v>122.11820923583095</v>
      </c>
      <c r="G36" s="65">
        <f t="shared" si="18"/>
        <v>91.815721947572001</v>
      </c>
      <c r="H36" s="66">
        <f t="shared" si="18"/>
        <v>74.179960101156169</v>
      </c>
      <c r="I36" s="63">
        <f t="shared" si="18"/>
        <v>3397.2848360655739</v>
      </c>
      <c r="J36" s="64">
        <f t="shared" si="18"/>
        <v>181.66387852365909</v>
      </c>
      <c r="K36" s="65">
        <f t="shared" si="18"/>
        <v>140.1294498381877</v>
      </c>
      <c r="L36" s="66">
        <f t="shared" si="18"/>
        <v>141.1290508989789</v>
      </c>
      <c r="M36" s="63">
        <f t="shared" si="18"/>
        <v>100.42857323157199</v>
      </c>
      <c r="N36" s="64">
        <f t="shared" si="18"/>
        <v>136.78381505952456</v>
      </c>
      <c r="O36" s="65">
        <f t="shared" si="18"/>
        <v>94.209891435464414</v>
      </c>
      <c r="P36" s="66">
        <f t="shared" si="18"/>
        <v>93.632856594092644</v>
      </c>
      <c r="Q36" s="63">
        <f t="shared" si="18"/>
        <v>85.613304942573237</v>
      </c>
      <c r="R36" s="64">
        <f t="shared" si="18"/>
        <v>79.067573115257716</v>
      </c>
      <c r="S36" s="65">
        <f t="shared" si="18"/>
        <v>98.128825005275871</v>
      </c>
      <c r="T36" s="66">
        <f t="shared" si="18"/>
        <v>95.869647100039842</v>
      </c>
      <c r="U36" s="63">
        <f>W20/U28*100</f>
        <v>139.87527031740495</v>
      </c>
      <c r="V36" s="64">
        <f t="shared" si="18"/>
        <v>147.02152222137624</v>
      </c>
      <c r="W36" s="65">
        <f t="shared" si="18"/>
        <v>106.25948522724778</v>
      </c>
      <c r="X36" s="66">
        <f t="shared" si="18"/>
        <v>107.08456745164685</v>
      </c>
      <c r="Y36" s="63">
        <f t="shared" si="18"/>
        <v>175.54841899360642</v>
      </c>
      <c r="Z36" s="64">
        <f t="shared" si="18"/>
        <v>108.30781988227103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152.71642753506367</v>
      </c>
      <c r="F37" s="68">
        <f t="shared" si="18"/>
        <v>173.27061352643341</v>
      </c>
      <c r="G37" s="69">
        <f t="shared" si="18"/>
        <v>99.914356005929832</v>
      </c>
      <c r="H37" s="70">
        <f t="shared" si="18"/>
        <v>95.446204890370396</v>
      </c>
      <c r="I37" s="67">
        <f t="shared" si="18"/>
        <v>497.92524005486973</v>
      </c>
      <c r="J37" s="68">
        <f t="shared" si="18"/>
        <v>75.325146364380885</v>
      </c>
      <c r="K37" s="69">
        <f t="shared" si="18"/>
        <v>216.49356044869131</v>
      </c>
      <c r="L37" s="70">
        <f t="shared" si="18"/>
        <v>88.58427749512478</v>
      </c>
      <c r="M37" s="67">
        <f t="shared" si="18"/>
        <v>101.27243028041519</v>
      </c>
      <c r="N37" s="68">
        <f t="shared" si="18"/>
        <v>99.42530266285587</v>
      </c>
      <c r="O37" s="69">
        <f t="shared" si="18"/>
        <v>95.290013083296984</v>
      </c>
      <c r="P37" s="70">
        <f t="shared" si="18"/>
        <v>73.630724749501113</v>
      </c>
      <c r="Q37" s="67">
        <f t="shared" si="18"/>
        <v>102.76060443220136</v>
      </c>
      <c r="R37" s="68">
        <f t="shared" si="18"/>
        <v>105.89295677198101</v>
      </c>
      <c r="S37" s="69">
        <f t="shared" si="18"/>
        <v>109.11232333250682</v>
      </c>
      <c r="T37" s="70">
        <f t="shared" si="18"/>
        <v>97.436625576557063</v>
      </c>
      <c r="U37" s="67">
        <f t="shared" si="18"/>
        <v>354.03453749951609</v>
      </c>
      <c r="V37" s="68">
        <f t="shared" si="18"/>
        <v>223.97724659389326</v>
      </c>
      <c r="W37" s="69">
        <f t="shared" si="18"/>
        <v>99.409949883984112</v>
      </c>
      <c r="X37" s="70">
        <f t="shared" si="18"/>
        <v>100.93680585472697</v>
      </c>
      <c r="Y37" s="67">
        <f t="shared" si="18"/>
        <v>125.10935963420916</v>
      </c>
      <c r="Z37" s="68">
        <f t="shared" si="18"/>
        <v>105.91288890929337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+'(令和7年9月)'!E20</f>
        <v>1697</v>
      </c>
      <c r="F39" s="143">
        <f>+'(令和7年9月)'!F20</f>
        <v>216620.6</v>
      </c>
      <c r="G39" s="142">
        <f>+'(令和7年9月)'!G20</f>
        <v>790.35900000000004</v>
      </c>
      <c r="H39" s="143">
        <f>+'(令和7年9月)'!H20</f>
        <v>333012</v>
      </c>
      <c r="I39" s="142">
        <f>+'(令和7年9月)'!I20</f>
        <v>79099</v>
      </c>
      <c r="J39" s="143">
        <f>+'(令和7年9月)'!J20</f>
        <v>3371280.2545454544</v>
      </c>
      <c r="K39" s="142">
        <f>+'(令和7年9月)'!K20</f>
        <v>2210</v>
      </c>
      <c r="L39" s="143">
        <f>+'(令和7年9月)'!L20</f>
        <v>4369980</v>
      </c>
      <c r="M39" s="142">
        <f>+'(令和7年9月)'!M20</f>
        <v>6543.1080000000002</v>
      </c>
      <c r="N39" s="143">
        <f>+'(令和7年9月)'!N20</f>
        <v>1542371.4</v>
      </c>
      <c r="O39" s="142">
        <f>+'(令和7年9月)'!O20</f>
        <v>4140</v>
      </c>
      <c r="P39" s="143">
        <f>+'(令和7年9月)'!P20</f>
        <v>1134514.3999999999</v>
      </c>
      <c r="Q39" s="142">
        <f>+'(令和7年9月)'!Q20</f>
        <v>25363</v>
      </c>
      <c r="R39" s="143">
        <f>+'(令和7年9月)'!R20</f>
        <v>5722046.8300000001</v>
      </c>
      <c r="S39" s="144">
        <f>+'(令和7年9月)'!S20</f>
        <v>45022</v>
      </c>
      <c r="T39" s="145">
        <f>+'(令和7年9月)'!T20</f>
        <v>9243722.0899999999</v>
      </c>
      <c r="U39" s="142">
        <f>+'(令和7年9月)'!U20</f>
        <v>24089.200000000001</v>
      </c>
      <c r="V39" s="143">
        <f>+'(令和7年9月)'!V20</f>
        <v>5850897.9130541543</v>
      </c>
      <c r="W39" s="142">
        <f>+'(令和7年9月)'!W20</f>
        <v>5557.1869999999999</v>
      </c>
      <c r="X39" s="143">
        <f>+'(令和7年9月)'!X20</f>
        <v>646065</v>
      </c>
      <c r="Y39" s="146">
        <f>+'(令和7年9月)'!Y20</f>
        <v>194510.85400000002</v>
      </c>
      <c r="Z39" s="147">
        <f>+'(令和7年9月)'!Z20</f>
        <v>32430510.487599611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+'(令和7年9月)'!E21</f>
        <v>1137</v>
      </c>
      <c r="F40" s="149">
        <f>+'(令和7年9月)'!F21</f>
        <v>124337</v>
      </c>
      <c r="G40" s="148">
        <f>+'(令和7年9月)'!G21</f>
        <v>979.71699999999998</v>
      </c>
      <c r="H40" s="149">
        <f>+'(令和7年9月)'!H21</f>
        <v>395316</v>
      </c>
      <c r="I40" s="148">
        <f>+'(令和7年9月)'!I21</f>
        <v>60751</v>
      </c>
      <c r="J40" s="149">
        <f>+'(令和7年9月)'!J21</f>
        <v>3135965.8181818184</v>
      </c>
      <c r="K40" s="148">
        <f>+'(令和7年9月)'!K21</f>
        <v>2095</v>
      </c>
      <c r="L40" s="149">
        <f>+'(令和7年9月)'!L21</f>
        <v>4109088</v>
      </c>
      <c r="M40" s="148">
        <f>+'(令和7年9月)'!M21</f>
        <v>6278.0879999999997</v>
      </c>
      <c r="N40" s="149">
        <f>+'(令和7年9月)'!N21</f>
        <v>1391536</v>
      </c>
      <c r="O40" s="148">
        <f>+'(令和7年9月)'!O21</f>
        <v>4316</v>
      </c>
      <c r="P40" s="149">
        <f>+'(令和7年9月)'!P21</f>
        <v>1184656.7</v>
      </c>
      <c r="Q40" s="148">
        <f>+'(令和7年9月)'!Q21</f>
        <v>26079</v>
      </c>
      <c r="R40" s="149">
        <f>+'(令和7年9月)'!R21</f>
        <v>5290220.4000000004</v>
      </c>
      <c r="S40" s="144">
        <f>+'(令和7年9月)'!S21</f>
        <v>46126</v>
      </c>
      <c r="T40" s="145">
        <f>+'(令和7年9月)'!T21</f>
        <v>9228980</v>
      </c>
      <c r="U40" s="148">
        <f>+'(令和7年9月)'!U21</f>
        <v>12512.2</v>
      </c>
      <c r="V40" s="149">
        <f>+'(令和7年9月)'!V21</f>
        <v>2568176.5281704343</v>
      </c>
      <c r="W40" s="148">
        <f>+'(令和7年9月)'!W21</f>
        <v>5672.1270000000004</v>
      </c>
      <c r="X40" s="149">
        <f>+'(令和7年9月)'!X21</f>
        <v>653092</v>
      </c>
      <c r="Y40" s="150">
        <f>+'(令和7年9月)'!Y21</f>
        <v>165946.13199999998</v>
      </c>
      <c r="Z40" s="151">
        <f>+'(令和7年9月)'!Z21</f>
        <v>28081368.446352251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+'(令和7年9月)'!E22</f>
        <v>2291.9</v>
      </c>
      <c r="F41" s="149">
        <f>+'(令和7年9月)'!F22</f>
        <v>468860.2</v>
      </c>
      <c r="G41" s="148">
        <f>+'(令和7年9月)'!G22</f>
        <v>1576.4880000000001</v>
      </c>
      <c r="H41" s="149">
        <f>+'(令和7年9月)'!H22</f>
        <v>706737</v>
      </c>
      <c r="I41" s="148">
        <f>+'(令和7年9月)'!I22</f>
        <v>31974.5</v>
      </c>
      <c r="J41" s="149">
        <f>+'(令和7年9月)'!J22</f>
        <v>2052002.3727272726</v>
      </c>
      <c r="K41" s="148">
        <f>+'(令和7年9月)'!K22</f>
        <v>5290</v>
      </c>
      <c r="L41" s="149">
        <f>+'(令和7年9月)'!L22</f>
        <v>4210364</v>
      </c>
      <c r="M41" s="148">
        <f>+'(令和7年9月)'!M22</f>
        <v>14108.407999999999</v>
      </c>
      <c r="N41" s="149">
        <f>+'(令和7年9月)'!N22</f>
        <v>2782213.1529999999</v>
      </c>
      <c r="O41" s="148">
        <f>+'(令和7年9月)'!O22</f>
        <v>4202</v>
      </c>
      <c r="P41" s="149">
        <f>+'(令和7年9月)'!P22</f>
        <v>998469.5</v>
      </c>
      <c r="Q41" s="148">
        <f>+'(令和7年9月)'!Q22</f>
        <v>60380</v>
      </c>
      <c r="R41" s="149">
        <f>+'(令和7年9月)'!R22</f>
        <v>12042599.6756</v>
      </c>
      <c r="S41" s="144">
        <f>+'(令和7年9月)'!S22</f>
        <v>34634.199999999997</v>
      </c>
      <c r="T41" s="145">
        <f>+'(令和7年9月)'!T22</f>
        <v>2928658.4</v>
      </c>
      <c r="U41" s="148">
        <f>+'(令和7年9月)'!U22</f>
        <v>27825.299999999996</v>
      </c>
      <c r="V41" s="149">
        <f>+'(令和7年9月)'!V22</f>
        <v>5374113.1092047486</v>
      </c>
      <c r="W41" s="148">
        <f>+'(令和7年9月)'!W22</f>
        <v>6986.1066999999994</v>
      </c>
      <c r="X41" s="149">
        <f>+'(令和7年9月)'!X22</f>
        <v>1138840</v>
      </c>
      <c r="Y41" s="150">
        <f>+'(令和7年9月)'!Y22</f>
        <v>189268.90269999998</v>
      </c>
      <c r="Z41" s="151">
        <f>+'(令和7年9月)'!Z22</f>
        <v>32702857.41053202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+'(令和7年9月)'!E23</f>
        <v>66.326530612244895</v>
      </c>
      <c r="F42" s="193">
        <f>+'(令和5年12月)'!F23</f>
        <v>0</v>
      </c>
      <c r="G42" s="192">
        <f>+'(令和7年9月)'!G23</f>
        <v>52.959279353888633</v>
      </c>
      <c r="H42" s="193">
        <f>+'(令和5年12月)'!H23</f>
        <v>0</v>
      </c>
      <c r="I42" s="192">
        <f>+'(令和7年9月)'!I23</f>
        <v>306.68187101160061</v>
      </c>
      <c r="J42" s="193">
        <f>+'(令和5年12月)'!J23</f>
        <v>0</v>
      </c>
      <c r="K42" s="192">
        <f>+'(令和7年9月)'!K23</f>
        <v>41.137123745819402</v>
      </c>
      <c r="L42" s="193">
        <f>+'(令和5年12月)'!L23</f>
        <v>0</v>
      </c>
      <c r="M42" s="192">
        <f>+'(令和7年9月)'!M23</f>
        <v>45.868952392182599</v>
      </c>
      <c r="N42" s="193">
        <f>+'(令和5年12月)'!N23</f>
        <v>0</v>
      </c>
      <c r="O42" s="192">
        <f>+'(令和7年9月)'!O23</f>
        <v>98.554778554778551</v>
      </c>
      <c r="P42" s="193">
        <f>+'(令和5年12月)'!P23</f>
        <v>0</v>
      </c>
      <c r="Q42" s="192">
        <f>+'(令和7年9月)'!Q23</f>
        <v>42.347459580493272</v>
      </c>
      <c r="R42" s="193">
        <f>+'(令和5年12月)'!R23</f>
        <v>0</v>
      </c>
      <c r="S42" s="192">
        <f>+'(令和7年9月)'!S23</f>
        <v>129.52236956534097</v>
      </c>
      <c r="T42" s="193">
        <f>+'(令和5年12月)'!T23</f>
        <v>0</v>
      </c>
      <c r="U42" s="192">
        <f>+'(令和7年9月)'!U23</f>
        <v>67.265635210193878</v>
      </c>
      <c r="V42" s="193">
        <f>+'(令和5年12月)'!V23</f>
        <v>0</v>
      </c>
      <c r="W42" s="192">
        <f>+'(令和7年9月)'!W23</f>
        <v>79.713151984275271</v>
      </c>
      <c r="X42" s="193">
        <f>+'(令和5年12月)'!X23</f>
        <v>0</v>
      </c>
      <c r="Y42" s="192">
        <f>+'(令和7年9月)'!Y23</f>
        <v>102.9224035505238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363</v>
      </c>
      <c r="F43" s="93">
        <f t="shared" si="19"/>
        <v>51794.800000000017</v>
      </c>
      <c r="G43" s="90">
        <f t="shared" si="19"/>
        <v>296.33399999999995</v>
      </c>
      <c r="H43" s="91">
        <f t="shared" si="19"/>
        <v>97944</v>
      </c>
      <c r="I43" s="92">
        <f t="shared" si="19"/>
        <v>-30239</v>
      </c>
      <c r="J43" s="93">
        <f t="shared" si="19"/>
        <v>-350171.43636363605</v>
      </c>
      <c r="K43" s="90">
        <f t="shared" si="19"/>
        <v>-124</v>
      </c>
      <c r="L43" s="91">
        <f t="shared" si="19"/>
        <v>-305960</v>
      </c>
      <c r="M43" s="92">
        <f t="shared" si="19"/>
        <v>3232.0839999999989</v>
      </c>
      <c r="N43" s="93">
        <f t="shared" si="19"/>
        <v>687979.70000000019</v>
      </c>
      <c r="O43" s="90">
        <f t="shared" si="19"/>
        <v>-67</v>
      </c>
      <c r="P43" s="91">
        <f t="shared" si="19"/>
        <v>126324.5</v>
      </c>
      <c r="Q43" s="92">
        <f t="shared" si="19"/>
        <v>-117</v>
      </c>
      <c r="R43" s="93">
        <f t="shared" si="19"/>
        <v>-623786.63000000082</v>
      </c>
      <c r="S43" s="90">
        <f t="shared" si="19"/>
        <v>-843</v>
      </c>
      <c r="T43" s="91">
        <f t="shared" si="19"/>
        <v>-1395785.6899999995</v>
      </c>
      <c r="U43" s="92">
        <f t="shared" si="19"/>
        <v>-11868.400000000001</v>
      </c>
      <c r="V43" s="93">
        <f t="shared" si="19"/>
        <v>-3717647.0525890379</v>
      </c>
      <c r="W43" s="90">
        <f t="shared" si="19"/>
        <v>458.14899999999943</v>
      </c>
      <c r="X43" s="91">
        <f t="shared" si="19"/>
        <v>17744</v>
      </c>
      <c r="Y43" s="90">
        <f t="shared" si="19"/>
        <v>-38908.833000000013</v>
      </c>
      <c r="Z43" s="91">
        <f t="shared" si="19"/>
        <v>-5411563.8089526743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-125</v>
      </c>
      <c r="F44" s="97">
        <f t="shared" si="19"/>
        <v>375</v>
      </c>
      <c r="G44" s="94">
        <f t="shared" si="19"/>
        <v>44.357000000000085</v>
      </c>
      <c r="H44" s="95">
        <f t="shared" si="19"/>
        <v>4784</v>
      </c>
      <c r="I44" s="96">
        <f t="shared" si="19"/>
        <v>5564</v>
      </c>
      <c r="J44" s="97">
        <f t="shared" si="19"/>
        <v>-284241.54545454588</v>
      </c>
      <c r="K44" s="94">
        <f t="shared" si="19"/>
        <v>70</v>
      </c>
      <c r="L44" s="95">
        <f t="shared" si="19"/>
        <v>103768</v>
      </c>
      <c r="M44" s="96">
        <f t="shared" si="19"/>
        <v>2634.0400000000009</v>
      </c>
      <c r="N44" s="97">
        <f t="shared" si="19"/>
        <v>766953.5</v>
      </c>
      <c r="O44" s="94">
        <f t="shared" si="19"/>
        <v>-411</v>
      </c>
      <c r="P44" s="95">
        <f t="shared" si="19"/>
        <v>37504.699999999953</v>
      </c>
      <c r="Q44" s="96">
        <f t="shared" si="19"/>
        <v>457.70000000000073</v>
      </c>
      <c r="R44" s="97">
        <f t="shared" si="19"/>
        <v>-50559</v>
      </c>
      <c r="S44" s="94">
        <f t="shared" si="19"/>
        <v>-4277</v>
      </c>
      <c r="T44" s="95">
        <f t="shared" si="19"/>
        <v>-1532890.4000000004</v>
      </c>
      <c r="U44" s="96">
        <f>W20-U40</f>
        <v>-6496.8640000000014</v>
      </c>
      <c r="V44" s="97">
        <f t="shared" si="19"/>
        <v>183715.70438770531</v>
      </c>
      <c r="W44" s="94">
        <f t="shared" si="19"/>
        <v>233.05899999999929</v>
      </c>
      <c r="X44" s="95">
        <f t="shared" si="19"/>
        <v>8530</v>
      </c>
      <c r="Y44" s="94">
        <f t="shared" si="19"/>
        <v>13436.755999999994</v>
      </c>
      <c r="Z44" s="95">
        <f t="shared" si="19"/>
        <v>-762060.04106684029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550</v>
      </c>
      <c r="F45" s="97">
        <f t="shared" si="19"/>
        <v>143703.39999999997</v>
      </c>
      <c r="G45" s="94">
        <f t="shared" si="19"/>
        <v>62.618999999999915</v>
      </c>
      <c r="H45" s="95">
        <f t="shared" si="19"/>
        <v>30856</v>
      </c>
      <c r="I45" s="96">
        <f t="shared" si="19"/>
        <v>-17455</v>
      </c>
      <c r="J45" s="97">
        <f t="shared" si="19"/>
        <v>169384.54545454541</v>
      </c>
      <c r="K45" s="94">
        <f t="shared" si="19"/>
        <v>-79</v>
      </c>
      <c r="L45" s="95">
        <f t="shared" si="19"/>
        <v>-148836</v>
      </c>
      <c r="M45" s="96">
        <f t="shared" si="19"/>
        <v>863.06400000000031</v>
      </c>
      <c r="N45" s="97">
        <f t="shared" si="19"/>
        <v>71861.600000000093</v>
      </c>
      <c r="O45" s="94">
        <f t="shared" si="19"/>
        <v>168</v>
      </c>
      <c r="P45" s="95">
        <f t="shared" si="19"/>
        <v>38677.5</v>
      </c>
      <c r="Q45" s="96">
        <f t="shared" si="19"/>
        <v>-1290.7000000000044</v>
      </c>
      <c r="R45" s="97">
        <f t="shared" si="19"/>
        <v>-141401.19999999925</v>
      </c>
      <c r="S45" s="94">
        <f t="shared" si="19"/>
        <v>2330</v>
      </c>
      <c r="T45" s="95">
        <f t="shared" si="19"/>
        <v>151846.80000000028</v>
      </c>
      <c r="U45" s="96">
        <f t="shared" si="19"/>
        <v>-9537.9999999999927</v>
      </c>
      <c r="V45" s="97">
        <f t="shared" si="19"/>
        <v>-618641.37209302373</v>
      </c>
      <c r="W45" s="94">
        <f t="shared" si="19"/>
        <v>110.14999999999964</v>
      </c>
      <c r="X45" s="95">
        <f t="shared" si="19"/>
        <v>2187</v>
      </c>
      <c r="Y45" s="94">
        <f t="shared" si="19"/>
        <v>-24278.866999999969</v>
      </c>
      <c r="Z45" s="95">
        <f t="shared" si="19"/>
        <v>-300361.72663847357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-6.487814651358228</v>
      </c>
      <c r="F46" s="193"/>
      <c r="G46" s="192">
        <f>G23-G42</f>
        <v>12.682289313807388</v>
      </c>
      <c r="H46" s="193"/>
      <c r="I46" s="192">
        <f>I23-I42</f>
        <v>-58.961735080082576</v>
      </c>
      <c r="J46" s="193"/>
      <c r="K46" s="192">
        <f>K23-K42</f>
        <v>-0.6552648752356518</v>
      </c>
      <c r="L46" s="193"/>
      <c r="M46" s="192">
        <f>M23-M42</f>
        <v>18.393073448364198</v>
      </c>
      <c r="N46" s="193"/>
      <c r="O46" s="192">
        <f t="shared" si="19"/>
        <v>-5.4843165855764937</v>
      </c>
      <c r="P46" s="193"/>
      <c r="Q46" s="192">
        <f t="shared" si="19"/>
        <v>0.99647898782512101</v>
      </c>
      <c r="R46" s="193"/>
      <c r="S46" s="192">
        <f t="shared" si="19"/>
        <v>-9.3688465815871353</v>
      </c>
      <c r="T46" s="193"/>
      <c r="U46" s="192">
        <f t="shared" si="19"/>
        <v>-27.718665401508183</v>
      </c>
      <c r="V46" s="193"/>
      <c r="W46" s="192">
        <f t="shared" si="19"/>
        <v>4.9354376125533435</v>
      </c>
      <c r="X46" s="193"/>
      <c r="Y46" s="192">
        <f t="shared" si="19"/>
        <v>-8.3630649737896618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121.39068945197407</v>
      </c>
      <c r="F47" s="72">
        <f t="shared" si="20"/>
        <v>123.91037602148643</v>
      </c>
      <c r="G47" s="71">
        <f t="shared" si="20"/>
        <v>137.49359468292258</v>
      </c>
      <c r="H47" s="73">
        <f t="shared" si="20"/>
        <v>129.4115527368383</v>
      </c>
      <c r="I47" s="74">
        <f t="shared" si="20"/>
        <v>61.770692423418751</v>
      </c>
      <c r="J47" s="72">
        <f t="shared" si="20"/>
        <v>89.61310214742592</v>
      </c>
      <c r="K47" s="71">
        <f t="shared" si="20"/>
        <v>94.389140271493204</v>
      </c>
      <c r="L47" s="73">
        <f t="shared" si="20"/>
        <v>92.998594959244656</v>
      </c>
      <c r="M47" s="74">
        <f t="shared" si="20"/>
        <v>149.39676985310345</v>
      </c>
      <c r="N47" s="72">
        <f t="shared" si="20"/>
        <v>144.6053200934613</v>
      </c>
      <c r="O47" s="71">
        <f t="shared" si="20"/>
        <v>98.381642512077292</v>
      </c>
      <c r="P47" s="73">
        <f t="shared" si="20"/>
        <v>111.13467576965088</v>
      </c>
      <c r="Q47" s="74">
        <f t="shared" si="20"/>
        <v>99.538698103536646</v>
      </c>
      <c r="R47" s="72">
        <f t="shared" si="20"/>
        <v>89.098540285801874</v>
      </c>
      <c r="S47" s="71">
        <f t="shared" si="20"/>
        <v>98.127582070987515</v>
      </c>
      <c r="T47" s="73">
        <f t="shared" si="20"/>
        <v>84.900176829093752</v>
      </c>
      <c r="U47" s="74">
        <f t="shared" si="20"/>
        <v>50.731448117828734</v>
      </c>
      <c r="V47" s="72">
        <f t="shared" si="20"/>
        <v>36.460230415327224</v>
      </c>
      <c r="W47" s="71">
        <f t="shared" si="20"/>
        <v>108.24426099031757</v>
      </c>
      <c r="X47" s="73">
        <f t="shared" si="20"/>
        <v>102.74647287811598</v>
      </c>
      <c r="Y47" s="71">
        <f t="shared" si="20"/>
        <v>79.996574895506853</v>
      </c>
      <c r="Z47" s="73">
        <f t="shared" si="20"/>
        <v>83.31335607244948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89.006156552330694</v>
      </c>
      <c r="F48" s="66">
        <f t="shared" si="20"/>
        <v>100.3015996847278</v>
      </c>
      <c r="G48" s="63">
        <f t="shared" si="20"/>
        <v>104.52753193013902</v>
      </c>
      <c r="H48" s="64">
        <f t="shared" si="20"/>
        <v>101.21017110362342</v>
      </c>
      <c r="I48" s="65">
        <f t="shared" si="20"/>
        <v>109.15869697618146</v>
      </c>
      <c r="J48" s="66">
        <f t="shared" si="20"/>
        <v>90.936076413634368</v>
      </c>
      <c r="K48" s="63">
        <f t="shared" si="20"/>
        <v>103.34128878281624</v>
      </c>
      <c r="L48" s="64">
        <f t="shared" si="20"/>
        <v>102.52532922147202</v>
      </c>
      <c r="M48" s="65">
        <f t="shared" si="20"/>
        <v>141.95608599306033</v>
      </c>
      <c r="N48" s="66">
        <f t="shared" si="20"/>
        <v>155.11560606409034</v>
      </c>
      <c r="O48" s="63">
        <f t="shared" si="20"/>
        <v>90.477293790546796</v>
      </c>
      <c r="P48" s="64">
        <f t="shared" si="20"/>
        <v>103.16587075394924</v>
      </c>
      <c r="Q48" s="65">
        <f t="shared" si="20"/>
        <v>101.75505195751371</v>
      </c>
      <c r="R48" s="66">
        <f t="shared" si="20"/>
        <v>99.044293126237235</v>
      </c>
      <c r="S48" s="63">
        <f t="shared" si="20"/>
        <v>90.727572301955519</v>
      </c>
      <c r="T48" s="64">
        <f t="shared" si="20"/>
        <v>83.390467852352046</v>
      </c>
      <c r="U48" s="65">
        <f>W20/U40*100</f>
        <v>48.075766052332916</v>
      </c>
      <c r="V48" s="66">
        <f t="shared" si="20"/>
        <v>107.15354658733619</v>
      </c>
      <c r="W48" s="63">
        <f t="shared" si="20"/>
        <v>104.10884664606415</v>
      </c>
      <c r="X48" s="64">
        <f t="shared" si="20"/>
        <v>101.30609470028725</v>
      </c>
      <c r="Y48" s="63">
        <f t="shared" si="20"/>
        <v>108.09705886968189</v>
      </c>
      <c r="Z48" s="64">
        <f t="shared" si="20"/>
        <v>97.286243216662641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123.99755661241765</v>
      </c>
      <c r="F49" s="70">
        <f t="shared" si="20"/>
        <v>130.64951983555011</v>
      </c>
      <c r="G49" s="67">
        <f t="shared" si="20"/>
        <v>103.97205687578972</v>
      </c>
      <c r="H49" s="68">
        <f t="shared" si="20"/>
        <v>104.36598055570884</v>
      </c>
      <c r="I49" s="69">
        <f t="shared" si="20"/>
        <v>45.409623293562056</v>
      </c>
      <c r="J49" s="70">
        <f t="shared" si="20"/>
        <v>108.2545979335014</v>
      </c>
      <c r="K49" s="67">
        <f t="shared" si="20"/>
        <v>98.506616257088837</v>
      </c>
      <c r="L49" s="68">
        <f t="shared" si="20"/>
        <v>96.465008726086381</v>
      </c>
      <c r="M49" s="69">
        <f t="shared" si="20"/>
        <v>106.11737341307396</v>
      </c>
      <c r="N49" s="70">
        <f t="shared" si="20"/>
        <v>102.58289340349474</v>
      </c>
      <c r="O49" s="67">
        <f t="shared" si="20"/>
        <v>103.99809614469299</v>
      </c>
      <c r="P49" s="68">
        <f t="shared" si="20"/>
        <v>103.87367866519708</v>
      </c>
      <c r="Q49" s="69">
        <f t="shared" si="20"/>
        <v>97.862371646240462</v>
      </c>
      <c r="R49" s="70">
        <f t="shared" si="20"/>
        <v>98.825824956329839</v>
      </c>
      <c r="S49" s="67">
        <f t="shared" si="20"/>
        <v>106.72745436591578</v>
      </c>
      <c r="T49" s="68">
        <f t="shared" si="20"/>
        <v>105.18485870526928</v>
      </c>
      <c r="U49" s="69">
        <f t="shared" si="20"/>
        <v>65.721843070874371</v>
      </c>
      <c r="V49" s="70">
        <f t="shared" si="20"/>
        <v>88.488493644962205</v>
      </c>
      <c r="W49" s="67">
        <f t="shared" si="20"/>
        <v>101.5767007967399</v>
      </c>
      <c r="X49" s="68">
        <f t="shared" si="20"/>
        <v>100.19203751185417</v>
      </c>
      <c r="Y49" s="67">
        <f t="shared" si="20"/>
        <v>87.172289449744895</v>
      </c>
      <c r="Z49" s="68">
        <f t="shared" si="20"/>
        <v>99.081542866826851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D50E-3F27-49AF-8693-DD35F9F477D1}">
  <dimension ref="A1:AO52"/>
  <sheetViews>
    <sheetView zoomScaleNormal="100" zoomScaleSheetLayoutView="100" workbookViewId="0">
      <pane xSplit="4" ySplit="4" topLeftCell="E5" activePane="bottomRight" state="frozen"/>
      <selection activeCell="J64" sqref="J64"/>
      <selection pane="topRight" activeCell="J64" sqref="J64"/>
      <selection pane="bottomLeft" activeCell="J64" sqref="J64"/>
      <selection pane="bottomRight" sqref="A1:D1"/>
    </sheetView>
  </sheetViews>
  <sheetFormatPr defaultRowHeight="13.5" x14ac:dyDescent="0.15"/>
  <cols>
    <col min="1" max="1" width="2.625" style="88" customWidth="1"/>
    <col min="2" max="2" width="3.125" style="88" customWidth="1"/>
    <col min="3" max="3" width="12.625" style="88" customWidth="1"/>
    <col min="4" max="4" width="7.25" style="88" customWidth="1"/>
    <col min="5" max="5" width="7.625" style="88" customWidth="1"/>
    <col min="6" max="6" width="10.125" style="88" customWidth="1"/>
    <col min="7" max="7" width="7.625" style="88" customWidth="1"/>
    <col min="8" max="8" width="10.125" style="88" customWidth="1"/>
    <col min="9" max="9" width="7.625" style="88" customWidth="1"/>
    <col min="10" max="10" width="10.125" style="88" customWidth="1"/>
    <col min="11" max="11" width="7.625" style="88" customWidth="1"/>
    <col min="12" max="12" width="10.125" style="88" customWidth="1"/>
    <col min="13" max="13" width="7.625" style="88" customWidth="1"/>
    <col min="14" max="14" width="10.125" style="88" customWidth="1"/>
    <col min="15" max="15" width="7.625" style="88" customWidth="1"/>
    <col min="16" max="16" width="10.125" style="88" customWidth="1"/>
    <col min="17" max="17" width="8.125" style="88" customWidth="1"/>
    <col min="18" max="18" width="11.125" style="88" customWidth="1"/>
    <col min="19" max="19" width="8.125" style="88" customWidth="1"/>
    <col min="20" max="20" width="11.125" style="88" customWidth="1"/>
    <col min="21" max="21" width="8.125" style="88" customWidth="1"/>
    <col min="22" max="22" width="11.125" style="88" customWidth="1"/>
    <col min="23" max="23" width="7.625" style="88" customWidth="1"/>
    <col min="24" max="24" width="10.5" style="88" bestFit="1" customWidth="1"/>
    <col min="25" max="25" width="8.625" style="88" customWidth="1"/>
    <col min="26" max="26" width="11.625" style="88" customWidth="1"/>
    <col min="27" max="28" width="9" style="88"/>
    <col min="29" max="29" width="17.375" style="88" customWidth="1"/>
    <col min="30" max="31" width="9.25" style="88" bestFit="1" customWidth="1"/>
    <col min="32" max="32" width="9.875" style="88" bestFit="1" customWidth="1"/>
    <col min="33" max="33" width="12.5" style="88" bestFit="1" customWidth="1"/>
    <col min="34" max="34" width="12.375" style="88" customWidth="1"/>
    <col min="35" max="39" width="9" style="88"/>
    <col min="40" max="41" width="11.75" style="88" customWidth="1"/>
    <col min="42" max="16384" width="9" style="88"/>
  </cols>
  <sheetData>
    <row r="1" spans="1:41" ht="29.25" thickBot="1" x14ac:dyDescent="0.35">
      <c r="A1" s="157" t="s">
        <v>121</v>
      </c>
      <c r="B1" s="158"/>
      <c r="C1" s="158"/>
      <c r="D1" s="158"/>
      <c r="E1" s="159" t="s">
        <v>0</v>
      </c>
      <c r="F1" s="160"/>
      <c r="G1" s="160"/>
      <c r="H1" s="160"/>
      <c r="J1" s="161" t="s">
        <v>1</v>
      </c>
      <c r="K1" s="158"/>
      <c r="L1" s="1" t="s">
        <v>2</v>
      </c>
      <c r="M1" s="1" t="s">
        <v>3</v>
      </c>
      <c r="N1" s="1" t="s">
        <v>4</v>
      </c>
      <c r="O1" s="161" t="s">
        <v>5</v>
      </c>
      <c r="P1" s="158"/>
      <c r="Q1" s="158"/>
      <c r="R1" s="1"/>
      <c r="S1" s="1"/>
      <c r="T1" s="1"/>
      <c r="V1" s="1"/>
      <c r="W1" s="1"/>
      <c r="X1" s="87" t="s">
        <v>6</v>
      </c>
      <c r="Y1" s="1"/>
      <c r="Z1" s="1"/>
    </row>
    <row r="2" spans="1:41" x14ac:dyDescent="0.15">
      <c r="A2" s="4"/>
      <c r="B2" s="5"/>
      <c r="C2" s="5"/>
      <c r="D2" s="6"/>
      <c r="E2" s="162" t="s">
        <v>7</v>
      </c>
      <c r="F2" s="163"/>
      <c r="G2" s="164" t="s">
        <v>8</v>
      </c>
      <c r="H2" s="164"/>
      <c r="I2" s="165" t="s">
        <v>9</v>
      </c>
      <c r="J2" s="166"/>
      <c r="K2" s="164" t="s">
        <v>10</v>
      </c>
      <c r="L2" s="164"/>
      <c r="M2" s="165" t="s">
        <v>11</v>
      </c>
      <c r="N2" s="166"/>
      <c r="O2" s="164" t="s">
        <v>12</v>
      </c>
      <c r="P2" s="164"/>
      <c r="Q2" s="165" t="s">
        <v>13</v>
      </c>
      <c r="R2" s="166"/>
      <c r="S2" s="164" t="s">
        <v>14</v>
      </c>
      <c r="T2" s="164"/>
      <c r="U2" s="165" t="s">
        <v>15</v>
      </c>
      <c r="V2" s="166"/>
      <c r="W2" s="164" t="s">
        <v>16</v>
      </c>
      <c r="X2" s="164"/>
      <c r="Y2" s="172" t="s">
        <v>17</v>
      </c>
      <c r="Z2" s="173"/>
    </row>
    <row r="3" spans="1:41" ht="18.75" x14ac:dyDescent="0.2">
      <c r="A3" s="7"/>
      <c r="C3" s="167"/>
      <c r="D3" s="168"/>
      <c r="E3" s="169" t="s">
        <v>53</v>
      </c>
      <c r="F3" s="170"/>
      <c r="G3" s="171" t="s">
        <v>54</v>
      </c>
      <c r="H3" s="171"/>
      <c r="I3" s="169" t="s">
        <v>55</v>
      </c>
      <c r="J3" s="170"/>
      <c r="K3" s="171" t="s">
        <v>56</v>
      </c>
      <c r="L3" s="171"/>
      <c r="M3" s="169" t="s">
        <v>57</v>
      </c>
      <c r="N3" s="170"/>
      <c r="O3" s="171">
        <v>26</v>
      </c>
      <c r="P3" s="171"/>
      <c r="Q3" s="169" t="s">
        <v>58</v>
      </c>
      <c r="R3" s="170"/>
      <c r="S3" s="171" t="s">
        <v>59</v>
      </c>
      <c r="T3" s="171"/>
      <c r="U3" s="169" t="s">
        <v>60</v>
      </c>
      <c r="V3" s="170"/>
      <c r="W3" s="171">
        <v>40</v>
      </c>
      <c r="X3" s="171"/>
      <c r="Y3" s="174"/>
      <c r="Z3" s="175"/>
      <c r="AD3" s="176" t="s">
        <v>98</v>
      </c>
      <c r="AE3" s="176"/>
      <c r="AF3" s="176"/>
      <c r="AG3" s="176"/>
      <c r="AK3" s="176" t="s">
        <v>115</v>
      </c>
      <c r="AL3" s="176"/>
      <c r="AM3" s="176"/>
      <c r="AN3" s="176"/>
    </row>
    <row r="4" spans="1:41" ht="14.25" thickBot="1" x14ac:dyDescent="0.2">
      <c r="A4" s="7"/>
      <c r="E4" s="8" t="s">
        <v>18</v>
      </c>
      <c r="F4" s="9" t="s">
        <v>19</v>
      </c>
      <c r="G4" s="10" t="s">
        <v>18</v>
      </c>
      <c r="H4" s="11" t="s">
        <v>19</v>
      </c>
      <c r="I4" s="8" t="s">
        <v>18</v>
      </c>
      <c r="J4" s="9" t="s">
        <v>19</v>
      </c>
      <c r="K4" s="10" t="s">
        <v>18</v>
      </c>
      <c r="L4" s="11" t="s">
        <v>19</v>
      </c>
      <c r="M4" s="8" t="s">
        <v>18</v>
      </c>
      <c r="N4" s="9" t="s">
        <v>19</v>
      </c>
      <c r="O4" s="10" t="s">
        <v>18</v>
      </c>
      <c r="P4" s="11" t="s">
        <v>19</v>
      </c>
      <c r="Q4" s="8" t="s">
        <v>18</v>
      </c>
      <c r="R4" s="9" t="s">
        <v>19</v>
      </c>
      <c r="S4" s="10" t="s">
        <v>18</v>
      </c>
      <c r="T4" s="11" t="s">
        <v>19</v>
      </c>
      <c r="U4" s="8" t="s">
        <v>18</v>
      </c>
      <c r="V4" s="9" t="s">
        <v>19</v>
      </c>
      <c r="W4" s="10" t="s">
        <v>18</v>
      </c>
      <c r="X4" s="11" t="s">
        <v>19</v>
      </c>
      <c r="Y4" s="8" t="s">
        <v>18</v>
      </c>
      <c r="Z4" s="9" t="s">
        <v>19</v>
      </c>
      <c r="AD4" s="88" t="s">
        <v>109</v>
      </c>
      <c r="AE4" s="88" t="s">
        <v>110</v>
      </c>
      <c r="AF4" s="88" t="s">
        <v>111</v>
      </c>
      <c r="AG4" s="88" t="s">
        <v>112</v>
      </c>
      <c r="AH4" s="88" t="s">
        <v>113</v>
      </c>
      <c r="AK4" s="88" t="s">
        <v>109</v>
      </c>
      <c r="AL4" s="88" t="s">
        <v>110</v>
      </c>
      <c r="AM4" s="88" t="s">
        <v>111</v>
      </c>
      <c r="AN4" s="88" t="s">
        <v>112</v>
      </c>
      <c r="AO4" s="88" t="s">
        <v>113</v>
      </c>
    </row>
    <row r="5" spans="1:41" ht="18.95" customHeight="1" x14ac:dyDescent="0.15">
      <c r="A5" s="4"/>
      <c r="B5" s="12"/>
      <c r="C5" s="2" t="s">
        <v>20</v>
      </c>
      <c r="D5" s="85" t="s">
        <v>21</v>
      </c>
      <c r="E5" s="13">
        <v>873</v>
      </c>
      <c r="F5" s="14">
        <v>80165</v>
      </c>
      <c r="G5" s="15">
        <v>30</v>
      </c>
      <c r="H5" s="16">
        <v>5440</v>
      </c>
      <c r="I5" s="13">
        <v>1201</v>
      </c>
      <c r="J5" s="14">
        <v>934807</v>
      </c>
      <c r="K5" s="17">
        <v>2174</v>
      </c>
      <c r="L5" s="18">
        <v>4348000</v>
      </c>
      <c r="M5" s="13">
        <v>903</v>
      </c>
      <c r="N5" s="75">
        <v>196055</v>
      </c>
      <c r="O5" s="19">
        <v>1363</v>
      </c>
      <c r="P5" s="18">
        <v>48976</v>
      </c>
      <c r="Q5" s="13">
        <v>12632</v>
      </c>
      <c r="R5" s="14">
        <v>2066115</v>
      </c>
      <c r="S5" s="19">
        <v>17926</v>
      </c>
      <c r="T5" s="18">
        <v>5349555</v>
      </c>
      <c r="U5" s="13">
        <v>2859</v>
      </c>
      <c r="V5" s="14">
        <v>1236213.9932867133</v>
      </c>
      <c r="W5" s="13">
        <v>384</v>
      </c>
      <c r="X5" s="18">
        <v>87512</v>
      </c>
      <c r="Y5" s="20">
        <f t="shared" ref="Y5:Z18" si="0">+W5+U5+S5+Q5+O5+M5+K5+I5+G5+E5</f>
        <v>40345</v>
      </c>
      <c r="Z5" s="21">
        <f t="shared" si="0"/>
        <v>14352838.993286714</v>
      </c>
      <c r="AC5" s="88" t="s">
        <v>99</v>
      </c>
      <c r="AD5" s="3">
        <f>+'(令和6年4月)'!E20+'(令和6年5月)'!E20+'(令和6年6月)'!E20+'(令和6年7月)'!E20+'(令和6年8月)'!E20+'(令和6年9月)'!E20+'(令和6年10月)'!E20+'(令和6年11月)'!E20+'(令和6年12月)'!E20+'(令和7年1月)'!E20+'(令和7年2月)'!E20+'(令和7年9月)'!E20</f>
        <v>12050</v>
      </c>
      <c r="AE5" s="3">
        <f>+'(令和6年4月)'!E21+'(令和6年5月)'!E21+'(令和6年6月)'!E21+'(令和6年7月)'!E21+'(令和6年8月)'!E21+'(令和6年9月)'!E21+'(令和6年10月)'!E21+'(令和6年11月)'!E21+'(令和6年12月)'!E21+'(令和7年1月)'!E21+'(令和7年2月)'!E21+'(令和7年9月)'!E21</f>
        <v>11611.008</v>
      </c>
      <c r="AG5" s="3">
        <f>+'(令和6年4月)'!F22+'(令和6年5月)'!F22+'(令和6年6月)'!F22+'(令和6年7月)'!F22+'(令和6年8月)'!F22+'(令和6年9月)'!F22+'(令和6年10月)'!F22+'(令和6年11月)'!F22+'(令和6年12月)'!F22+'(令和7年1月)'!F22+'(令和7年2月)'!F22+'(令和7年9月)'!F22</f>
        <v>3982990.8</v>
      </c>
      <c r="AH5" s="155">
        <f t="shared" ref="AH5:AH14" si="1">+AG5/12</f>
        <v>331915.89999999997</v>
      </c>
      <c r="AJ5" s="88" t="s">
        <v>99</v>
      </c>
      <c r="AK5" s="88">
        <v>11355</v>
      </c>
      <c r="AL5" s="88">
        <v>11496.008</v>
      </c>
      <c r="AN5" s="88">
        <v>3832929.5999999996</v>
      </c>
      <c r="AO5" s="88">
        <v>319410.8</v>
      </c>
    </row>
    <row r="6" spans="1:41" ht="18.95" customHeight="1" x14ac:dyDescent="0.15">
      <c r="A6" s="7"/>
      <c r="B6" s="22"/>
      <c r="C6" s="83"/>
      <c r="D6" s="81" t="s">
        <v>22</v>
      </c>
      <c r="E6" s="23">
        <v>896</v>
      </c>
      <c r="F6" s="24">
        <v>74087</v>
      </c>
      <c r="G6" s="25">
        <v>30</v>
      </c>
      <c r="H6" s="26">
        <v>5440</v>
      </c>
      <c r="I6" s="27">
        <v>1266</v>
      </c>
      <c r="J6" s="21">
        <v>994855</v>
      </c>
      <c r="K6" s="25">
        <v>2054</v>
      </c>
      <c r="L6" s="26">
        <v>4079223</v>
      </c>
      <c r="M6" s="27">
        <v>808</v>
      </c>
      <c r="N6" s="76">
        <v>196381</v>
      </c>
      <c r="O6" s="25">
        <v>1406</v>
      </c>
      <c r="P6" s="26">
        <v>53037</v>
      </c>
      <c r="Q6" s="27">
        <v>12779</v>
      </c>
      <c r="R6" s="21">
        <v>2121427</v>
      </c>
      <c r="S6" s="25">
        <v>18176</v>
      </c>
      <c r="T6" s="26">
        <v>5498191</v>
      </c>
      <c r="U6" s="27">
        <v>3279</v>
      </c>
      <c r="V6" s="21">
        <v>1329428.9932867133</v>
      </c>
      <c r="W6" s="27">
        <v>505</v>
      </c>
      <c r="X6" s="26">
        <v>104788</v>
      </c>
      <c r="Y6" s="20">
        <f t="shared" si="0"/>
        <v>41199</v>
      </c>
      <c r="Z6" s="21">
        <f t="shared" si="0"/>
        <v>14456857.993286714</v>
      </c>
      <c r="AC6" s="88" t="s">
        <v>100</v>
      </c>
      <c r="AD6" s="3">
        <f>+'(令和6年4月)'!G20+'(令和6年5月)'!G20+'(令和6年6月)'!G20+'(令和6年7月)'!G20+'(令和6年8月)'!G20+'(令和6年9月)'!G20+'(令和6年10月)'!G20+'(令和6年11月)'!G20+'(令和6年12月)'!G20+'(令和7年1月)'!G20+'(令和7年2月)'!G20+'(令和7年9月)'!G20</f>
        <v>12696.342000000001</v>
      </c>
      <c r="AE6" s="3">
        <f>+'(令和6年4月)'!G21+'(令和6年5月)'!G21+'(令和6年6月)'!G21+'(令和6年7月)'!G21+'(令和6年8月)'!G21+'(令和6年9月)'!G21+'(令和6年10月)'!G21+'(令和6年11月)'!G21+'(令和6年12月)'!G21+'(令和7年1月)'!G21+'(令和7年2月)'!G21+'(令和7年9月)'!G21</f>
        <v>12864.806</v>
      </c>
      <c r="AG6" s="3">
        <f>+'(令和6年4月)'!H22+'(令和6年5月)'!H22+'(令和6年6月)'!H22+'(令和6年7月)'!H22+'(令和6年8月)'!H22+'(令和6年9月)'!H22+'(令和6年10月)'!H22+'(令和6年11月)'!H22+'(令和6年12月)'!H22+'(令和7年1月)'!H22+'(令和7年2月)'!H22+'(令和7年9月)'!H22</f>
        <v>8551956</v>
      </c>
      <c r="AH6" s="155">
        <f t="shared" si="1"/>
        <v>712663</v>
      </c>
      <c r="AJ6" s="88" t="s">
        <v>100</v>
      </c>
      <c r="AK6" s="88">
        <v>13176.763999999999</v>
      </c>
      <c r="AL6" s="88">
        <v>13004.784</v>
      </c>
      <c r="AN6" s="88">
        <v>8578503</v>
      </c>
      <c r="AO6" s="88">
        <v>714875.25</v>
      </c>
    </row>
    <row r="7" spans="1:41" ht="18.95" customHeight="1" thickBot="1" x14ac:dyDescent="0.2">
      <c r="A7" s="7" t="s">
        <v>23</v>
      </c>
      <c r="B7" s="22"/>
      <c r="C7" s="84"/>
      <c r="D7" s="28" t="s">
        <v>24</v>
      </c>
      <c r="E7" s="23">
        <v>1531.9</v>
      </c>
      <c r="F7" s="36">
        <v>279381</v>
      </c>
      <c r="G7" s="29">
        <v>151</v>
      </c>
      <c r="H7" s="30">
        <v>74178</v>
      </c>
      <c r="I7" s="31">
        <v>1358</v>
      </c>
      <c r="J7" s="32">
        <v>939812</v>
      </c>
      <c r="K7" s="77">
        <v>5196</v>
      </c>
      <c r="L7" s="30">
        <v>4144289</v>
      </c>
      <c r="M7" s="23">
        <v>1966.3</v>
      </c>
      <c r="N7" s="24">
        <v>360323.25</v>
      </c>
      <c r="O7" s="33">
        <v>2841</v>
      </c>
      <c r="P7" s="34">
        <v>492835</v>
      </c>
      <c r="Q7" s="23">
        <v>31615.4</v>
      </c>
      <c r="R7" s="24">
        <v>4858482</v>
      </c>
      <c r="S7" s="33">
        <v>28524.2</v>
      </c>
      <c r="T7" s="34">
        <v>2104312</v>
      </c>
      <c r="U7" s="23">
        <v>3150.3</v>
      </c>
      <c r="V7" s="24">
        <v>1897801.458041958</v>
      </c>
      <c r="W7" s="23">
        <v>2037.1999999999998</v>
      </c>
      <c r="X7" s="34">
        <v>442057</v>
      </c>
      <c r="Y7" s="31">
        <f t="shared" si="0"/>
        <v>78371.3</v>
      </c>
      <c r="Z7" s="24">
        <f>+X7+V7+T7+R7+P7+N7+L7+J7+H7+F7</f>
        <v>15593470.708041959</v>
      </c>
      <c r="AC7" s="88" t="s">
        <v>101</v>
      </c>
      <c r="AD7" s="3">
        <f>+'(令和6年4月)'!I20+'(令和6年5月)'!I20+'(令和6年6月)'!I20+'(令和6年7月)'!I20+'(令和6年8月)'!I20+'(令和6年9月)'!I20+'(令和6年10月)'!I20+'(令和6年11月)'!I20+'(令和6年12月)'!I20+'(令和7年1月)'!I20+'(令和7年2月)'!I20+'(令和7年9月)'!I20</f>
        <v>98753.600000000006</v>
      </c>
      <c r="AE7" s="3">
        <f>+'(令和6年4月)'!I21+'(令和6年5月)'!I21+'(令和6年6月)'!I21+'(令和6年7月)'!I21+'(令和6年8月)'!I21+'(令和6年9月)'!I21+'(令和6年10月)'!I21+'(令和6年11月)'!I21+'(令和6年12月)'!I21+'(令和7年1月)'!I21+'(令和7年2月)'!I21+'(令和7年9月)'!I21</f>
        <v>80403.199999999997</v>
      </c>
      <c r="AG7" s="3">
        <f>+'(令和6年4月)'!J22+'(令和6年5月)'!J22+'(令和6年6月)'!J22+'(令和6年7月)'!J22+'(令和6年8月)'!J22+'(令和6年9月)'!J22+'(令和6年10月)'!J22+'(令和6年11月)'!J22+'(令和6年12月)'!J22+'(令和7年1月)'!J22+'(令和7年2月)'!J22+'(令和7年9月)'!J22</f>
        <v>35442274.618181817</v>
      </c>
      <c r="AH7" s="155">
        <f t="shared" si="1"/>
        <v>2953522.8848484848</v>
      </c>
      <c r="AJ7" s="88" t="s">
        <v>101</v>
      </c>
      <c r="AK7" s="88">
        <v>21614.600000000002</v>
      </c>
      <c r="AL7" s="88">
        <v>22501.699999999997</v>
      </c>
      <c r="AN7" s="88">
        <v>35103433.163636364</v>
      </c>
      <c r="AO7" s="88">
        <v>2925286.0969696972</v>
      </c>
    </row>
    <row r="8" spans="1:41" ht="18.95" customHeight="1" x14ac:dyDescent="0.15">
      <c r="A8" s="7"/>
      <c r="B8" s="22" t="s">
        <v>25</v>
      </c>
      <c r="C8" s="2" t="s">
        <v>26</v>
      </c>
      <c r="D8" s="85" t="s">
        <v>21</v>
      </c>
      <c r="E8" s="13">
        <v>326</v>
      </c>
      <c r="F8" s="14">
        <v>61755.6</v>
      </c>
      <c r="G8" s="15">
        <v>166.35900000000001</v>
      </c>
      <c r="H8" s="16">
        <v>100200</v>
      </c>
      <c r="I8" s="13">
        <v>77696</v>
      </c>
      <c r="J8" s="14">
        <v>2316553.2545454544</v>
      </c>
      <c r="K8" s="17">
        <v>0</v>
      </c>
      <c r="L8" s="18">
        <v>0</v>
      </c>
      <c r="M8" s="13">
        <v>5035</v>
      </c>
      <c r="N8" s="75">
        <v>1211644.3999999999</v>
      </c>
      <c r="O8" s="19">
        <v>44</v>
      </c>
      <c r="P8" s="18">
        <v>5243.4</v>
      </c>
      <c r="Q8" s="13">
        <v>6483</v>
      </c>
      <c r="R8" s="14">
        <v>1698888.83</v>
      </c>
      <c r="S8" s="19">
        <v>27048</v>
      </c>
      <c r="T8" s="18">
        <v>3883967.09</v>
      </c>
      <c r="U8" s="13">
        <v>21125.200000000001</v>
      </c>
      <c r="V8" s="14">
        <v>4600466.9197674412</v>
      </c>
      <c r="W8" s="13">
        <v>3</v>
      </c>
      <c r="X8" s="18">
        <v>600</v>
      </c>
      <c r="Y8" s="13">
        <f t="shared" si="0"/>
        <v>137926.55900000001</v>
      </c>
      <c r="Z8" s="14">
        <f t="shared" si="0"/>
        <v>13879319.494312895</v>
      </c>
      <c r="AC8" s="88" t="s">
        <v>102</v>
      </c>
      <c r="AD8" s="3">
        <f>+'(令和6年4月)'!K20+'(令和6年5月)'!K20+'(令和6年6月)'!K20+'(令和6年7月)'!K20+'(令和6年8月)'!K20+'(令和6年9月)'!K20+'(令和6年10月)'!K20+'(令和6年11月)'!K20+'(令和6年12月)'!K20+'(令和7年1月)'!K20+'(令和7年2月)'!K20+'(令和7年9月)'!K20</f>
        <v>26061</v>
      </c>
      <c r="AE8" s="3">
        <f>+'(令和6年4月)'!K21+'(令和6年5月)'!K21+'(令和6年6月)'!K21+'(令和6年7月)'!K21+'(令和6年8月)'!K21+'(令和6年9月)'!K21+'(令和6年10月)'!K21+'(令和6年11月)'!K21+'(令和6年12月)'!K21+'(令和7年1月)'!K21+'(令和7年2月)'!K21+'(令和7年9月)'!K21</f>
        <v>23934</v>
      </c>
      <c r="AG8" s="3">
        <f>+'(令和6年4月)'!L22+'(令和6年5月)'!L22+'(令和6年6月)'!L22+'(令和6年7月)'!L22+'(令和6年8月)'!L22+'(令和6年9月)'!L22+'(令和6年10月)'!L22+'(令和6年11月)'!L22+'(令和6年12月)'!L22+'(令和7年1月)'!L22+'(令和7年2月)'!L22+'(令和7年9月)'!L22</f>
        <v>74424933</v>
      </c>
      <c r="AH8" s="155">
        <f t="shared" si="1"/>
        <v>6202077.75</v>
      </c>
      <c r="AJ8" s="88" t="s">
        <v>102</v>
      </c>
      <c r="AK8" s="88">
        <v>24793</v>
      </c>
      <c r="AL8" s="88">
        <v>23221</v>
      </c>
      <c r="AN8" s="88">
        <v>76235439</v>
      </c>
      <c r="AO8" s="88">
        <v>6352953.25</v>
      </c>
    </row>
    <row r="9" spans="1:41" ht="18.95" customHeight="1" x14ac:dyDescent="0.15">
      <c r="A9" s="7" t="s">
        <v>27</v>
      </c>
      <c r="B9" s="22"/>
      <c r="C9" s="83"/>
      <c r="D9" s="81" t="s">
        <v>22</v>
      </c>
      <c r="E9" s="23">
        <v>165</v>
      </c>
      <c r="F9" s="24">
        <v>27450</v>
      </c>
      <c r="G9" s="25">
        <v>158.71700000000001</v>
      </c>
      <c r="H9" s="26">
        <v>95800</v>
      </c>
      <c r="I9" s="27">
        <v>59275</v>
      </c>
      <c r="J9" s="21">
        <v>1999132.8181818181</v>
      </c>
      <c r="K9" s="25">
        <v>0</v>
      </c>
      <c r="L9" s="26">
        <v>0</v>
      </c>
      <c r="M9" s="27">
        <v>4192</v>
      </c>
      <c r="N9" s="76">
        <v>984431</v>
      </c>
      <c r="O9" s="25">
        <v>49</v>
      </c>
      <c r="P9" s="26">
        <v>5951.7</v>
      </c>
      <c r="Q9" s="27">
        <v>6913</v>
      </c>
      <c r="R9" s="21">
        <v>1161497.4000000001</v>
      </c>
      <c r="S9" s="25">
        <v>27906</v>
      </c>
      <c r="T9" s="26">
        <v>3721589</v>
      </c>
      <c r="U9" s="27">
        <v>9104.2000000000007</v>
      </c>
      <c r="V9" s="21">
        <v>1221341.534883721</v>
      </c>
      <c r="W9" s="27">
        <v>3</v>
      </c>
      <c r="X9" s="26">
        <v>600</v>
      </c>
      <c r="Y9" s="20">
        <f t="shared" si="0"/>
        <v>107765.917</v>
      </c>
      <c r="Z9" s="21">
        <f t="shared" si="0"/>
        <v>9217793.4530655388</v>
      </c>
      <c r="AC9" s="88" t="s">
        <v>103</v>
      </c>
      <c r="AD9" s="3">
        <f>+'(令和6年4月)'!M20+'(令和6年5月)'!M20+'(令和6年6月)'!M20+'(令和6年7月)'!M20+'(令和6年8月)'!M20+'(令和6年9月)'!M20+'(令和6年10月)'!M20+'(令和6年11月)'!M20+'(令和6年12月)'!M20+'(令和7年1月)'!M20+'(令和7年2月)'!M20+'(令和7年9月)'!M20</f>
        <v>80550.035999999993</v>
      </c>
      <c r="AE9" s="3">
        <f>+'(令和6年4月)'!M21+'(令和6年5月)'!M21+'(令和6年6月)'!M21+'(令和6年7月)'!M21+'(令和6年8月)'!M21+'(令和6年9月)'!M21+'(令和6年10月)'!M21+'(令和6年11月)'!M21+'(令和6年12月)'!M21+'(令和7年1月)'!M21+'(令和7年2月)'!M21+'(令和7年9月)'!M21</f>
        <v>81648.122999999992</v>
      </c>
      <c r="AG9" s="3">
        <f>+'(令和6年4月)'!N22+'(令和6年5月)'!N22+'(令和6年6月)'!N22+'(令和6年7月)'!N22+'(令和6年8月)'!N22+'(令和6年9月)'!N22+'(令和6年10月)'!N22+'(令和6年11月)'!N22+'(令和6年12月)'!N22+'(令和7年1月)'!N22+'(令和7年2月)'!N22+'(令和7年9月)'!N22</f>
        <v>35403254.935999997</v>
      </c>
      <c r="AH9" s="155">
        <f t="shared" si="1"/>
        <v>2950271.2446666663</v>
      </c>
      <c r="AJ9" s="88" t="s">
        <v>103</v>
      </c>
      <c r="AK9" s="88">
        <v>81872.007999999987</v>
      </c>
      <c r="AL9" s="88">
        <v>83266.126999999993</v>
      </c>
      <c r="AN9" s="88">
        <v>35443918.236000001</v>
      </c>
      <c r="AO9" s="88">
        <v>2953659.8530000001</v>
      </c>
    </row>
    <row r="10" spans="1:41" ht="18.95" customHeight="1" thickBot="1" x14ac:dyDescent="0.2">
      <c r="A10" s="7"/>
      <c r="B10" s="22"/>
      <c r="C10" s="84"/>
      <c r="D10" s="28" t="s">
        <v>24</v>
      </c>
      <c r="E10" s="35">
        <v>338</v>
      </c>
      <c r="F10" s="36">
        <v>62879.199999999997</v>
      </c>
      <c r="G10" s="29">
        <v>169.488</v>
      </c>
      <c r="H10" s="30">
        <v>100400</v>
      </c>
      <c r="I10" s="37">
        <v>30269</v>
      </c>
      <c r="J10" s="38">
        <v>898994.97272727266</v>
      </c>
      <c r="K10" s="77">
        <v>0</v>
      </c>
      <c r="L10" s="30">
        <v>0</v>
      </c>
      <c r="M10" s="35">
        <v>8179</v>
      </c>
      <c r="N10" s="36">
        <v>1773130.9029999999</v>
      </c>
      <c r="O10" s="29">
        <v>69</v>
      </c>
      <c r="P10" s="30">
        <v>8180.9999999999991</v>
      </c>
      <c r="Q10" s="35">
        <v>14680</v>
      </c>
      <c r="R10" s="36">
        <v>2096979.0756000001</v>
      </c>
      <c r="S10" s="29">
        <v>6088</v>
      </c>
      <c r="T10" s="30">
        <v>819746.39999999991</v>
      </c>
      <c r="U10" s="35">
        <v>24316.999999999996</v>
      </c>
      <c r="V10" s="36">
        <v>3424665.6511627906</v>
      </c>
      <c r="W10" s="35">
        <v>0</v>
      </c>
      <c r="X10" s="30">
        <v>0</v>
      </c>
      <c r="Y10" s="37">
        <f t="shared" si="0"/>
        <v>84109.487999999998</v>
      </c>
      <c r="Z10" s="36">
        <f t="shared" si="0"/>
        <v>9184977.2024900615</v>
      </c>
      <c r="AC10" s="88" t="s">
        <v>104</v>
      </c>
      <c r="AD10" s="3">
        <f>+'(令和6年4月)'!O20+'(令和6年5月)'!O20+'(令和6年6月)'!O20+'(令和6年7月)'!O20+'(令和6年8月)'!O20+'(令和6年9月)'!O20+'(令和6年10月)'!O20+'(令和6年11月)'!O20+'(令和6年12月)'!O20+'(令和7年1月)'!O20+'(令和7年2月)'!O20+'(令和7年9月)'!O20</f>
        <v>48730</v>
      </c>
      <c r="AE10" s="3">
        <f>+'(令和6年4月)'!O21+'(令和6年5月)'!O21+'(令和6年6月)'!O21+'(令和6年7月)'!O21+'(令和6年8月)'!O21+'(令和6年9月)'!O21+'(令和6年10月)'!O21+'(令和6年11月)'!O21+'(令和6年12月)'!O21+'(令和7年1月)'!O21+'(令和7年2月)'!O21+'(令和7年9月)'!O21</f>
        <v>49285</v>
      </c>
      <c r="AG10" s="3">
        <f>+'(令和6年4月)'!P22+'(令和6年5月)'!P22+'(令和6年6月)'!P22+'(令和6年7月)'!P22+'(令和6年8月)'!P22+'(令和6年9月)'!P22+'(令和6年10月)'!P22+'(令和6年11月)'!P22+'(令和6年12月)'!P22+'(令和7年1月)'!P22+'(令和7年2月)'!P22+'(令和7年9月)'!P22</f>
        <v>16491957.199999999</v>
      </c>
      <c r="AH10" s="155">
        <f t="shared" si="1"/>
        <v>1374329.7666666666</v>
      </c>
      <c r="AJ10" s="88" t="s">
        <v>104</v>
      </c>
      <c r="AK10" s="88">
        <v>48771</v>
      </c>
      <c r="AL10" s="88">
        <v>49295</v>
      </c>
      <c r="AN10" s="88">
        <v>16604888.5</v>
      </c>
      <c r="AO10" s="88">
        <v>1383740.7083333333</v>
      </c>
    </row>
    <row r="11" spans="1:41" ht="18.95" customHeight="1" x14ac:dyDescent="0.15">
      <c r="A11" s="7" t="s">
        <v>28</v>
      </c>
      <c r="B11" s="7" t="s">
        <v>29</v>
      </c>
      <c r="C11" s="2" t="s">
        <v>30</v>
      </c>
      <c r="D11" s="39" t="s">
        <v>21</v>
      </c>
      <c r="E11" s="13">
        <v>249</v>
      </c>
      <c r="F11" s="14">
        <v>74700</v>
      </c>
      <c r="G11" s="15">
        <v>75</v>
      </c>
      <c r="H11" s="16">
        <v>75000</v>
      </c>
      <c r="I11" s="13">
        <v>22</v>
      </c>
      <c r="J11" s="14">
        <v>29728</v>
      </c>
      <c r="K11" s="17">
        <v>0</v>
      </c>
      <c r="L11" s="18">
        <v>0</v>
      </c>
      <c r="M11" s="13">
        <v>15</v>
      </c>
      <c r="N11" s="75">
        <v>15000</v>
      </c>
      <c r="O11" s="19">
        <v>0</v>
      </c>
      <c r="P11" s="18">
        <v>0</v>
      </c>
      <c r="Q11" s="13">
        <v>2432</v>
      </c>
      <c r="R11" s="14">
        <v>792490</v>
      </c>
      <c r="S11" s="19">
        <v>0</v>
      </c>
      <c r="T11" s="18">
        <v>0</v>
      </c>
      <c r="U11" s="13">
        <v>91</v>
      </c>
      <c r="V11" s="14">
        <v>4765</v>
      </c>
      <c r="W11" s="13">
        <v>1</v>
      </c>
      <c r="X11" s="18">
        <v>1882</v>
      </c>
      <c r="Y11" s="13">
        <f>+W11+U11+S11+Q11+O11+M11+K11+I11+G11+E11</f>
        <v>2885</v>
      </c>
      <c r="Z11" s="14">
        <f t="shared" si="0"/>
        <v>993565</v>
      </c>
      <c r="AC11" s="88" t="s">
        <v>105</v>
      </c>
      <c r="AD11" s="3">
        <f>+'(令和6年4月)'!Q20+'(令和6年5月)'!Q20+'(令和6年6月)'!Q20+'(令和6年7月)'!Q20+'(令和6年8月)'!Q20+'(令和6年9月)'!Q20+'(令和6年10月)'!Q20+'(令和6年11月)'!Q20+'(令和6年12月)'!Q20+'(令和7年1月)'!Q20+'(令和7年2月)'!Q20+'(令和7年9月)'!Q20</f>
        <v>313084.5</v>
      </c>
      <c r="AE11" s="3">
        <f>+'(令和6年4月)'!Q21+'(令和6年5月)'!Q21+'(令和6年6月)'!Q21+'(令和6年7月)'!Q21+'(令和6年8月)'!Q21+'(令和6年9月)'!Q21+'(令和6年10月)'!Q21+'(令和6年11月)'!Q21+'(令和6年12月)'!Q21+'(令和7年1月)'!Q21+'(令和7年2月)'!Q21+'(令和7年9月)'!Q21</f>
        <v>314093</v>
      </c>
      <c r="AG11" s="3">
        <f>+'(令和6年4月)'!R22+'(令和6年5月)'!R22+'(令和6年6月)'!R22+'(令和6年7月)'!R22+'(令和6年8月)'!R22+'(令和6年9月)'!R22+'(令和6年10月)'!R22+'(令和6年11月)'!R22+'(令和6年12月)'!R22+'(令和7年1月)'!R22+'(令和7年2月)'!R22+'(令和7年9月)'!R22</f>
        <v>134403082.3892</v>
      </c>
      <c r="AH11" s="155">
        <f t="shared" si="1"/>
        <v>11200256.865766667</v>
      </c>
      <c r="AJ11" s="88" t="s">
        <v>105</v>
      </c>
      <c r="AK11" s="88">
        <v>311981.5</v>
      </c>
      <c r="AL11" s="88">
        <v>312939.5</v>
      </c>
      <c r="AN11" s="88">
        <v>133392355.65120001</v>
      </c>
      <c r="AO11" s="88">
        <v>11116029.637600001</v>
      </c>
    </row>
    <row r="12" spans="1:41" ht="18.95" customHeight="1" x14ac:dyDescent="0.15">
      <c r="A12" s="7"/>
      <c r="B12" s="7"/>
      <c r="C12" s="83"/>
      <c r="D12" s="82" t="s">
        <v>22</v>
      </c>
      <c r="E12" s="23">
        <v>76</v>
      </c>
      <c r="F12" s="21">
        <v>22800</v>
      </c>
      <c r="G12" s="25">
        <v>75</v>
      </c>
      <c r="H12" s="26">
        <v>75000</v>
      </c>
      <c r="I12" s="27">
        <v>21</v>
      </c>
      <c r="J12" s="21">
        <v>28377</v>
      </c>
      <c r="K12" s="25">
        <v>0</v>
      </c>
      <c r="L12" s="26">
        <v>0</v>
      </c>
      <c r="M12" s="27">
        <v>15</v>
      </c>
      <c r="N12" s="76">
        <v>15000</v>
      </c>
      <c r="O12" s="25">
        <v>0</v>
      </c>
      <c r="P12" s="26">
        <v>0</v>
      </c>
      <c r="Q12" s="27">
        <v>2473</v>
      </c>
      <c r="R12" s="21">
        <v>812900</v>
      </c>
      <c r="S12" s="25">
        <v>0</v>
      </c>
      <c r="T12" s="26">
        <v>0</v>
      </c>
      <c r="U12" s="27">
        <v>124</v>
      </c>
      <c r="V12" s="21">
        <v>10956</v>
      </c>
      <c r="W12" s="27">
        <v>0</v>
      </c>
      <c r="X12" s="26">
        <v>10</v>
      </c>
      <c r="Y12" s="20">
        <f t="shared" ref="Y12:Y18" si="2">+W12+U12+S12+Q12+O12+M12+K12+I12+G12+E12</f>
        <v>2784</v>
      </c>
      <c r="Z12" s="21">
        <f t="shared" si="0"/>
        <v>965043</v>
      </c>
      <c r="AC12" s="88" t="s">
        <v>106</v>
      </c>
      <c r="AD12" s="3">
        <f>+'(令和6年4月)'!S20+'(令和6年5月)'!S20+'(令和6年6月)'!S20+'(令和6年7月)'!S20+'(令和6年8月)'!S20+'(令和6年9月)'!S20+'(令和6年10月)'!S20+'(令和6年11月)'!S20+'(令和6年12月)'!S20+'(令和7年1月)'!S20+'(令和7年2月)'!S20+'(令和7年9月)'!S20</f>
        <v>492701.6</v>
      </c>
      <c r="AE12" s="3">
        <f>+'(令和6年4月)'!S21+'(令和6年5月)'!S21+'(令和6年6月)'!S21+'(令和6年7月)'!S21+'(令和6年8月)'!S21+'(令和6年9月)'!S21+'(令和6年10月)'!S21+'(令和6年11月)'!S21+'(令和6年12月)'!S21+'(令和7年1月)'!S21+'(令和7年2月)'!S21+'(令和7年9月)'!S21</f>
        <v>489903</v>
      </c>
      <c r="AG12" s="3">
        <f>+'(令和6年4月)'!T22+'(令和6年5月)'!T22+'(令和6年6月)'!T22+'(令和6年7月)'!T22+'(令和6年8月)'!T22+'(令和6年9月)'!T22+'(令和6年10月)'!T22+'(令和6年11月)'!T22+'(令和6年12月)'!T22+'(令和7年1月)'!T22+'(令和7年2月)'!T22+'(令和7年9月)'!T22</f>
        <v>38829062.699999996</v>
      </c>
      <c r="AH12" s="155">
        <f t="shared" si="1"/>
        <v>3235755.2249999996</v>
      </c>
      <c r="AJ12" s="88" t="s">
        <v>106</v>
      </c>
      <c r="AK12" s="88">
        <v>493034.6</v>
      </c>
      <c r="AL12" s="88">
        <v>492015</v>
      </c>
      <c r="AN12" s="88">
        <v>38939482.599999994</v>
      </c>
      <c r="AO12" s="88">
        <v>3244956.8833333328</v>
      </c>
    </row>
    <row r="13" spans="1:41" ht="18.95" customHeight="1" thickBot="1" x14ac:dyDescent="0.2">
      <c r="A13" s="7"/>
      <c r="B13" s="7"/>
      <c r="C13" s="84"/>
      <c r="D13" s="40" t="s">
        <v>24</v>
      </c>
      <c r="E13" s="35">
        <v>422</v>
      </c>
      <c r="F13" s="24">
        <v>126600</v>
      </c>
      <c r="G13" s="29">
        <v>195</v>
      </c>
      <c r="H13" s="30">
        <v>195000</v>
      </c>
      <c r="I13" s="37">
        <v>3.5</v>
      </c>
      <c r="J13" s="38">
        <v>5739.4000000000087</v>
      </c>
      <c r="K13" s="77">
        <v>0</v>
      </c>
      <c r="L13" s="30">
        <v>0</v>
      </c>
      <c r="M13" s="35">
        <v>19</v>
      </c>
      <c r="N13" s="36">
        <v>19000</v>
      </c>
      <c r="O13" s="29">
        <v>0</v>
      </c>
      <c r="P13" s="30">
        <v>0</v>
      </c>
      <c r="Q13" s="35">
        <v>7090.6</v>
      </c>
      <c r="R13" s="36">
        <v>2355493.6</v>
      </c>
      <c r="S13" s="29">
        <v>0</v>
      </c>
      <c r="T13" s="30">
        <v>0</v>
      </c>
      <c r="U13" s="35">
        <v>301</v>
      </c>
      <c r="V13" s="36">
        <v>38084</v>
      </c>
      <c r="W13" s="35">
        <v>15</v>
      </c>
      <c r="X13" s="30">
        <v>42141</v>
      </c>
      <c r="Y13" s="37">
        <f t="shared" si="2"/>
        <v>8046.1</v>
      </c>
      <c r="Z13" s="36">
        <f t="shared" si="0"/>
        <v>2782058</v>
      </c>
      <c r="AC13" s="88" t="s">
        <v>107</v>
      </c>
      <c r="AD13" s="3">
        <f>+'(令和6年4月)'!U20+'(令和6年5月)'!U20+'(令和6年6月)'!U20+'(令和6年7月)'!U20+'(令和6年8月)'!U20+'(令和6年9月)'!U20+'(令和6年10月)'!U20+'(令和6年11月)'!U20+'(令和6年12月)'!U20+'(令和7年1月)'!U20+'(令和7年2月)'!U20+'(令和7年9月)'!U20</f>
        <v>60655.199999999997</v>
      </c>
      <c r="AE13" s="3">
        <f>+'(令和6年4月)'!U21+'(令和6年5月)'!U21+'(令和6年6月)'!U21+'(令和6年7月)'!U21+'(令和6年8月)'!U21+'(令和6年9月)'!U21+'(令和6年10月)'!U21+'(令和6年11月)'!U21+'(令和6年12月)'!U21+'(令和7年1月)'!U21+'(令和7年2月)'!U21+'(令和7年9月)'!U21</f>
        <v>50292.899999999994</v>
      </c>
      <c r="AG13" s="3">
        <f>+'(令和6年4月)'!V22+'(令和6年5月)'!V22+'(令和6年6月)'!V22+'(令和6年7月)'!V22+'(令和6年8月)'!V22+'(令和6年9月)'!V22+'(令和6年10月)'!V22+'(令和6年11月)'!V22+'(令和6年12月)'!V22+'(令和7年1月)'!V22+'(令和7年2月)'!V22+'(令和7年9月)'!V22</f>
        <v>26822517.669669859</v>
      </c>
      <c r="AH13" s="88">
        <f t="shared" si="1"/>
        <v>2235209.8058058214</v>
      </c>
      <c r="AJ13" s="88" t="s">
        <v>107</v>
      </c>
      <c r="AK13" s="88">
        <v>40466</v>
      </c>
      <c r="AL13" s="88">
        <v>42109.1</v>
      </c>
      <c r="AN13" s="88">
        <v>22877507.576744184</v>
      </c>
      <c r="AO13" s="88">
        <v>1906458.9647286821</v>
      </c>
    </row>
    <row r="14" spans="1:41" ht="18.95" customHeight="1" x14ac:dyDescent="0.15">
      <c r="A14" s="7" t="s">
        <v>31</v>
      </c>
      <c r="B14" s="22" t="s">
        <v>32</v>
      </c>
      <c r="C14" s="2" t="s">
        <v>33</v>
      </c>
      <c r="D14" s="85" t="s">
        <v>21</v>
      </c>
      <c r="E14" s="13">
        <v>249</v>
      </c>
      <c r="F14" s="14">
        <v>0</v>
      </c>
      <c r="G14" s="15">
        <v>0</v>
      </c>
      <c r="H14" s="16">
        <v>0</v>
      </c>
      <c r="I14" s="13">
        <v>0</v>
      </c>
      <c r="J14" s="14">
        <v>0</v>
      </c>
      <c r="K14" s="17">
        <v>0</v>
      </c>
      <c r="L14" s="18">
        <v>0</v>
      </c>
      <c r="M14" s="13">
        <v>96</v>
      </c>
      <c r="N14" s="75">
        <v>14341</v>
      </c>
      <c r="O14" s="19">
        <v>0</v>
      </c>
      <c r="P14" s="18">
        <v>0</v>
      </c>
      <c r="Q14" s="13">
        <v>0</v>
      </c>
      <c r="R14" s="18">
        <v>0</v>
      </c>
      <c r="S14" s="13">
        <v>0</v>
      </c>
      <c r="T14" s="14">
        <v>0</v>
      </c>
      <c r="U14" s="19">
        <v>0</v>
      </c>
      <c r="V14" s="18">
        <v>0</v>
      </c>
      <c r="W14" s="13">
        <v>0</v>
      </c>
      <c r="X14" s="18">
        <v>0</v>
      </c>
      <c r="Y14" s="13">
        <f t="shared" si="2"/>
        <v>345</v>
      </c>
      <c r="Z14" s="14">
        <f t="shared" si="0"/>
        <v>14341</v>
      </c>
      <c r="AC14" s="88" t="s">
        <v>108</v>
      </c>
      <c r="AD14" s="3">
        <f>+'(令和6年4月)'!W20+'(令和6年5月)'!W20+'(令和6年6月)'!W20+'(令和6年7月)'!W20+'(令和6年8月)'!W20+'(令和6年9月)'!W20+'(令和6年10月)'!W20+'(令和6年11月)'!W20+'(令和6年12月)'!W20+'(令和7年1月)'!W20+'(令和7年2月)'!W20+'(令和7年9月)'!W20</f>
        <v>51487.667000000001</v>
      </c>
      <c r="AE14" s="3">
        <f>+'(令和6年4月)'!W21+'(令和6年5月)'!W21+'(令和6年6月)'!W21+'(令和6年7月)'!W21+'(令和6年8月)'!W21+'(令和6年9月)'!W21+'(令和6年10月)'!W21+'(令和6年11月)'!W21+'(令和6年12月)'!W21+'(令和7年1月)'!W21+'(令和7年2月)'!W21+'(令和7年9月)'!W21</f>
        <v>51462.81700000001</v>
      </c>
      <c r="AG14" s="3">
        <f>+'(令和6年4月)'!X22+'(令和6年5月)'!X22+'(令和6年6月)'!X22+'(令和6年7月)'!X22+'(令和6年8月)'!X22+'(令和6年9月)'!X22+'(令和6年10月)'!X22+'(令和6年11月)'!X22+'(令和6年12月)'!X22+'(令和7年1月)'!X22+'(令和7年2月)'!X22+'(令和7年9月)'!X22</f>
        <v>13949305</v>
      </c>
      <c r="AH14" s="155">
        <f t="shared" si="1"/>
        <v>1162442.0833333333</v>
      </c>
      <c r="AJ14" s="88" t="s">
        <v>108</v>
      </c>
      <c r="AK14" s="88">
        <v>51603.657000000007</v>
      </c>
      <c r="AL14" s="88">
        <v>51410.087000000007</v>
      </c>
      <c r="AN14" s="88">
        <v>15960738.699999999</v>
      </c>
      <c r="AO14" s="88">
        <v>1330061.5583333333</v>
      </c>
    </row>
    <row r="15" spans="1:41" ht="18.95" customHeight="1" x14ac:dyDescent="0.15">
      <c r="A15" s="7"/>
      <c r="B15" s="22"/>
      <c r="C15" s="83"/>
      <c r="D15" s="81" t="s">
        <v>22</v>
      </c>
      <c r="E15" s="23">
        <v>0</v>
      </c>
      <c r="F15" s="24">
        <v>0</v>
      </c>
      <c r="G15" s="25">
        <v>0</v>
      </c>
      <c r="H15" s="26">
        <v>0</v>
      </c>
      <c r="I15" s="27">
        <v>0</v>
      </c>
      <c r="J15" s="21">
        <v>0</v>
      </c>
      <c r="K15" s="25">
        <v>0</v>
      </c>
      <c r="L15" s="26">
        <v>0</v>
      </c>
      <c r="M15" s="27">
        <v>678</v>
      </c>
      <c r="N15" s="76">
        <v>57775</v>
      </c>
      <c r="O15" s="25">
        <v>0</v>
      </c>
      <c r="P15" s="26">
        <v>0</v>
      </c>
      <c r="Q15" s="27">
        <v>0</v>
      </c>
      <c r="R15" s="26">
        <v>0</v>
      </c>
      <c r="S15" s="27">
        <v>0</v>
      </c>
      <c r="T15" s="21">
        <v>0</v>
      </c>
      <c r="U15" s="25">
        <v>0</v>
      </c>
      <c r="V15" s="26">
        <v>0</v>
      </c>
      <c r="W15" s="27">
        <v>0</v>
      </c>
      <c r="X15" s="26">
        <v>0</v>
      </c>
      <c r="Y15" s="27">
        <f t="shared" si="2"/>
        <v>678</v>
      </c>
      <c r="Z15" s="24">
        <f t="shared" si="0"/>
        <v>57775</v>
      </c>
      <c r="AD15" s="3">
        <f>SUM(AD5:AD14)</f>
        <v>1196769.9449999998</v>
      </c>
      <c r="AE15" s="3">
        <f>SUM(AE5:AE14)</f>
        <v>1165497.8540000001</v>
      </c>
      <c r="AG15" s="3">
        <f>SUM(AG5:AG14)</f>
        <v>388301334.31305164</v>
      </c>
      <c r="AK15" s="88">
        <v>1098668.129</v>
      </c>
      <c r="AL15" s="88">
        <v>1101258.3060000001</v>
      </c>
      <c r="AN15" s="88">
        <v>386969196.02758056</v>
      </c>
    </row>
    <row r="16" spans="1:41" ht="18.95" customHeight="1" thickBot="1" x14ac:dyDescent="0.2">
      <c r="A16" s="7" t="s">
        <v>34</v>
      </c>
      <c r="B16" s="22"/>
      <c r="C16" s="84"/>
      <c r="D16" s="28" t="s">
        <v>24</v>
      </c>
      <c r="E16" s="35">
        <v>0</v>
      </c>
      <c r="F16" s="36">
        <v>0</v>
      </c>
      <c r="G16" s="29">
        <v>0</v>
      </c>
      <c r="H16" s="30">
        <v>0</v>
      </c>
      <c r="I16" s="37">
        <v>0</v>
      </c>
      <c r="J16" s="38">
        <v>0</v>
      </c>
      <c r="K16" s="77">
        <v>0</v>
      </c>
      <c r="L16" s="30">
        <v>0</v>
      </c>
      <c r="M16" s="35">
        <v>2928</v>
      </c>
      <c r="N16" s="36">
        <v>354084</v>
      </c>
      <c r="O16" s="29">
        <v>0</v>
      </c>
      <c r="P16" s="30">
        <v>0</v>
      </c>
      <c r="Q16" s="35">
        <v>0</v>
      </c>
      <c r="R16" s="30">
        <v>0</v>
      </c>
      <c r="S16" s="35">
        <v>0</v>
      </c>
      <c r="T16" s="36">
        <v>0</v>
      </c>
      <c r="U16" s="29">
        <v>0</v>
      </c>
      <c r="V16" s="30">
        <v>0</v>
      </c>
      <c r="W16" s="35">
        <v>0</v>
      </c>
      <c r="X16" s="30">
        <v>0</v>
      </c>
      <c r="Y16" s="35">
        <f t="shared" si="2"/>
        <v>2928</v>
      </c>
      <c r="Z16" s="36">
        <f t="shared" si="0"/>
        <v>354084</v>
      </c>
    </row>
    <row r="17" spans="1:40" ht="18.95" customHeight="1" x14ac:dyDescent="0.15">
      <c r="A17" s="7"/>
      <c r="B17" s="22"/>
      <c r="C17" s="2" t="s">
        <v>35</v>
      </c>
      <c r="D17" s="85" t="s">
        <v>21</v>
      </c>
      <c r="E17" s="13">
        <v>0</v>
      </c>
      <c r="F17" s="14">
        <v>0</v>
      </c>
      <c r="G17" s="19">
        <v>519</v>
      </c>
      <c r="H17" s="18">
        <v>152372</v>
      </c>
      <c r="I17" s="13">
        <v>180</v>
      </c>
      <c r="J17" s="14">
        <v>90192</v>
      </c>
      <c r="K17" s="19">
        <v>36</v>
      </c>
      <c r="L17" s="18">
        <v>21980</v>
      </c>
      <c r="M17" s="13">
        <v>494.108</v>
      </c>
      <c r="N17" s="75">
        <v>105331</v>
      </c>
      <c r="O17" s="19">
        <v>2733</v>
      </c>
      <c r="P17" s="18">
        <v>1080295</v>
      </c>
      <c r="Q17" s="13">
        <v>3816</v>
      </c>
      <c r="R17" s="14">
        <v>1164553</v>
      </c>
      <c r="S17" s="19">
        <v>48</v>
      </c>
      <c r="T17" s="18">
        <v>10200</v>
      </c>
      <c r="U17" s="13">
        <v>14</v>
      </c>
      <c r="V17" s="14">
        <v>9452</v>
      </c>
      <c r="W17" s="13">
        <v>5169.1869999999999</v>
      </c>
      <c r="X17" s="18">
        <v>556071</v>
      </c>
      <c r="Y17" s="41">
        <f t="shared" si="2"/>
        <v>13009.295</v>
      </c>
      <c r="Z17" s="42">
        <f t="shared" si="0"/>
        <v>3190446</v>
      </c>
      <c r="AD17" s="3">
        <f>+'(令和6年4月)'!Y20+'(令和6年5月)'!Y20+'(令和6年6月)'!Y20+'(令和6年7月)'!Y20+'(令和6年8月)'!Y20+'(令和6年9月)'!Y20+'(令和6年10月)'!Y20+'(令和6年11月)'!Y20+'(令和6年12月)'!Y20+'(令和7年1月)'!Y20+'(令和7年2月)'!Y20+'(令和7年9月)'!Y20</f>
        <v>1196769.9450000001</v>
      </c>
      <c r="AE17" s="3">
        <f>+'(令和6年4月)'!Y21+'(令和6年5月)'!Y21+'(令和6年6月)'!Y21+'(令和6年7月)'!Y21+'(令和6年8月)'!Y21+'(令和6年9月)'!Y21+'(令和6年10月)'!Y21+'(令和6年11月)'!Y21+'(令和6年12月)'!Y21+'(令和7年1月)'!Y21+'(令和7年2月)'!Y21+'(令和7年9月)'!Y21</f>
        <v>1165497.8540000001</v>
      </c>
      <c r="AF17" s="3">
        <f>+'(令和6年4月)'!Y22+'(令和6年5月)'!Y22+'(令和6年6月)'!Y22+'(令和6年7月)'!Y22+'(令和6年8月)'!Y22+'(令和6年9月)'!Y22+'(令和6年10月)'!Y22+'(令和6年11月)'!Y22+'(令和6年12月)'!Y22+'(令和7年1月)'!Y22+'(令和7年2月)'!Y22+'(令和7年9月)'!Y22</f>
        <v>1649104.6553999996</v>
      </c>
      <c r="AG17" s="3">
        <f>+'(令和6年4月)'!Z22+'(令和6年5月)'!Z22+'(令和6年6月)'!Z22+'(令和6年7月)'!Z22+'(令和6年8月)'!Z22+'(令和6年9月)'!Z22+'(令和6年10月)'!Z22+'(令和6年11月)'!Z22+'(令和6年12月)'!Z22+'(令和7年1月)'!Z22+'(令和7年2月)'!Z22+'(令和7年9月)'!Z22</f>
        <v>388301334.3130517</v>
      </c>
      <c r="AK17" s="88">
        <v>1098668.129</v>
      </c>
      <c r="AL17" s="88">
        <v>1101258.3060000001</v>
      </c>
      <c r="AM17" s="88">
        <v>1590104.5803999996</v>
      </c>
      <c r="AN17" s="88">
        <v>386969196.0275805</v>
      </c>
    </row>
    <row r="18" spans="1:40" ht="18.95" customHeight="1" x14ac:dyDescent="0.15">
      <c r="A18" s="7" t="s">
        <v>36</v>
      </c>
      <c r="B18" s="22"/>
      <c r="C18" s="83"/>
      <c r="D18" s="81" t="s">
        <v>22</v>
      </c>
      <c r="E18" s="27">
        <v>0</v>
      </c>
      <c r="F18" s="21">
        <v>0</v>
      </c>
      <c r="G18" s="25">
        <v>716</v>
      </c>
      <c r="H18" s="26">
        <v>219076</v>
      </c>
      <c r="I18" s="27">
        <v>189</v>
      </c>
      <c r="J18" s="21">
        <v>113601</v>
      </c>
      <c r="K18" s="25">
        <v>41</v>
      </c>
      <c r="L18" s="26">
        <v>29865</v>
      </c>
      <c r="M18" s="27">
        <v>585.08799999999997</v>
      </c>
      <c r="N18" s="21">
        <v>137949</v>
      </c>
      <c r="O18" s="25">
        <v>2861</v>
      </c>
      <c r="P18" s="26">
        <v>1125668</v>
      </c>
      <c r="Q18" s="27">
        <v>3914</v>
      </c>
      <c r="R18" s="21">
        <v>1194396</v>
      </c>
      <c r="S18" s="25">
        <v>44</v>
      </c>
      <c r="T18" s="26">
        <v>9200</v>
      </c>
      <c r="U18" s="27">
        <v>5</v>
      </c>
      <c r="V18" s="21">
        <v>6450</v>
      </c>
      <c r="W18" s="27">
        <v>5164.1270000000004</v>
      </c>
      <c r="X18" s="26">
        <v>547694</v>
      </c>
      <c r="Y18" s="23">
        <f t="shared" si="2"/>
        <v>13519.215</v>
      </c>
      <c r="Z18" s="24">
        <f t="shared" si="0"/>
        <v>3383899</v>
      </c>
      <c r="AF18" s="176" t="s">
        <v>114</v>
      </c>
      <c r="AG18" s="176"/>
      <c r="AM18" s="88" t="s">
        <v>114</v>
      </c>
    </row>
    <row r="19" spans="1:40" ht="18.95" customHeight="1" thickBot="1" x14ac:dyDescent="0.2">
      <c r="A19" s="7"/>
      <c r="B19" s="22"/>
      <c r="C19" s="84"/>
      <c r="D19" s="43" t="s">
        <v>24</v>
      </c>
      <c r="E19" s="23">
        <v>0</v>
      </c>
      <c r="F19" s="24">
        <v>0</v>
      </c>
      <c r="G19" s="33">
        <v>1061</v>
      </c>
      <c r="H19" s="34">
        <v>337159</v>
      </c>
      <c r="I19" s="23">
        <v>344</v>
      </c>
      <c r="J19" s="24">
        <v>207456</v>
      </c>
      <c r="K19" s="78">
        <v>94</v>
      </c>
      <c r="L19" s="34">
        <v>66075</v>
      </c>
      <c r="M19" s="23">
        <v>1016.1079999999999</v>
      </c>
      <c r="N19" s="24">
        <v>275675</v>
      </c>
      <c r="O19" s="33">
        <v>1292</v>
      </c>
      <c r="P19" s="34">
        <v>497453.5</v>
      </c>
      <c r="Q19" s="23">
        <v>6994</v>
      </c>
      <c r="R19" s="24">
        <v>2731645</v>
      </c>
      <c r="S19" s="33">
        <v>22</v>
      </c>
      <c r="T19" s="34">
        <v>4600</v>
      </c>
      <c r="U19" s="23">
        <v>57</v>
      </c>
      <c r="V19" s="24">
        <v>13562</v>
      </c>
      <c r="W19" s="23">
        <v>4933.9066999999995</v>
      </c>
      <c r="X19" s="34">
        <v>654642</v>
      </c>
      <c r="Y19" s="35">
        <f>+W19+U19+S19+Q19+O19+M19+K19+I19+G19+E19</f>
        <v>15814.0147</v>
      </c>
      <c r="Z19" s="36">
        <f>+X19+V19+T19+R19+P19+N19+L19+J19+H19+F19</f>
        <v>4788267.5</v>
      </c>
      <c r="AF19" s="156">
        <f>+AF17/12</f>
        <v>137425.38794999997</v>
      </c>
      <c r="AG19" s="156">
        <f>+AG17/12</f>
        <v>32358444.526087642</v>
      </c>
      <c r="AM19" s="88">
        <v>132508.71503333331</v>
      </c>
      <c r="AN19" s="88">
        <v>32247433.002298374</v>
      </c>
    </row>
    <row r="20" spans="1:40" ht="18.95" customHeight="1" x14ac:dyDescent="0.15">
      <c r="A20" s="7"/>
      <c r="B20" s="22"/>
      <c r="C20" s="2" t="s">
        <v>17</v>
      </c>
      <c r="D20" s="85" t="s">
        <v>21</v>
      </c>
      <c r="E20" s="13">
        <f>E5+E8+E11+E14+E17</f>
        <v>1697</v>
      </c>
      <c r="F20" s="14">
        <f t="shared" ref="F20:X22" si="3">F5+F8+F11+F14+F17</f>
        <v>216620.6</v>
      </c>
      <c r="G20" s="19">
        <f>G5+G8+G11+G14+G17</f>
        <v>790.35900000000004</v>
      </c>
      <c r="H20" s="18">
        <f t="shared" si="3"/>
        <v>333012</v>
      </c>
      <c r="I20" s="13">
        <f t="shared" si="3"/>
        <v>79099</v>
      </c>
      <c r="J20" s="14">
        <f t="shared" si="3"/>
        <v>3371280.2545454544</v>
      </c>
      <c r="K20" s="19">
        <f t="shared" si="3"/>
        <v>2210</v>
      </c>
      <c r="L20" s="18">
        <f t="shared" si="3"/>
        <v>4369980</v>
      </c>
      <c r="M20" s="13">
        <f t="shared" si="3"/>
        <v>6543.1080000000002</v>
      </c>
      <c r="N20" s="14">
        <f t="shared" si="3"/>
        <v>1542371.4</v>
      </c>
      <c r="O20" s="19">
        <f t="shared" si="3"/>
        <v>4140</v>
      </c>
      <c r="P20" s="18">
        <f t="shared" si="3"/>
        <v>1134514.3999999999</v>
      </c>
      <c r="Q20" s="13">
        <f t="shared" si="3"/>
        <v>25363</v>
      </c>
      <c r="R20" s="14">
        <f t="shared" si="3"/>
        <v>5722046.8300000001</v>
      </c>
      <c r="S20" s="19">
        <f t="shared" si="3"/>
        <v>45022</v>
      </c>
      <c r="T20" s="18">
        <f t="shared" si="3"/>
        <v>9243722.0899999999</v>
      </c>
      <c r="U20" s="13">
        <f t="shared" si="3"/>
        <v>24089.200000000001</v>
      </c>
      <c r="V20" s="14">
        <f t="shared" si="3"/>
        <v>5850897.9130541543</v>
      </c>
      <c r="W20" s="13">
        <f t="shared" si="3"/>
        <v>5557.1869999999999</v>
      </c>
      <c r="X20" s="18">
        <f t="shared" si="3"/>
        <v>646065</v>
      </c>
      <c r="Y20" s="31">
        <f t="shared" ref="Y20:Z21" si="4">+Y17+Y14+Y11+Y8+Y5</f>
        <v>194510.85400000002</v>
      </c>
      <c r="Z20" s="32">
        <f t="shared" si="4"/>
        <v>32430510.487599611</v>
      </c>
      <c r="AA20" s="3"/>
      <c r="AB20" s="3"/>
    </row>
    <row r="21" spans="1:40" ht="18.95" customHeight="1" x14ac:dyDescent="0.15">
      <c r="A21" s="7" t="s">
        <v>37</v>
      </c>
      <c r="B21" s="22"/>
      <c r="C21" s="83"/>
      <c r="D21" s="81" t="s">
        <v>22</v>
      </c>
      <c r="E21" s="27">
        <f t="shared" ref="E21:T22" si="5">E6+E9+E12+E15+E18</f>
        <v>1137</v>
      </c>
      <c r="F21" s="21">
        <f t="shared" si="5"/>
        <v>124337</v>
      </c>
      <c r="G21" s="25">
        <f t="shared" si="5"/>
        <v>979.71699999999998</v>
      </c>
      <c r="H21" s="26">
        <f t="shared" si="5"/>
        <v>395316</v>
      </c>
      <c r="I21" s="27">
        <f t="shared" si="5"/>
        <v>60751</v>
      </c>
      <c r="J21" s="21">
        <f t="shared" si="5"/>
        <v>3135965.8181818184</v>
      </c>
      <c r="K21" s="25">
        <f t="shared" si="5"/>
        <v>2095</v>
      </c>
      <c r="L21" s="26">
        <f t="shared" si="5"/>
        <v>4109088</v>
      </c>
      <c r="M21" s="27">
        <f t="shared" si="5"/>
        <v>6278.0879999999997</v>
      </c>
      <c r="N21" s="21">
        <f t="shared" si="5"/>
        <v>1391536</v>
      </c>
      <c r="O21" s="25">
        <f t="shared" si="5"/>
        <v>4316</v>
      </c>
      <c r="P21" s="26">
        <f t="shared" si="5"/>
        <v>1184656.7</v>
      </c>
      <c r="Q21" s="27">
        <f t="shared" si="5"/>
        <v>26079</v>
      </c>
      <c r="R21" s="21">
        <f t="shared" si="5"/>
        <v>5290220.4000000004</v>
      </c>
      <c r="S21" s="25">
        <f t="shared" si="5"/>
        <v>46126</v>
      </c>
      <c r="T21" s="26">
        <f t="shared" si="5"/>
        <v>9228980</v>
      </c>
      <c r="U21" s="27">
        <f t="shared" si="3"/>
        <v>12512.2</v>
      </c>
      <c r="V21" s="21">
        <f t="shared" si="3"/>
        <v>2568176.5281704343</v>
      </c>
      <c r="W21" s="27">
        <f t="shared" si="3"/>
        <v>5672.1270000000004</v>
      </c>
      <c r="X21" s="26">
        <f t="shared" si="3"/>
        <v>653092</v>
      </c>
      <c r="Y21" s="23">
        <f t="shared" si="4"/>
        <v>165946.13199999998</v>
      </c>
      <c r="Z21" s="24">
        <f t="shared" si="4"/>
        <v>28081368.446352251</v>
      </c>
      <c r="AA21" s="3"/>
      <c r="AB21" s="3"/>
    </row>
    <row r="22" spans="1:40" ht="18.95" customHeight="1" thickBot="1" x14ac:dyDescent="0.2">
      <c r="A22" s="7"/>
      <c r="B22" s="22"/>
      <c r="C22" s="84"/>
      <c r="D22" s="43" t="s">
        <v>24</v>
      </c>
      <c r="E22" s="23">
        <f t="shared" si="5"/>
        <v>2291.9</v>
      </c>
      <c r="F22" s="24">
        <f>F7+F10+F13+F16+F19</f>
        <v>468860.2</v>
      </c>
      <c r="G22" s="33">
        <f t="shared" si="3"/>
        <v>1576.4880000000001</v>
      </c>
      <c r="H22" s="34">
        <f t="shared" si="3"/>
        <v>706737</v>
      </c>
      <c r="I22" s="23">
        <f t="shared" si="3"/>
        <v>31974.5</v>
      </c>
      <c r="J22" s="24">
        <f t="shared" si="3"/>
        <v>2052002.3727272726</v>
      </c>
      <c r="K22" s="33">
        <f t="shared" si="3"/>
        <v>5290</v>
      </c>
      <c r="L22" s="34">
        <f t="shared" si="3"/>
        <v>4210364</v>
      </c>
      <c r="M22" s="23">
        <f t="shared" si="3"/>
        <v>14108.407999999999</v>
      </c>
      <c r="N22" s="24">
        <f t="shared" si="3"/>
        <v>2782213.1529999999</v>
      </c>
      <c r="O22" s="33">
        <f t="shared" si="3"/>
        <v>4202</v>
      </c>
      <c r="P22" s="34">
        <f t="shared" si="3"/>
        <v>998469.5</v>
      </c>
      <c r="Q22" s="23">
        <f t="shared" si="3"/>
        <v>60380</v>
      </c>
      <c r="R22" s="24">
        <f t="shared" si="3"/>
        <v>12042599.6756</v>
      </c>
      <c r="S22" s="33">
        <f t="shared" si="3"/>
        <v>34634.199999999997</v>
      </c>
      <c r="T22" s="34">
        <f t="shared" si="3"/>
        <v>2928658.4</v>
      </c>
      <c r="U22" s="23">
        <f t="shared" si="3"/>
        <v>27825.299999999996</v>
      </c>
      <c r="V22" s="24">
        <f t="shared" si="3"/>
        <v>5374113.1092047486</v>
      </c>
      <c r="W22" s="23">
        <f t="shared" si="3"/>
        <v>6986.1066999999994</v>
      </c>
      <c r="X22" s="34">
        <f t="shared" si="3"/>
        <v>1138840</v>
      </c>
      <c r="Y22" s="23">
        <f>+Y19+Y16+Y13+Y10+Y7</f>
        <v>189268.90269999998</v>
      </c>
      <c r="Z22" s="24">
        <f>+Z19+Z16+Z13+Z10+Z7</f>
        <v>32702857.41053202</v>
      </c>
      <c r="AA22" s="3"/>
      <c r="AB22" s="3"/>
    </row>
    <row r="23" spans="1:40" ht="18.95" customHeight="1" x14ac:dyDescent="0.15">
      <c r="A23" s="7" t="s">
        <v>34</v>
      </c>
      <c r="B23" s="22"/>
      <c r="C23" s="12" t="s">
        <v>38</v>
      </c>
      <c r="D23" s="44" t="s">
        <v>61</v>
      </c>
      <c r="E23" s="177">
        <f>(E20+E21)/(E22+E41)*100</f>
        <v>66.326530612244895</v>
      </c>
      <c r="F23" s="178"/>
      <c r="G23" s="177">
        <f>(G20+G21)/(G22+G41)*100</f>
        <v>52.959279353888633</v>
      </c>
      <c r="H23" s="178"/>
      <c r="I23" s="177">
        <f>(I20+I21)/(I22+I41)*100</f>
        <v>306.68187101160061</v>
      </c>
      <c r="J23" s="178"/>
      <c r="K23" s="177">
        <f>(K20+K21)/(K22+K41)*100</f>
        <v>41.137123745819402</v>
      </c>
      <c r="L23" s="178"/>
      <c r="M23" s="177">
        <f>(M20+M21)/(M22+M41)*100</f>
        <v>45.868952392182599</v>
      </c>
      <c r="N23" s="178"/>
      <c r="O23" s="177">
        <f>(O20+O21)/(O22+O41)*100</f>
        <v>98.554778554778551</v>
      </c>
      <c r="P23" s="178"/>
      <c r="Q23" s="177">
        <f>(Q20+Q21)/(Q22+Q41)*100</f>
        <v>42.347459580493272</v>
      </c>
      <c r="R23" s="178"/>
      <c r="S23" s="177">
        <f>(S20+S21)/(S22+S41)*100</f>
        <v>129.52236956534097</v>
      </c>
      <c r="T23" s="178"/>
      <c r="U23" s="177">
        <f>(U20+W20)/(U22+U41)*100</f>
        <v>67.265635210193878</v>
      </c>
      <c r="V23" s="178"/>
      <c r="W23" s="177">
        <f>(W20+W21)/(W22+W41)*100</f>
        <v>79.713151984275271</v>
      </c>
      <c r="X23" s="178"/>
      <c r="Y23" s="177">
        <f>(Y20+Y21)/(Y22+Y41)*100</f>
        <v>102.9224035505238</v>
      </c>
      <c r="Z23" s="178"/>
    </row>
    <row r="24" spans="1:40" ht="18.95" customHeight="1" x14ac:dyDescent="0.15">
      <c r="A24" s="7"/>
      <c r="B24" s="22"/>
      <c r="C24" s="45" t="s">
        <v>39</v>
      </c>
      <c r="D24" s="43" t="s">
        <v>40</v>
      </c>
      <c r="E24" s="179">
        <f>F22/E22*1000</f>
        <v>204572.7125965356</v>
      </c>
      <c r="F24" s="180"/>
      <c r="G24" s="181">
        <f>H22/G22*1000</f>
        <v>448298.36954039609</v>
      </c>
      <c r="H24" s="182"/>
      <c r="I24" s="183">
        <f>J22/I22*1000</f>
        <v>64176.214568711715</v>
      </c>
      <c r="J24" s="184"/>
      <c r="K24" s="181">
        <f>L22/K22*1000</f>
        <v>795910.01890359167</v>
      </c>
      <c r="L24" s="182"/>
      <c r="M24" s="183">
        <f>N22/M22*1000</f>
        <v>197202.4875521037</v>
      </c>
      <c r="N24" s="184"/>
      <c r="O24" s="181">
        <f>P22/O22*1000</f>
        <v>237617.68205616376</v>
      </c>
      <c r="P24" s="182"/>
      <c r="Q24" s="183">
        <f>R22/Q22*1000</f>
        <v>199446.83132825437</v>
      </c>
      <c r="R24" s="184"/>
      <c r="S24" s="181">
        <f>T22/S22*1000</f>
        <v>84559.724203244201</v>
      </c>
      <c r="T24" s="182"/>
      <c r="U24" s="183">
        <f>V22/U22*1000</f>
        <v>193137.65203626733</v>
      </c>
      <c r="V24" s="184"/>
      <c r="W24" s="181">
        <f>X22/W22*1000</f>
        <v>163014.97370488202</v>
      </c>
      <c r="X24" s="182"/>
      <c r="Y24" s="183">
        <f>Z22/Y22*1000</f>
        <v>172785.15880851052</v>
      </c>
      <c r="Z24" s="184"/>
    </row>
    <row r="25" spans="1:40" ht="18.95" customHeight="1" thickBot="1" x14ac:dyDescent="0.2">
      <c r="A25" s="22" t="s">
        <v>36</v>
      </c>
      <c r="B25" s="46"/>
      <c r="C25" s="47" t="s">
        <v>41</v>
      </c>
      <c r="D25" s="28" t="s">
        <v>61</v>
      </c>
      <c r="E25" s="48">
        <f>E22/Y22*100</f>
        <v>1.2109226435537424</v>
      </c>
      <c r="F25" s="49"/>
      <c r="G25" s="50">
        <f>G22/Y22*100</f>
        <v>0.83293556284774728</v>
      </c>
      <c r="H25" s="51"/>
      <c r="I25" s="48">
        <f>I22/Y22*100</f>
        <v>16.893689107862095</v>
      </c>
      <c r="J25" s="49"/>
      <c r="K25" s="50">
        <f>K22/Y22*100</f>
        <v>2.7949652185519858</v>
      </c>
      <c r="L25" s="51"/>
      <c r="M25" s="48">
        <f>M22/Y22*100</f>
        <v>7.4541606142042696</v>
      </c>
      <c r="N25" s="49"/>
      <c r="O25" s="50">
        <f>O22/Y22*100</f>
        <v>2.2201217104641673</v>
      </c>
      <c r="P25" s="51"/>
      <c r="Q25" s="48">
        <f>Q22/Y22*100</f>
        <v>31.901701303623614</v>
      </c>
      <c r="R25" s="49"/>
      <c r="S25" s="50">
        <f>S22/Y22*100</f>
        <v>18.298938444683021</v>
      </c>
      <c r="T25" s="51"/>
      <c r="U25" s="48">
        <f>U22/Y22*100</f>
        <v>14.701464214702186</v>
      </c>
      <c r="V25" s="49"/>
      <c r="W25" s="50">
        <f>W22/Y22*100</f>
        <v>3.6911011795071813</v>
      </c>
      <c r="X25" s="51"/>
      <c r="Y25" s="48">
        <f>E25+G25+I25+K25+M25+O25+Q25+S25+U25+W25</f>
        <v>100.00000000000001</v>
      </c>
      <c r="Z25" s="49"/>
    </row>
    <row r="26" spans="1:40" ht="6" customHeight="1" thickBot="1" x14ac:dyDescent="0.2">
      <c r="A26" s="22"/>
      <c r="D26" s="80"/>
      <c r="E26" s="52"/>
      <c r="F26" s="80"/>
      <c r="G26" s="52"/>
      <c r="H26" s="80"/>
      <c r="I26" s="52"/>
      <c r="J26" s="80"/>
      <c r="K26" s="52"/>
      <c r="L26" s="80"/>
      <c r="M26" s="52"/>
      <c r="N26" s="80"/>
      <c r="O26" s="52"/>
      <c r="P26" s="80"/>
      <c r="Q26" s="52"/>
      <c r="R26" s="80"/>
      <c r="S26" s="52"/>
      <c r="T26" s="80"/>
      <c r="U26" s="52"/>
      <c r="V26" s="80"/>
      <c r="W26" s="52"/>
      <c r="X26" s="80"/>
      <c r="Y26" s="52"/>
      <c r="Z26" s="53"/>
    </row>
    <row r="27" spans="1:40" ht="18.95" customHeight="1" thickBot="1" x14ac:dyDescent="0.2">
      <c r="A27" s="22"/>
      <c r="B27" s="194" t="s">
        <v>42</v>
      </c>
      <c r="C27" s="4" t="s">
        <v>43</v>
      </c>
      <c r="D27" s="54" t="s">
        <v>21</v>
      </c>
      <c r="E27" s="131">
        <f>+'(令和6年9月)'!E20</f>
        <v>1042</v>
      </c>
      <c r="F27" s="131">
        <f>+'(令和6年9月)'!F20</f>
        <v>100854</v>
      </c>
      <c r="G27" s="131">
        <f>+'(令和6年9月)'!G20</f>
        <v>1070.431</v>
      </c>
      <c r="H27" s="131">
        <f>+'(令和6年9月)'!H20</f>
        <v>454217</v>
      </c>
      <c r="I27" s="131">
        <f>+'(令和6年9月)'!I20</f>
        <v>1613</v>
      </c>
      <c r="J27" s="131">
        <f>+'(令和6年9月)'!J20</f>
        <v>1305645.1818181819</v>
      </c>
      <c r="K27" s="131">
        <f>+'(令和6年9月)'!K20</f>
        <v>2135</v>
      </c>
      <c r="L27" s="131">
        <f>+'(令和6年9月)'!L20</f>
        <v>5088567</v>
      </c>
      <c r="M27" s="131">
        <f>+'(令和6年9月)'!M20</f>
        <v>7359.0959999999995</v>
      </c>
      <c r="N27" s="131">
        <f>+'(令和6年9月)'!N20</f>
        <v>1451123.1</v>
      </c>
      <c r="O27" s="131">
        <f>+'(令和6年9月)'!O20</f>
        <v>3881</v>
      </c>
      <c r="P27" s="131">
        <f>+'(令和6年9月)'!P20</f>
        <v>1244163.3</v>
      </c>
      <c r="Q27" s="131">
        <f>+'(令和6年9月)'!Q20</f>
        <v>26239</v>
      </c>
      <c r="R27" s="131">
        <f>+'(令和6年9月)'!R20</f>
        <v>5514128.5</v>
      </c>
      <c r="S27" s="131">
        <f>+'(令和6年9月)'!S20</f>
        <v>42750</v>
      </c>
      <c r="T27" s="131">
        <f>+'(令和6年9月)'!T20</f>
        <v>8324615.4000000004</v>
      </c>
      <c r="U27" s="131">
        <f>+'(令和6年9月)'!U20</f>
        <v>3631</v>
      </c>
      <c r="V27" s="131">
        <f>+'(令和6年9月)'!V20</f>
        <v>1249312.4883720931</v>
      </c>
      <c r="W27" s="131">
        <f>+'(令和6年9月)'!W20</f>
        <v>3616.357</v>
      </c>
      <c r="X27" s="131">
        <f>+'(令和6年9月)'!X20</f>
        <v>501430</v>
      </c>
      <c r="Y27" s="131">
        <f>+'(令和6年9月)'!Y20</f>
        <v>93336.883999999991</v>
      </c>
      <c r="Z27" s="131">
        <f>+'(令和6年9月)'!Z20</f>
        <v>25234055.970190272</v>
      </c>
    </row>
    <row r="28" spans="1:40" ht="18.95" customHeight="1" thickBot="1" x14ac:dyDescent="0.2">
      <c r="A28" s="22"/>
      <c r="B28" s="195"/>
      <c r="C28" s="7"/>
      <c r="D28" s="55" t="s">
        <v>22</v>
      </c>
      <c r="E28" s="131">
        <f>+'(令和6年9月)'!E21</f>
        <v>950</v>
      </c>
      <c r="F28" s="131">
        <f>+'(令和6年9月)'!F21</f>
        <v>85900</v>
      </c>
      <c r="G28" s="131">
        <f>+'(令和6年9月)'!G21</f>
        <v>1053.1199999999999</v>
      </c>
      <c r="H28" s="131">
        <f>+'(令和6年9月)'!H21</f>
        <v>447156</v>
      </c>
      <c r="I28" s="131">
        <f>+'(令和6年9月)'!I21</f>
        <v>1762</v>
      </c>
      <c r="J28" s="131">
        <f>+'(令和6年9月)'!J21</f>
        <v>1405356.9363636363</v>
      </c>
      <c r="K28" s="131">
        <f>+'(令和6年9月)'!K21</f>
        <v>1535</v>
      </c>
      <c r="L28" s="131">
        <f>+'(令和6年9月)'!L21</f>
        <v>3661649</v>
      </c>
      <c r="M28" s="131">
        <f>+'(令和6年9月)'!M21</f>
        <v>6636.6419999999998</v>
      </c>
      <c r="N28" s="131">
        <f>+'(令和6年9月)'!N21</f>
        <v>1449095.1</v>
      </c>
      <c r="O28" s="131">
        <f>+'(令和6年9月)'!O21</f>
        <v>3924</v>
      </c>
      <c r="P28" s="131">
        <f>+'(令和6年9月)'!P21</f>
        <v>1255550.3</v>
      </c>
      <c r="Q28" s="131">
        <f>+'(令和6年9月)'!Q21</f>
        <v>26891</v>
      </c>
      <c r="R28" s="131">
        <f>+'(令和6年9月)'!R21</f>
        <v>5450773.2999999998</v>
      </c>
      <c r="S28" s="131">
        <f>+'(令和6年9月)'!S21</f>
        <v>44671</v>
      </c>
      <c r="T28" s="131">
        <f>+'(令和6年9月)'!T21</f>
        <v>8719141.4000000004</v>
      </c>
      <c r="U28" s="131">
        <f>+'(令和6年9月)'!U21</f>
        <v>4665</v>
      </c>
      <c r="V28" s="131">
        <f>+'(令和6年9月)'!V21</f>
        <v>1818583.9069767443</v>
      </c>
      <c r="W28" s="131">
        <f>+'(令和6年9月)'!W21</f>
        <v>3577.4270000000001</v>
      </c>
      <c r="X28" s="131">
        <f>+'(令和6年9月)'!X21</f>
        <v>500652</v>
      </c>
      <c r="Y28" s="131">
        <f>+'(令和6年9月)'!Y21</f>
        <v>95665.189000000013</v>
      </c>
      <c r="Z28" s="131">
        <f>+'(令和6年9月)'!Z21</f>
        <v>24793857.94334038</v>
      </c>
    </row>
    <row r="29" spans="1:40" ht="18.95" customHeight="1" thickBot="1" x14ac:dyDescent="0.2">
      <c r="A29" s="22"/>
      <c r="B29" s="195"/>
      <c r="C29" s="7"/>
      <c r="D29" s="55" t="s">
        <v>24</v>
      </c>
      <c r="E29" s="131">
        <f>+'(令和6年9月)'!E22</f>
        <v>1725.9</v>
      </c>
      <c r="F29" s="131">
        <f>+'(令和6年9月)'!F22</f>
        <v>304042</v>
      </c>
      <c r="G29" s="131">
        <f>+'(令和6年9月)'!G22</f>
        <v>1570.4680000000001</v>
      </c>
      <c r="H29" s="131">
        <f>+'(令和6年9月)'!H22</f>
        <v>741033</v>
      </c>
      <c r="I29" s="131">
        <f>+'(令和6年9月)'!I22</f>
        <v>3061</v>
      </c>
      <c r="J29" s="131">
        <f>+'(令和6年9月)'!J22</f>
        <v>2963978.2181818183</v>
      </c>
      <c r="K29" s="131">
        <f>+'(令和6年9月)'!K22</f>
        <v>1802</v>
      </c>
      <c r="L29" s="131">
        <f>+'(令和6年9月)'!L22</f>
        <v>3583275</v>
      </c>
      <c r="M29" s="131">
        <f>+'(令和6年9月)'!M22</f>
        <v>13652.38</v>
      </c>
      <c r="N29" s="131">
        <f>+'(令和6年9月)'!N22</f>
        <v>2768624.3530000001</v>
      </c>
      <c r="O29" s="131">
        <f>+'(令和6年9月)'!O22</f>
        <v>4417</v>
      </c>
      <c r="P29" s="131">
        <f>+'(令和6年9月)'!P22</f>
        <v>1336464.2000000002</v>
      </c>
      <c r="Q29" s="131">
        <f>+'(令和6年9月)'!Q22</f>
        <v>57635.9</v>
      </c>
      <c r="R29" s="131">
        <f>+'(令和6年9月)'!R22</f>
        <v>11140151.8376</v>
      </c>
      <c r="S29" s="131">
        <f>+'(令和6年9月)'!S22</f>
        <v>32159.200000000001</v>
      </c>
      <c r="T29" s="131">
        <f>+'(令和6年9月)'!T22</f>
        <v>2956978.2</v>
      </c>
      <c r="U29" s="131">
        <f>+'(令和6年9月)'!U22</f>
        <v>5432.5</v>
      </c>
      <c r="V29" s="131">
        <f>+'(令和6年9月)'!V22</f>
        <v>2446672.7511627907</v>
      </c>
      <c r="W29" s="131">
        <f>+'(令和6年9月)'!W22</f>
        <v>6812.1867000000011</v>
      </c>
      <c r="X29" s="131">
        <f>+'(令和6年9月)'!X22</f>
        <v>1049583</v>
      </c>
      <c r="Y29" s="131">
        <f>+'(令和6年9月)'!Y22</f>
        <v>128268.5347</v>
      </c>
      <c r="Z29" s="131">
        <f>+'(令和6年9月)'!Z22</f>
        <v>29290802.559944607</v>
      </c>
    </row>
    <row r="30" spans="1:40" ht="18.95" customHeight="1" thickBot="1" x14ac:dyDescent="0.2">
      <c r="A30" s="22" t="s">
        <v>29</v>
      </c>
      <c r="B30" s="195"/>
      <c r="C30" s="7"/>
      <c r="D30" s="56" t="s">
        <v>44</v>
      </c>
      <c r="E30" s="185">
        <f>+'(令和6年9月)'!E23</f>
        <v>59.289243407345673</v>
      </c>
      <c r="F30" s="186">
        <f>+'(令和5年1月)'!F23</f>
        <v>0</v>
      </c>
      <c r="G30" s="185">
        <f>+'(令和6年9月)'!G23</f>
        <v>67.983544759694254</v>
      </c>
      <c r="H30" s="186">
        <f>+'(令和5年1月)'!H23</f>
        <v>0</v>
      </c>
      <c r="I30" s="185">
        <f>+'(令和6年9月)'!I23</f>
        <v>53.819167596874507</v>
      </c>
      <c r="J30" s="186">
        <f>+'(令和5年1月)'!J23</f>
        <v>0</v>
      </c>
      <c r="K30" s="185">
        <f>+'(令和6年9月)'!K23</f>
        <v>122.17043941411451</v>
      </c>
      <c r="L30" s="186">
        <f>+'(令和5年1月)'!L23</f>
        <v>0</v>
      </c>
      <c r="M30" s="185">
        <f>+'(令和6年9月)'!M23</f>
        <v>52.6505789226864</v>
      </c>
      <c r="N30" s="186">
        <f>+'(令和5年1月)'!N23</f>
        <v>0</v>
      </c>
      <c r="O30" s="185">
        <f>+'(令和6年9月)'!O23</f>
        <v>87.923848146896475</v>
      </c>
      <c r="P30" s="186">
        <f>+'(令和5年1月)'!P23</f>
        <v>0</v>
      </c>
      <c r="Q30" s="185">
        <f>+'(令和6年9月)'!Q23</f>
        <v>45.831830909614766</v>
      </c>
      <c r="R30" s="186">
        <f>+'(令和5年1月)'!R23</f>
        <v>0</v>
      </c>
      <c r="S30" s="185">
        <f>+'(令和6年9月)'!S23</f>
        <v>131.97734278994074</v>
      </c>
      <c r="T30" s="186">
        <f>+'(令和5年1月)'!T23</f>
        <v>0</v>
      </c>
      <c r="U30" s="185">
        <f>+'(令和6年9月)'!U23</f>
        <v>69.720144549962185</v>
      </c>
      <c r="V30" s="186">
        <f>+'(令和5年1月)'!V23</f>
        <v>0</v>
      </c>
      <c r="W30" s="185">
        <f>+'(令和6年9月)'!W23</f>
        <v>52.952147296127251</v>
      </c>
      <c r="X30" s="186">
        <f>+'(令和5年1月)'!X23</f>
        <v>0</v>
      </c>
      <c r="Y30" s="185">
        <f>+'(令和6年9月)'!Y23</f>
        <v>73.01172412033489</v>
      </c>
      <c r="Z30" s="186">
        <f>+'(令和5年1月)'!Z23</f>
        <v>0</v>
      </c>
    </row>
    <row r="31" spans="1:40" ht="18.95" customHeight="1" x14ac:dyDescent="0.15">
      <c r="A31" s="22"/>
      <c r="B31" s="195"/>
      <c r="C31" s="4" t="s">
        <v>45</v>
      </c>
      <c r="D31" s="85" t="s">
        <v>21</v>
      </c>
      <c r="E31" s="90">
        <f>E20-E27</f>
        <v>655</v>
      </c>
      <c r="F31" s="91">
        <f t="shared" ref="F31:Z33" si="6">F20-F27</f>
        <v>115766.6</v>
      </c>
      <c r="G31" s="92">
        <f t="shared" si="6"/>
        <v>-280.072</v>
      </c>
      <c r="H31" s="93">
        <f t="shared" si="6"/>
        <v>-121205</v>
      </c>
      <c r="I31" s="90">
        <f t="shared" si="6"/>
        <v>77486</v>
      </c>
      <c r="J31" s="91">
        <f t="shared" si="6"/>
        <v>2065635.0727272725</v>
      </c>
      <c r="K31" s="92">
        <f t="shared" si="6"/>
        <v>75</v>
      </c>
      <c r="L31" s="93">
        <f t="shared" si="6"/>
        <v>-718587</v>
      </c>
      <c r="M31" s="90">
        <f t="shared" si="6"/>
        <v>-815.98799999999937</v>
      </c>
      <c r="N31" s="91">
        <f t="shared" si="6"/>
        <v>91248.299999999814</v>
      </c>
      <c r="O31" s="92">
        <f t="shared" si="6"/>
        <v>259</v>
      </c>
      <c r="P31" s="93">
        <f t="shared" si="6"/>
        <v>-109648.90000000014</v>
      </c>
      <c r="Q31" s="90">
        <f t="shared" si="6"/>
        <v>-876</v>
      </c>
      <c r="R31" s="91">
        <f t="shared" si="6"/>
        <v>207918.33000000007</v>
      </c>
      <c r="S31" s="92">
        <f t="shared" si="6"/>
        <v>2272</v>
      </c>
      <c r="T31" s="93">
        <f t="shared" si="6"/>
        <v>919106.68999999948</v>
      </c>
      <c r="U31" s="90">
        <f t="shared" si="6"/>
        <v>20458.2</v>
      </c>
      <c r="V31" s="91">
        <f t="shared" si="6"/>
        <v>4601585.4246820612</v>
      </c>
      <c r="W31" s="92">
        <f t="shared" si="6"/>
        <v>1940.83</v>
      </c>
      <c r="X31" s="93">
        <f t="shared" si="6"/>
        <v>144635</v>
      </c>
      <c r="Y31" s="90">
        <f t="shared" si="6"/>
        <v>101173.97000000003</v>
      </c>
      <c r="Z31" s="91">
        <f t="shared" si="6"/>
        <v>7196454.5174093395</v>
      </c>
    </row>
    <row r="32" spans="1:40" ht="18.95" customHeight="1" x14ac:dyDescent="0.15">
      <c r="A32" s="22" t="s">
        <v>46</v>
      </c>
      <c r="B32" s="195"/>
      <c r="C32" s="7"/>
      <c r="D32" s="81" t="s">
        <v>22</v>
      </c>
      <c r="E32" s="94">
        <f t="shared" ref="E32:T33" si="7">E21-E28</f>
        <v>187</v>
      </c>
      <c r="F32" s="95">
        <f t="shared" si="7"/>
        <v>38437</v>
      </c>
      <c r="G32" s="96">
        <f t="shared" si="7"/>
        <v>-73.402999999999906</v>
      </c>
      <c r="H32" s="97">
        <f t="shared" si="7"/>
        <v>-51840</v>
      </c>
      <c r="I32" s="94">
        <f t="shared" si="7"/>
        <v>58989</v>
      </c>
      <c r="J32" s="95">
        <f t="shared" si="7"/>
        <v>1730608.8818181821</v>
      </c>
      <c r="K32" s="96">
        <f t="shared" si="7"/>
        <v>560</v>
      </c>
      <c r="L32" s="97">
        <f t="shared" si="7"/>
        <v>447439</v>
      </c>
      <c r="M32" s="94">
        <f t="shared" si="7"/>
        <v>-358.55400000000009</v>
      </c>
      <c r="N32" s="95">
        <f t="shared" si="7"/>
        <v>-57559.100000000093</v>
      </c>
      <c r="O32" s="96">
        <f t="shared" si="7"/>
        <v>392</v>
      </c>
      <c r="P32" s="97">
        <f t="shared" si="7"/>
        <v>-70893.600000000093</v>
      </c>
      <c r="Q32" s="94">
        <f t="shared" si="7"/>
        <v>-812</v>
      </c>
      <c r="R32" s="95">
        <f t="shared" si="7"/>
        <v>-160552.89999999944</v>
      </c>
      <c r="S32" s="96">
        <f t="shared" si="7"/>
        <v>1455</v>
      </c>
      <c r="T32" s="97">
        <f t="shared" si="7"/>
        <v>509838.59999999963</v>
      </c>
      <c r="U32" s="94">
        <f>W20-U28</f>
        <v>892.1869999999999</v>
      </c>
      <c r="V32" s="95">
        <f t="shared" si="6"/>
        <v>749592.62119368999</v>
      </c>
      <c r="W32" s="96">
        <f t="shared" si="6"/>
        <v>2094.7000000000003</v>
      </c>
      <c r="X32" s="97">
        <f t="shared" si="6"/>
        <v>152440</v>
      </c>
      <c r="Y32" s="94">
        <f t="shared" si="6"/>
        <v>70280.94299999997</v>
      </c>
      <c r="Z32" s="95">
        <f t="shared" si="6"/>
        <v>3287510.5030118711</v>
      </c>
    </row>
    <row r="33" spans="1:38" ht="18.95" customHeight="1" x14ac:dyDescent="0.15">
      <c r="A33" s="22"/>
      <c r="B33" s="195"/>
      <c r="C33" s="7"/>
      <c r="D33" s="81" t="s">
        <v>24</v>
      </c>
      <c r="E33" s="94">
        <f t="shared" si="7"/>
        <v>566</v>
      </c>
      <c r="F33" s="95">
        <f t="shared" si="6"/>
        <v>164818.20000000001</v>
      </c>
      <c r="G33" s="96">
        <f t="shared" si="6"/>
        <v>6.0199999999999818</v>
      </c>
      <c r="H33" s="97">
        <f t="shared" si="6"/>
        <v>-34296</v>
      </c>
      <c r="I33" s="94">
        <f t="shared" si="6"/>
        <v>28913.5</v>
      </c>
      <c r="J33" s="95">
        <f t="shared" si="6"/>
        <v>-911975.84545454569</v>
      </c>
      <c r="K33" s="96">
        <f t="shared" si="6"/>
        <v>3488</v>
      </c>
      <c r="L33" s="97">
        <f t="shared" si="6"/>
        <v>627089</v>
      </c>
      <c r="M33" s="94">
        <f t="shared" si="6"/>
        <v>456.02800000000025</v>
      </c>
      <c r="N33" s="95">
        <f t="shared" si="6"/>
        <v>13588.799999999814</v>
      </c>
      <c r="O33" s="96">
        <f t="shared" si="6"/>
        <v>-215</v>
      </c>
      <c r="P33" s="97">
        <f t="shared" si="6"/>
        <v>-337994.70000000019</v>
      </c>
      <c r="Q33" s="94">
        <f t="shared" si="6"/>
        <v>2744.0999999999985</v>
      </c>
      <c r="R33" s="95">
        <f t="shared" si="6"/>
        <v>902447.83799999952</v>
      </c>
      <c r="S33" s="96">
        <f t="shared" si="6"/>
        <v>2474.9999999999964</v>
      </c>
      <c r="T33" s="97">
        <f t="shared" si="6"/>
        <v>-28319.800000000279</v>
      </c>
      <c r="U33" s="94">
        <f t="shared" si="6"/>
        <v>22392.799999999996</v>
      </c>
      <c r="V33" s="95">
        <f t="shared" si="6"/>
        <v>2927440.358041958</v>
      </c>
      <c r="W33" s="96">
        <f t="shared" si="6"/>
        <v>173.91999999999825</v>
      </c>
      <c r="X33" s="97">
        <f t="shared" si="6"/>
        <v>89257</v>
      </c>
      <c r="Y33" s="94">
        <f t="shared" si="6"/>
        <v>61000.367999999973</v>
      </c>
      <c r="Z33" s="95">
        <f t="shared" si="6"/>
        <v>3412054.8505874127</v>
      </c>
    </row>
    <row r="34" spans="1:38" ht="18.95" customHeight="1" thickBot="1" x14ac:dyDescent="0.2">
      <c r="A34" s="22" t="s">
        <v>47</v>
      </c>
      <c r="B34" s="195"/>
      <c r="C34" s="57"/>
      <c r="D34" s="28" t="s">
        <v>44</v>
      </c>
      <c r="E34" s="187">
        <f>+E23-E30</f>
        <v>7.0372872048992221</v>
      </c>
      <c r="F34" s="188"/>
      <c r="G34" s="187">
        <f t="shared" ref="G34" si="8">+G23-G30</f>
        <v>-15.024265405805622</v>
      </c>
      <c r="H34" s="188"/>
      <c r="I34" s="187">
        <f t="shared" ref="I34" si="9">+I23-I30</f>
        <v>252.8627034147261</v>
      </c>
      <c r="J34" s="188"/>
      <c r="K34" s="187">
        <f t="shared" ref="K34" si="10">+K23-K30</f>
        <v>-81.033315668295103</v>
      </c>
      <c r="L34" s="188"/>
      <c r="M34" s="187">
        <f t="shared" ref="M34" si="11">+M23-M30</f>
        <v>-6.7816265305038002</v>
      </c>
      <c r="N34" s="188"/>
      <c r="O34" s="187">
        <f t="shared" ref="O34" si="12">+O23-O30</f>
        <v>10.630930407882076</v>
      </c>
      <c r="P34" s="188"/>
      <c r="Q34" s="187">
        <f t="shared" ref="Q34" si="13">+Q23-Q30</f>
        <v>-3.4843713291214939</v>
      </c>
      <c r="R34" s="188"/>
      <c r="S34" s="187">
        <f t="shared" ref="S34" si="14">+S23-S30</f>
        <v>-2.4549732245997689</v>
      </c>
      <c r="T34" s="188"/>
      <c r="U34" s="187">
        <f t="shared" ref="U34" si="15">+U23-U30</f>
        <v>-2.4545093397683075</v>
      </c>
      <c r="V34" s="188"/>
      <c r="W34" s="187">
        <f t="shared" ref="W34" si="16">+W23-W30</f>
        <v>26.76100468814802</v>
      </c>
      <c r="X34" s="188"/>
      <c r="Y34" s="187">
        <f t="shared" ref="Y34" si="17">+Y23-Y30</f>
        <v>29.910679430188907</v>
      </c>
      <c r="Z34" s="188"/>
    </row>
    <row r="35" spans="1:38" ht="18.95" customHeight="1" x14ac:dyDescent="0.15">
      <c r="A35" s="22"/>
      <c r="B35" s="195"/>
      <c r="C35" s="7" t="s">
        <v>48</v>
      </c>
      <c r="D35" s="58" t="s">
        <v>21</v>
      </c>
      <c r="E35" s="59">
        <f t="shared" ref="E35:Z37" si="18">E20/E27*100</f>
        <v>162.85988483685222</v>
      </c>
      <c r="F35" s="60">
        <f t="shared" si="18"/>
        <v>214.78632478632477</v>
      </c>
      <c r="G35" s="61">
        <f t="shared" si="18"/>
        <v>73.835585852801344</v>
      </c>
      <c r="H35" s="62">
        <f t="shared" si="18"/>
        <v>73.315617865469591</v>
      </c>
      <c r="I35" s="59">
        <f t="shared" si="18"/>
        <v>4903.8437693738369</v>
      </c>
      <c r="J35" s="60">
        <f t="shared" si="18"/>
        <v>258.20799567082713</v>
      </c>
      <c r="K35" s="61">
        <f t="shared" si="18"/>
        <v>103.5128805620609</v>
      </c>
      <c r="L35" s="62">
        <f t="shared" si="18"/>
        <v>85.878401522471847</v>
      </c>
      <c r="M35" s="59">
        <f t="shared" si="18"/>
        <v>88.911844607000646</v>
      </c>
      <c r="N35" s="60">
        <f t="shared" si="18"/>
        <v>106.28811573601162</v>
      </c>
      <c r="O35" s="61">
        <f t="shared" si="18"/>
        <v>106.6735377480031</v>
      </c>
      <c r="P35" s="62">
        <f t="shared" si="18"/>
        <v>91.186936634443398</v>
      </c>
      <c r="Q35" s="59">
        <f t="shared" si="18"/>
        <v>96.661458134837446</v>
      </c>
      <c r="R35" s="60">
        <f t="shared" si="18"/>
        <v>103.77064716573072</v>
      </c>
      <c r="S35" s="61">
        <f t="shared" si="18"/>
        <v>105.31461988304093</v>
      </c>
      <c r="T35" s="62">
        <f t="shared" si="18"/>
        <v>111.04083066708404</v>
      </c>
      <c r="U35" s="59">
        <f t="shared" si="18"/>
        <v>663.43156155329109</v>
      </c>
      <c r="V35" s="60">
        <f t="shared" si="18"/>
        <v>468.32941858110468</v>
      </c>
      <c r="W35" s="61">
        <f t="shared" si="18"/>
        <v>153.66809748042022</v>
      </c>
      <c r="X35" s="62">
        <f t="shared" si="18"/>
        <v>128.84450471651078</v>
      </c>
      <c r="Y35" s="59">
        <f t="shared" si="18"/>
        <v>208.39655842807014</v>
      </c>
      <c r="Z35" s="60">
        <f t="shared" si="18"/>
        <v>128.51881808422206</v>
      </c>
    </row>
    <row r="36" spans="1:38" ht="18.95" customHeight="1" x14ac:dyDescent="0.15">
      <c r="A36" s="22" t="s">
        <v>49</v>
      </c>
      <c r="B36" s="195"/>
      <c r="C36" s="7" t="s">
        <v>62</v>
      </c>
      <c r="D36" s="56" t="s">
        <v>22</v>
      </c>
      <c r="E36" s="63">
        <f t="shared" si="18"/>
        <v>119.68421052631579</v>
      </c>
      <c r="F36" s="64">
        <f t="shared" si="18"/>
        <v>144.74621653084984</v>
      </c>
      <c r="G36" s="65">
        <f t="shared" si="18"/>
        <v>93.029949103615934</v>
      </c>
      <c r="H36" s="66">
        <f t="shared" si="18"/>
        <v>88.406730536993805</v>
      </c>
      <c r="I36" s="63">
        <f t="shared" si="18"/>
        <v>3447.8433598183883</v>
      </c>
      <c r="J36" s="64">
        <f t="shared" si="18"/>
        <v>223.14372505935296</v>
      </c>
      <c r="K36" s="65">
        <f t="shared" si="18"/>
        <v>136.48208469055373</v>
      </c>
      <c r="L36" s="66">
        <f t="shared" si="18"/>
        <v>112.21960379053262</v>
      </c>
      <c r="M36" s="63">
        <f t="shared" si="18"/>
        <v>94.597358121773027</v>
      </c>
      <c r="N36" s="64">
        <f t="shared" si="18"/>
        <v>96.027928049718753</v>
      </c>
      <c r="O36" s="65">
        <f t="shared" si="18"/>
        <v>109.98980632008156</v>
      </c>
      <c r="P36" s="66">
        <f t="shared" si="18"/>
        <v>94.353583444645736</v>
      </c>
      <c r="Q36" s="63">
        <f t="shared" si="18"/>
        <v>96.980402365103572</v>
      </c>
      <c r="R36" s="64">
        <f t="shared" si="18"/>
        <v>97.054493167052101</v>
      </c>
      <c r="S36" s="65">
        <f t="shared" si="18"/>
        <v>103.25714669472366</v>
      </c>
      <c r="T36" s="66">
        <f t="shared" si="18"/>
        <v>105.84734868504368</v>
      </c>
      <c r="U36" s="63">
        <f>W20/U28*100</f>
        <v>119.12512325830653</v>
      </c>
      <c r="V36" s="64">
        <f t="shared" si="18"/>
        <v>141.21847874700651</v>
      </c>
      <c r="W36" s="65">
        <f t="shared" si="18"/>
        <v>158.55325629286077</v>
      </c>
      <c r="X36" s="66">
        <f t="shared" si="18"/>
        <v>130.44829542276869</v>
      </c>
      <c r="Y36" s="63">
        <f t="shared" si="18"/>
        <v>173.46553509657517</v>
      </c>
      <c r="Z36" s="64">
        <f t="shared" si="18"/>
        <v>113.2593746020671</v>
      </c>
    </row>
    <row r="37" spans="1:38" ht="18.95" customHeight="1" thickBot="1" x14ac:dyDescent="0.2">
      <c r="A37" s="22"/>
      <c r="B37" s="196"/>
      <c r="C37" s="57"/>
      <c r="D37" s="47" t="s">
        <v>24</v>
      </c>
      <c r="E37" s="67">
        <f t="shared" si="18"/>
        <v>132.79448403731385</v>
      </c>
      <c r="F37" s="68">
        <f t="shared" si="18"/>
        <v>154.20902375329723</v>
      </c>
      <c r="G37" s="69">
        <f t="shared" si="18"/>
        <v>100.38332522534684</v>
      </c>
      <c r="H37" s="70">
        <f t="shared" si="18"/>
        <v>95.371866030257763</v>
      </c>
      <c r="I37" s="67">
        <f t="shared" si="18"/>
        <v>1044.5769356419471</v>
      </c>
      <c r="J37" s="68">
        <f t="shared" si="18"/>
        <v>69.231358049116309</v>
      </c>
      <c r="K37" s="69">
        <f t="shared" si="18"/>
        <v>293.56270810210879</v>
      </c>
      <c r="L37" s="70">
        <f t="shared" si="18"/>
        <v>117.50044303046793</v>
      </c>
      <c r="M37" s="67">
        <f t="shared" si="18"/>
        <v>103.34028206071028</v>
      </c>
      <c r="N37" s="68">
        <f t="shared" si="18"/>
        <v>100.49081414693457</v>
      </c>
      <c r="O37" s="69">
        <f t="shared" si="18"/>
        <v>95.132442834503067</v>
      </c>
      <c r="P37" s="70">
        <f t="shared" si="18"/>
        <v>74.709782723697344</v>
      </c>
      <c r="Q37" s="67">
        <f t="shared" si="18"/>
        <v>104.76109508136422</v>
      </c>
      <c r="R37" s="68">
        <f t="shared" si="18"/>
        <v>108.10085761088173</v>
      </c>
      <c r="S37" s="69">
        <f t="shared" si="18"/>
        <v>107.69608696733748</v>
      </c>
      <c r="T37" s="70">
        <f t="shared" si="18"/>
        <v>99.042272276474677</v>
      </c>
      <c r="U37" s="67">
        <f t="shared" si="18"/>
        <v>512.20064427059356</v>
      </c>
      <c r="V37" s="68">
        <f t="shared" si="18"/>
        <v>219.64985332225902</v>
      </c>
      <c r="W37" s="69">
        <f t="shared" si="18"/>
        <v>102.55307154162405</v>
      </c>
      <c r="X37" s="70">
        <f t="shared" si="18"/>
        <v>108.50404398699294</v>
      </c>
      <c r="Y37" s="67">
        <f t="shared" si="18"/>
        <v>147.55676685842732</v>
      </c>
      <c r="Z37" s="68">
        <f t="shared" si="18"/>
        <v>111.64889505367609</v>
      </c>
    </row>
    <row r="38" spans="1:38" ht="5.25" customHeight="1" thickBot="1" x14ac:dyDescent="0.2">
      <c r="A38" s="22"/>
    </row>
    <row r="39" spans="1:38" ht="18.95" customHeight="1" x14ac:dyDescent="0.15">
      <c r="A39" s="22" t="s">
        <v>50</v>
      </c>
      <c r="B39" s="189" t="s">
        <v>51</v>
      </c>
      <c r="C39" s="12" t="s">
        <v>43</v>
      </c>
      <c r="D39" s="86" t="s">
        <v>21</v>
      </c>
      <c r="E39" s="142">
        <f>+'(令和7年8月)'!E20</f>
        <v>1346</v>
      </c>
      <c r="F39" s="143">
        <f>+'(令和7年8月)'!F20</f>
        <v>157482.6</v>
      </c>
      <c r="G39" s="142">
        <f>+'(令和7年8月)'!G20</f>
        <v>727.14</v>
      </c>
      <c r="H39" s="143">
        <f>+'(令和7年8月)'!H20</f>
        <v>288573</v>
      </c>
      <c r="I39" s="142">
        <f>+'(令和7年8月)'!I20</f>
        <v>48062.161999999997</v>
      </c>
      <c r="J39" s="143">
        <f>+'(令和7年8月)'!J20</f>
        <v>1154145.3336363635</v>
      </c>
      <c r="K39" s="142">
        <f>+'(令和7年8月)'!K20</f>
        <v>1051</v>
      </c>
      <c r="L39" s="143">
        <f>+'(令和7年8月)'!L20</f>
        <v>1999208</v>
      </c>
      <c r="M39" s="142">
        <f>+'(令和7年8月)'!M20</f>
        <v>5812.0320000000002</v>
      </c>
      <c r="N39" s="143">
        <f>+'(令和7年8月)'!N20</f>
        <v>1147530.1200000001</v>
      </c>
      <c r="O39" s="142">
        <f>+'(令和7年8月)'!O20</f>
        <v>2844</v>
      </c>
      <c r="P39" s="143">
        <f>+'(令和7年8月)'!P20</f>
        <v>1061481.8999999999</v>
      </c>
      <c r="Q39" s="142">
        <f>+'(令和7年8月)'!Q20</f>
        <v>22004.6</v>
      </c>
      <c r="R39" s="143">
        <f>+'(令和7年8月)'!R20</f>
        <v>3990259.86</v>
      </c>
      <c r="S39" s="144">
        <f>+'(令和7年8月)'!S20</f>
        <v>42801</v>
      </c>
      <c r="T39" s="145">
        <f>+'(令和7年8月)'!T20</f>
        <v>7679694.2599999998</v>
      </c>
      <c r="U39" s="142">
        <f>+'(令和7年8月)'!U20</f>
        <v>13370</v>
      </c>
      <c r="V39" s="143">
        <f>+'(令和7年8月)'!V20</f>
        <v>623014.88837209297</v>
      </c>
      <c r="W39" s="142">
        <f>+'(令和7年8月)'!W20</f>
        <v>4890.1260000000002</v>
      </c>
      <c r="X39" s="143">
        <f>+'(令和7年8月)'!X20</f>
        <v>456246</v>
      </c>
      <c r="Y39" s="146">
        <f>+'(令和7年8月)'!Y20</f>
        <v>142908.06</v>
      </c>
      <c r="Z39" s="147">
        <f>+'(令和7年8月)'!Z20</f>
        <v>18557635.962008454</v>
      </c>
    </row>
    <row r="40" spans="1:38" ht="18.95" customHeight="1" x14ac:dyDescent="0.15">
      <c r="A40" s="22"/>
      <c r="B40" s="190"/>
      <c r="C40" s="22"/>
      <c r="D40" s="82" t="s">
        <v>22</v>
      </c>
      <c r="E40" s="148">
        <f>+'(令和7年8月)'!E21</f>
        <v>743</v>
      </c>
      <c r="F40" s="149">
        <f>+'(令和7年8月)'!F21</f>
        <v>68395</v>
      </c>
      <c r="G40" s="148">
        <f>+'(令和7年8月)'!G21</f>
        <v>758.82299999999998</v>
      </c>
      <c r="H40" s="149">
        <f>+'(令和7年8月)'!H21</f>
        <v>301164</v>
      </c>
      <c r="I40" s="148">
        <f>+'(令和7年8月)'!I21</f>
        <v>46219</v>
      </c>
      <c r="J40" s="149">
        <f>+'(令和7年8月)'!J21</f>
        <v>1062375.351818182</v>
      </c>
      <c r="K40" s="148">
        <f>+'(令和7年8月)'!K21</f>
        <v>1263</v>
      </c>
      <c r="L40" s="149">
        <f>+'(令和7年8月)'!L21</f>
        <v>2441313</v>
      </c>
      <c r="M40" s="148">
        <f>+'(令和7年8月)'!M21</f>
        <v>5955.0919999999996</v>
      </c>
      <c r="N40" s="149">
        <f>+'(令和7年8月)'!N21</f>
        <v>1338141.1200000001</v>
      </c>
      <c r="O40" s="148">
        <f>+'(令和7年8月)'!O21</f>
        <v>2814</v>
      </c>
      <c r="P40" s="149">
        <f>+'(令和7年8月)'!P21</f>
        <v>1070258</v>
      </c>
      <c r="Q40" s="148">
        <f>+'(令和7年8月)'!Q21</f>
        <v>22420.400000000001</v>
      </c>
      <c r="R40" s="149">
        <f>+'(令和7年8月)'!R21</f>
        <v>4221231.99</v>
      </c>
      <c r="S40" s="144">
        <f>+'(令和7年8月)'!S21</f>
        <v>44948.6</v>
      </c>
      <c r="T40" s="145">
        <f>+'(令和7年8月)'!T21</f>
        <v>8275353.3499999996</v>
      </c>
      <c r="U40" s="148">
        <f>+'(令和7年8月)'!U21</f>
        <v>2808.0151712434663</v>
      </c>
      <c r="V40" s="149">
        <f>+'(令和7年8月)'!V21</f>
        <v>936186.12558139535</v>
      </c>
      <c r="W40" s="148">
        <f>+'(令和7年8月)'!W21</f>
        <v>5039.1559999999999</v>
      </c>
      <c r="X40" s="149">
        <f>+'(令和7年8月)'!X21</f>
        <v>519919</v>
      </c>
      <c r="Y40" s="150">
        <f>+'(令和7年8月)'!Y21</f>
        <v>132969.08617124346</v>
      </c>
      <c r="Z40" s="151">
        <f>+'(令和7年8月)'!Z21</f>
        <v>20234336.937399577</v>
      </c>
    </row>
    <row r="41" spans="1:38" ht="18.95" customHeight="1" x14ac:dyDescent="0.15">
      <c r="A41" s="22" t="s">
        <v>52</v>
      </c>
      <c r="B41" s="190"/>
      <c r="C41" s="22"/>
      <c r="D41" s="82" t="s">
        <v>24</v>
      </c>
      <c r="E41" s="148">
        <f>+'(令和7年8月)'!E22</f>
        <v>1980.9</v>
      </c>
      <c r="F41" s="149">
        <f>+'(令和7年8月)'!F22</f>
        <v>376576.6</v>
      </c>
      <c r="G41" s="148">
        <f>+'(令和7年8月)'!G22</f>
        <v>1765.846</v>
      </c>
      <c r="H41" s="149">
        <f>+'(令和7年8月)'!H22</f>
        <v>769041</v>
      </c>
      <c r="I41" s="148">
        <f>+'(令和7年8月)'!I22</f>
        <v>13626.5</v>
      </c>
      <c r="J41" s="149">
        <f>+'(令和7年8月)'!J22</f>
        <v>1816687.9363636361</v>
      </c>
      <c r="K41" s="148">
        <f>+'(令和7年8月)'!K22</f>
        <v>5175</v>
      </c>
      <c r="L41" s="149">
        <f>+'(令和7年8月)'!L22</f>
        <v>3949472</v>
      </c>
      <c r="M41" s="148">
        <f>+'(令和7年8月)'!M22</f>
        <v>13843.387999999999</v>
      </c>
      <c r="N41" s="149">
        <f>+'(令和7年8月)'!N22</f>
        <v>2631377.753</v>
      </c>
      <c r="O41" s="148">
        <f>+'(令和7年8月)'!O22</f>
        <v>4378</v>
      </c>
      <c r="P41" s="149">
        <f>+'(令和7年8月)'!P22</f>
        <v>1048611.8</v>
      </c>
      <c r="Q41" s="148">
        <f>+'(令和7年8月)'!Q22</f>
        <v>61096</v>
      </c>
      <c r="R41" s="149">
        <f>+'(令和7年8月)'!R22</f>
        <v>11610773.2456</v>
      </c>
      <c r="S41" s="144">
        <f>+'(令和7年8月)'!S22</f>
        <v>35738.199999999997</v>
      </c>
      <c r="T41" s="145">
        <f>+'(令和7年8月)'!T22</f>
        <v>2913916.31</v>
      </c>
      <c r="U41" s="148">
        <f>+'(令和7年8月)'!U22</f>
        <v>16248.3</v>
      </c>
      <c r="V41" s="149">
        <f>+'(令和7年8月)'!V22</f>
        <v>2091391.7243210278</v>
      </c>
      <c r="W41" s="148">
        <f>+'(令和7年8月)'!W22</f>
        <v>7101.0467000000008</v>
      </c>
      <c r="X41" s="149">
        <f>+'(令和7年8月)'!X22</f>
        <v>1145867</v>
      </c>
      <c r="Y41" s="150">
        <f>+'(令和7年8月)'!Y22</f>
        <v>160953.18070000003</v>
      </c>
      <c r="Z41" s="151">
        <f>+'(令和7年8月)'!Z22</f>
        <v>28353715.369284663</v>
      </c>
    </row>
    <row r="42" spans="1:38" ht="18.95" customHeight="1" thickBot="1" x14ac:dyDescent="0.2">
      <c r="A42" s="22"/>
      <c r="B42" s="190"/>
      <c r="C42" s="22"/>
      <c r="D42" s="89" t="s">
        <v>44</v>
      </c>
      <c r="E42" s="192">
        <f>+'(令和7年8月)'!E23</f>
        <v>57.918376400133077</v>
      </c>
      <c r="F42" s="193">
        <f>+'(令和5年12月)'!F23</f>
        <v>0</v>
      </c>
      <c r="G42" s="192">
        <f>+'(令和7年8月)'!G23</f>
        <v>41.700999754446279</v>
      </c>
      <c r="H42" s="193">
        <f>+'(令和5年12月)'!H23</f>
        <v>0</v>
      </c>
      <c r="I42" s="192">
        <f>+'(令和7年8月)'!I23</f>
        <v>371.04196414003104</v>
      </c>
      <c r="J42" s="193">
        <f>+'(令和5年12月)'!J23</f>
        <v>0</v>
      </c>
      <c r="K42" s="192">
        <f>+'(令和7年8月)'!K23</f>
        <v>21.90872940730922</v>
      </c>
      <c r="L42" s="193">
        <f>+'(令和5年12月)'!L23</f>
        <v>0</v>
      </c>
      <c r="M42" s="192">
        <f>+'(令和7年8月)'!M23</f>
        <v>42.282405113706027</v>
      </c>
      <c r="N42" s="193">
        <f>+'(令和5年12月)'!N23</f>
        <v>0</v>
      </c>
      <c r="O42" s="192">
        <f>+'(令和7年8月)'!O23</f>
        <v>64.840705936282376</v>
      </c>
      <c r="P42" s="193">
        <f>+'(令和5年12月)'!P23</f>
        <v>0</v>
      </c>
      <c r="Q42" s="192">
        <f>+'(令和7年8月)'!Q23</f>
        <v>36.233420712222227</v>
      </c>
      <c r="R42" s="193">
        <f>+'(令和5年12月)'!R23</f>
        <v>0</v>
      </c>
      <c r="S42" s="192">
        <f>+'(令和7年8月)'!S23</f>
        <v>119.18613495599261</v>
      </c>
      <c r="T42" s="193">
        <f>+'(令和5年12月)'!T23</f>
        <v>0</v>
      </c>
      <c r="U42" s="192">
        <f>+'(令和7年8月)'!U23</f>
        <v>83.247988886256991</v>
      </c>
      <c r="V42" s="193">
        <f>+'(令和5年12月)'!V23</f>
        <v>0</v>
      </c>
      <c r="W42" s="192">
        <f>+'(令和7年8月)'!W23</f>
        <v>69.188186340868612</v>
      </c>
      <c r="X42" s="193">
        <f>+'(令和5年12月)'!X23</f>
        <v>0</v>
      </c>
      <c r="Y42" s="192">
        <f>+'(令和7年8月)'!Y23</f>
        <v>88.361162567072981</v>
      </c>
      <c r="Z42" s="193">
        <f>+'(令和5年12月)'!Z23</f>
        <v>0</v>
      </c>
    </row>
    <row r="43" spans="1:38" ht="18.95" customHeight="1" x14ac:dyDescent="0.15">
      <c r="A43" s="22"/>
      <c r="B43" s="190"/>
      <c r="C43" s="12" t="s">
        <v>45</v>
      </c>
      <c r="D43" s="86" t="s">
        <v>21</v>
      </c>
      <c r="E43" s="90">
        <f t="shared" ref="E43:Z46" si="19">E20-E39</f>
        <v>351</v>
      </c>
      <c r="F43" s="93">
        <f t="shared" si="19"/>
        <v>59138</v>
      </c>
      <c r="G43" s="90">
        <f t="shared" si="19"/>
        <v>63.219000000000051</v>
      </c>
      <c r="H43" s="91">
        <f t="shared" si="19"/>
        <v>44439</v>
      </c>
      <c r="I43" s="92">
        <f t="shared" si="19"/>
        <v>31036.838000000003</v>
      </c>
      <c r="J43" s="93">
        <f t="shared" si="19"/>
        <v>2217134.9209090909</v>
      </c>
      <c r="K43" s="90">
        <f t="shared" si="19"/>
        <v>1159</v>
      </c>
      <c r="L43" s="91">
        <f t="shared" si="19"/>
        <v>2370772</v>
      </c>
      <c r="M43" s="92">
        <f t="shared" si="19"/>
        <v>731.07600000000002</v>
      </c>
      <c r="N43" s="93">
        <f t="shared" si="19"/>
        <v>394841.2799999998</v>
      </c>
      <c r="O43" s="90">
        <f t="shared" si="19"/>
        <v>1296</v>
      </c>
      <c r="P43" s="91">
        <f t="shared" si="19"/>
        <v>73032.5</v>
      </c>
      <c r="Q43" s="92">
        <f t="shared" si="19"/>
        <v>3358.4000000000015</v>
      </c>
      <c r="R43" s="93">
        <f t="shared" si="19"/>
        <v>1731786.9700000002</v>
      </c>
      <c r="S43" s="90">
        <f t="shared" si="19"/>
        <v>2221</v>
      </c>
      <c r="T43" s="91">
        <f t="shared" si="19"/>
        <v>1564027.83</v>
      </c>
      <c r="U43" s="92">
        <f t="shared" si="19"/>
        <v>10719.2</v>
      </c>
      <c r="V43" s="93">
        <f t="shared" si="19"/>
        <v>5227883.0246820617</v>
      </c>
      <c r="W43" s="90">
        <f t="shared" si="19"/>
        <v>667.06099999999969</v>
      </c>
      <c r="X43" s="91">
        <f t="shared" si="19"/>
        <v>189819</v>
      </c>
      <c r="Y43" s="90">
        <f t="shared" si="19"/>
        <v>51602.794000000024</v>
      </c>
      <c r="Z43" s="91">
        <f t="shared" si="19"/>
        <v>13872874.525591157</v>
      </c>
    </row>
    <row r="44" spans="1:38" ht="18.95" customHeight="1" x14ac:dyDescent="0.15">
      <c r="A44" s="22"/>
      <c r="B44" s="190"/>
      <c r="C44" s="22"/>
      <c r="D44" s="82" t="s">
        <v>22</v>
      </c>
      <c r="E44" s="94">
        <f t="shared" si="19"/>
        <v>394</v>
      </c>
      <c r="F44" s="97">
        <f t="shared" si="19"/>
        <v>55942</v>
      </c>
      <c r="G44" s="94">
        <f t="shared" si="19"/>
        <v>220.89400000000001</v>
      </c>
      <c r="H44" s="95">
        <f t="shared" si="19"/>
        <v>94152</v>
      </c>
      <c r="I44" s="96">
        <f t="shared" si="19"/>
        <v>14532</v>
      </c>
      <c r="J44" s="97">
        <f t="shared" si="19"/>
        <v>2073590.4663636363</v>
      </c>
      <c r="K44" s="94">
        <f t="shared" si="19"/>
        <v>832</v>
      </c>
      <c r="L44" s="95">
        <f t="shared" si="19"/>
        <v>1667775</v>
      </c>
      <c r="M44" s="96">
        <f t="shared" si="19"/>
        <v>322.99600000000009</v>
      </c>
      <c r="N44" s="97">
        <f t="shared" si="19"/>
        <v>53394.879999999888</v>
      </c>
      <c r="O44" s="94">
        <f t="shared" si="19"/>
        <v>1502</v>
      </c>
      <c r="P44" s="95">
        <f t="shared" si="19"/>
        <v>114398.69999999995</v>
      </c>
      <c r="Q44" s="96">
        <f t="shared" si="19"/>
        <v>3658.5999999999985</v>
      </c>
      <c r="R44" s="97">
        <f t="shared" si="19"/>
        <v>1068988.4100000001</v>
      </c>
      <c r="S44" s="94">
        <f t="shared" si="19"/>
        <v>1177.4000000000015</v>
      </c>
      <c r="T44" s="95">
        <f t="shared" si="19"/>
        <v>953626.65000000037</v>
      </c>
      <c r="U44" s="96">
        <f>W20-U40</f>
        <v>2749.1718287565336</v>
      </c>
      <c r="V44" s="97">
        <f t="shared" si="19"/>
        <v>1631990.4025890389</v>
      </c>
      <c r="W44" s="94">
        <f t="shared" si="19"/>
        <v>632.97100000000046</v>
      </c>
      <c r="X44" s="95">
        <f t="shared" si="19"/>
        <v>133173</v>
      </c>
      <c r="Y44" s="94">
        <f t="shared" si="19"/>
        <v>32977.045828756527</v>
      </c>
      <c r="Z44" s="95">
        <f t="shared" si="19"/>
        <v>7847031.5089526735</v>
      </c>
    </row>
    <row r="45" spans="1:38" ht="18.95" customHeight="1" x14ac:dyDescent="0.15">
      <c r="A45" s="22"/>
      <c r="B45" s="190"/>
      <c r="C45" s="22"/>
      <c r="D45" s="82" t="s">
        <v>24</v>
      </c>
      <c r="E45" s="94">
        <f t="shared" si="19"/>
        <v>311</v>
      </c>
      <c r="F45" s="97">
        <f t="shared" si="19"/>
        <v>92283.600000000035</v>
      </c>
      <c r="G45" s="94">
        <f t="shared" si="19"/>
        <v>-189.35799999999995</v>
      </c>
      <c r="H45" s="95">
        <f t="shared" si="19"/>
        <v>-62304</v>
      </c>
      <c r="I45" s="96">
        <f t="shared" si="19"/>
        <v>18348</v>
      </c>
      <c r="J45" s="97">
        <f t="shared" si="19"/>
        <v>235314.43636363652</v>
      </c>
      <c r="K45" s="94">
        <f t="shared" si="19"/>
        <v>115</v>
      </c>
      <c r="L45" s="95">
        <f t="shared" si="19"/>
        <v>260892</v>
      </c>
      <c r="M45" s="96">
        <f t="shared" si="19"/>
        <v>265.02000000000044</v>
      </c>
      <c r="N45" s="97">
        <f t="shared" si="19"/>
        <v>150835.39999999991</v>
      </c>
      <c r="O45" s="94">
        <f t="shared" si="19"/>
        <v>-176</v>
      </c>
      <c r="P45" s="95">
        <f t="shared" si="19"/>
        <v>-50142.300000000047</v>
      </c>
      <c r="Q45" s="96">
        <f t="shared" si="19"/>
        <v>-716</v>
      </c>
      <c r="R45" s="97">
        <f t="shared" si="19"/>
        <v>431826.4299999997</v>
      </c>
      <c r="S45" s="94">
        <f t="shared" si="19"/>
        <v>-1104</v>
      </c>
      <c r="T45" s="95">
        <f t="shared" si="19"/>
        <v>14742.089999999851</v>
      </c>
      <c r="U45" s="96">
        <f t="shared" si="19"/>
        <v>11576.999999999996</v>
      </c>
      <c r="V45" s="97">
        <f t="shared" si="19"/>
        <v>3282721.3848837209</v>
      </c>
      <c r="W45" s="94">
        <f t="shared" si="19"/>
        <v>-114.94000000000142</v>
      </c>
      <c r="X45" s="95">
        <f t="shared" si="19"/>
        <v>-7027</v>
      </c>
      <c r="Y45" s="94">
        <f t="shared" si="19"/>
        <v>28315.721999999951</v>
      </c>
      <c r="Z45" s="95">
        <f t="shared" si="19"/>
        <v>4349142.0412473567</v>
      </c>
    </row>
    <row r="46" spans="1:38" ht="18.95" customHeight="1" thickBot="1" x14ac:dyDescent="0.2">
      <c r="A46" s="22"/>
      <c r="B46" s="190"/>
      <c r="C46" s="46"/>
      <c r="D46" s="89" t="s">
        <v>44</v>
      </c>
      <c r="E46" s="192">
        <f>E23-E42</f>
        <v>8.4081542121118176</v>
      </c>
      <c r="F46" s="193"/>
      <c r="G46" s="192">
        <f>G23-G42</f>
        <v>11.258279599442353</v>
      </c>
      <c r="H46" s="193"/>
      <c r="I46" s="192">
        <f>I23-I42</f>
        <v>-64.360093128430435</v>
      </c>
      <c r="J46" s="193"/>
      <c r="K46" s="192">
        <f>K23-K42</f>
        <v>19.228394338510181</v>
      </c>
      <c r="L46" s="193"/>
      <c r="M46" s="192">
        <f>M23-M42</f>
        <v>3.5865472784765728</v>
      </c>
      <c r="N46" s="193"/>
      <c r="O46" s="192">
        <f t="shared" si="19"/>
        <v>33.714072618496175</v>
      </c>
      <c r="P46" s="193"/>
      <c r="Q46" s="192">
        <f t="shared" si="19"/>
        <v>6.1140388682710451</v>
      </c>
      <c r="R46" s="193"/>
      <c r="S46" s="192">
        <f t="shared" si="19"/>
        <v>10.336234609348352</v>
      </c>
      <c r="T46" s="193"/>
      <c r="U46" s="192">
        <f t="shared" si="19"/>
        <v>-15.982353676063113</v>
      </c>
      <c r="V46" s="193"/>
      <c r="W46" s="192">
        <f t="shared" si="19"/>
        <v>10.524965643406659</v>
      </c>
      <c r="X46" s="193"/>
      <c r="Y46" s="192">
        <f t="shared" si="19"/>
        <v>14.561240983450816</v>
      </c>
      <c r="Z46" s="193"/>
      <c r="AA46" s="197"/>
      <c r="AB46" s="176"/>
      <c r="AC46" s="197"/>
      <c r="AD46" s="176"/>
      <c r="AE46" s="197"/>
      <c r="AF46" s="176"/>
      <c r="AG46" s="79"/>
      <c r="AH46" s="80"/>
      <c r="AI46" s="79"/>
      <c r="AJ46" s="80"/>
      <c r="AK46" s="79"/>
      <c r="AL46" s="80"/>
    </row>
    <row r="47" spans="1:38" ht="18.95" customHeight="1" x14ac:dyDescent="0.15">
      <c r="A47" s="22"/>
      <c r="B47" s="190"/>
      <c r="C47" s="22" t="s">
        <v>48</v>
      </c>
      <c r="D47" s="54" t="s">
        <v>21</v>
      </c>
      <c r="E47" s="71">
        <f t="shared" ref="E47:Z49" si="20">E20/E39*100</f>
        <v>126.07726597325409</v>
      </c>
      <c r="F47" s="72">
        <f t="shared" si="20"/>
        <v>137.55208511924494</v>
      </c>
      <c r="G47" s="71">
        <f t="shared" si="20"/>
        <v>108.69419919135244</v>
      </c>
      <c r="H47" s="73">
        <f t="shared" si="20"/>
        <v>115.39956960630413</v>
      </c>
      <c r="I47" s="74">
        <f t="shared" si="20"/>
        <v>164.57644997326588</v>
      </c>
      <c r="J47" s="72">
        <f t="shared" si="20"/>
        <v>292.10188321115231</v>
      </c>
      <c r="K47" s="71">
        <f t="shared" si="20"/>
        <v>210.27592768791627</v>
      </c>
      <c r="L47" s="73">
        <f t="shared" si="20"/>
        <v>218.58555988171315</v>
      </c>
      <c r="M47" s="74">
        <f t="shared" si="20"/>
        <v>112.57866439826898</v>
      </c>
      <c r="N47" s="72">
        <f t="shared" si="20"/>
        <v>134.4079229920344</v>
      </c>
      <c r="O47" s="71">
        <f t="shared" si="20"/>
        <v>145.56962025316454</v>
      </c>
      <c r="P47" s="73">
        <f t="shared" si="20"/>
        <v>106.88023978553002</v>
      </c>
      <c r="Q47" s="74">
        <f t="shared" si="20"/>
        <v>115.26226334493697</v>
      </c>
      <c r="R47" s="72">
        <f t="shared" si="20"/>
        <v>143.40035563498364</v>
      </c>
      <c r="S47" s="71">
        <f t="shared" si="20"/>
        <v>105.18913109506786</v>
      </c>
      <c r="T47" s="73">
        <f t="shared" si="20"/>
        <v>120.3657564617683</v>
      </c>
      <c r="U47" s="74">
        <f t="shared" si="20"/>
        <v>180.17352281226627</v>
      </c>
      <c r="V47" s="72">
        <f t="shared" si="20"/>
        <v>939.12649958370343</v>
      </c>
      <c r="W47" s="71">
        <f t="shared" si="20"/>
        <v>113.64097775803732</v>
      </c>
      <c r="X47" s="73">
        <f t="shared" si="20"/>
        <v>141.60452913559791</v>
      </c>
      <c r="Y47" s="71">
        <f t="shared" si="20"/>
        <v>136.10908579963933</v>
      </c>
      <c r="Z47" s="73">
        <f t="shared" si="20"/>
        <v>174.75561302092558</v>
      </c>
    </row>
    <row r="48" spans="1:38" ht="18.95" customHeight="1" x14ac:dyDescent="0.15">
      <c r="A48" s="22"/>
      <c r="B48" s="190"/>
      <c r="C48" s="22"/>
      <c r="D48" s="55" t="s">
        <v>22</v>
      </c>
      <c r="E48" s="63">
        <f t="shared" si="20"/>
        <v>153.02826379542395</v>
      </c>
      <c r="F48" s="66">
        <f t="shared" si="20"/>
        <v>181.79252869361795</v>
      </c>
      <c r="G48" s="63">
        <f t="shared" si="20"/>
        <v>129.11008232486364</v>
      </c>
      <c r="H48" s="64">
        <f t="shared" si="20"/>
        <v>131.26270072120175</v>
      </c>
      <c r="I48" s="65">
        <f t="shared" si="20"/>
        <v>131.44161492027089</v>
      </c>
      <c r="J48" s="66">
        <f t="shared" si="20"/>
        <v>295.1843538928901</v>
      </c>
      <c r="K48" s="63">
        <f t="shared" si="20"/>
        <v>165.87490102929533</v>
      </c>
      <c r="L48" s="64">
        <f t="shared" si="20"/>
        <v>168.31467329260934</v>
      </c>
      <c r="M48" s="65">
        <f t="shared" si="20"/>
        <v>105.42386246929519</v>
      </c>
      <c r="N48" s="66">
        <f t="shared" si="20"/>
        <v>103.99022787671302</v>
      </c>
      <c r="O48" s="63">
        <f t="shared" si="20"/>
        <v>153.37597725657429</v>
      </c>
      <c r="P48" s="64">
        <f t="shared" si="20"/>
        <v>110.68888996858701</v>
      </c>
      <c r="Q48" s="65">
        <f t="shared" si="20"/>
        <v>116.31817451963389</v>
      </c>
      <c r="R48" s="66">
        <f t="shared" si="20"/>
        <v>125.32408577714773</v>
      </c>
      <c r="S48" s="63">
        <f t="shared" si="20"/>
        <v>102.61943642293643</v>
      </c>
      <c r="T48" s="64">
        <f t="shared" si="20"/>
        <v>111.52369705155853</v>
      </c>
      <c r="U48" s="65">
        <f>W20/U40*100</f>
        <v>197.90445069209241</v>
      </c>
      <c r="V48" s="66">
        <f t="shared" si="20"/>
        <v>274.32328444042378</v>
      </c>
      <c r="W48" s="63">
        <f t="shared" si="20"/>
        <v>112.56105189043564</v>
      </c>
      <c r="X48" s="64">
        <f t="shared" si="20"/>
        <v>125.61418220915182</v>
      </c>
      <c r="Y48" s="63">
        <f t="shared" si="20"/>
        <v>124.80053580746373</v>
      </c>
      <c r="Z48" s="64">
        <f t="shared" si="20"/>
        <v>138.78076921042484</v>
      </c>
    </row>
    <row r="49" spans="1:26" ht="18.95" customHeight="1" thickBot="1" x14ac:dyDescent="0.2">
      <c r="A49" s="46"/>
      <c r="B49" s="191"/>
      <c r="C49" s="46"/>
      <c r="D49" s="47" t="s">
        <v>24</v>
      </c>
      <c r="E49" s="67">
        <f t="shared" si="20"/>
        <v>115.69993437326467</v>
      </c>
      <c r="F49" s="70">
        <f t="shared" si="20"/>
        <v>124.50593053312396</v>
      </c>
      <c r="G49" s="67">
        <f t="shared" si="20"/>
        <v>89.276641337919614</v>
      </c>
      <c r="H49" s="68">
        <f t="shared" si="20"/>
        <v>91.89848135535037</v>
      </c>
      <c r="I49" s="69">
        <f t="shared" si="20"/>
        <v>234.64939639672698</v>
      </c>
      <c r="J49" s="70">
        <f t="shared" si="20"/>
        <v>112.95293658605191</v>
      </c>
      <c r="K49" s="67">
        <f t="shared" si="20"/>
        <v>102.22222222222221</v>
      </c>
      <c r="L49" s="68">
        <f t="shared" si="20"/>
        <v>106.6057437551146</v>
      </c>
      <c r="M49" s="69">
        <f t="shared" si="20"/>
        <v>101.91441574851474</v>
      </c>
      <c r="N49" s="70">
        <f t="shared" si="20"/>
        <v>105.7321834475508</v>
      </c>
      <c r="O49" s="67">
        <f t="shared" si="20"/>
        <v>95.979899497487438</v>
      </c>
      <c r="P49" s="68">
        <f t="shared" si="20"/>
        <v>95.218220889751564</v>
      </c>
      <c r="Q49" s="69">
        <f t="shared" si="20"/>
        <v>98.828073850988602</v>
      </c>
      <c r="R49" s="70">
        <f t="shared" si="20"/>
        <v>103.71918752408367</v>
      </c>
      <c r="S49" s="67">
        <f t="shared" si="20"/>
        <v>96.910868482464139</v>
      </c>
      <c r="T49" s="68">
        <f t="shared" si="20"/>
        <v>100.50592015801578</v>
      </c>
      <c r="U49" s="69">
        <f t="shared" si="20"/>
        <v>171.25053082476319</v>
      </c>
      <c r="V49" s="70">
        <f t="shared" si="20"/>
        <v>256.96348736148218</v>
      </c>
      <c r="W49" s="67">
        <f t="shared" si="20"/>
        <v>98.381365383782054</v>
      </c>
      <c r="X49" s="68">
        <f t="shared" si="20"/>
        <v>99.386752563779211</v>
      </c>
      <c r="Y49" s="67">
        <f t="shared" si="20"/>
        <v>117.59252092866528</v>
      </c>
      <c r="Z49" s="68">
        <f t="shared" si="20"/>
        <v>115.33887881924197</v>
      </c>
    </row>
    <row r="50" spans="1:26" ht="18" customHeight="1" x14ac:dyDescent="0.15"/>
    <row r="51" spans="1:26" ht="18" customHeight="1" x14ac:dyDescent="0.15"/>
    <row r="52" spans="1:26" ht="15.95" customHeight="1" x14ac:dyDescent="0.15"/>
  </sheetData>
  <mergeCells count="100">
    <mergeCell ref="AC46:AD46"/>
    <mergeCell ref="AE46:AF46"/>
    <mergeCell ref="Q46:R46"/>
    <mergeCell ref="S46:T46"/>
    <mergeCell ref="U46:V46"/>
    <mergeCell ref="W46:X46"/>
    <mergeCell ref="Y46:Z46"/>
    <mergeCell ref="AA46:AB46"/>
    <mergeCell ref="U42:V42"/>
    <mergeCell ref="W42:X42"/>
    <mergeCell ref="Y42:Z42"/>
    <mergeCell ref="E46:F46"/>
    <mergeCell ref="G46:H46"/>
    <mergeCell ref="I46:J46"/>
    <mergeCell ref="K46:L46"/>
    <mergeCell ref="M46:N46"/>
    <mergeCell ref="O46:P46"/>
    <mergeCell ref="W34:X34"/>
    <mergeCell ref="Y34:Z34"/>
    <mergeCell ref="B39:B49"/>
    <mergeCell ref="E42:F42"/>
    <mergeCell ref="G42:H42"/>
    <mergeCell ref="I42:J42"/>
    <mergeCell ref="K42:L42"/>
    <mergeCell ref="M42:N42"/>
    <mergeCell ref="O42:P42"/>
    <mergeCell ref="Q42:R42"/>
    <mergeCell ref="B27:B37"/>
    <mergeCell ref="E30:F30"/>
    <mergeCell ref="G30:H30"/>
    <mergeCell ref="I30:J30"/>
    <mergeCell ref="K30:L30"/>
    <mergeCell ref="S42:T42"/>
    <mergeCell ref="Y30:Z30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M30:N30"/>
    <mergeCell ref="O30:P30"/>
    <mergeCell ref="Q30:R30"/>
    <mergeCell ref="S30:T30"/>
    <mergeCell ref="U30:V30"/>
    <mergeCell ref="W30:X30"/>
    <mergeCell ref="U23:V23"/>
    <mergeCell ref="W23:X23"/>
    <mergeCell ref="Y23:Z23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K3:AN3"/>
    <mergeCell ref="AF18:AG18"/>
    <mergeCell ref="E23:F23"/>
    <mergeCell ref="G23:H23"/>
    <mergeCell ref="I23:J23"/>
    <mergeCell ref="K23:L23"/>
    <mergeCell ref="M23:N23"/>
    <mergeCell ref="O23:P23"/>
    <mergeCell ref="Q23:R23"/>
    <mergeCell ref="M3:N3"/>
    <mergeCell ref="O3:P3"/>
    <mergeCell ref="Q3:R3"/>
    <mergeCell ref="S3:T3"/>
    <mergeCell ref="U3:V3"/>
    <mergeCell ref="W3:X3"/>
    <mergeCell ref="S23:T23"/>
    <mergeCell ref="S2:T2"/>
    <mergeCell ref="U2:V2"/>
    <mergeCell ref="W2:X2"/>
    <mergeCell ref="Y2:Z3"/>
    <mergeCell ref="AD3:AG3"/>
    <mergeCell ref="C3:D3"/>
    <mergeCell ref="E3:F3"/>
    <mergeCell ref="G3:H3"/>
    <mergeCell ref="I3:J3"/>
    <mergeCell ref="K3:L3"/>
    <mergeCell ref="A1:D1"/>
    <mergeCell ref="E1:H1"/>
    <mergeCell ref="J1:K1"/>
    <mergeCell ref="O1:Q1"/>
    <mergeCell ref="E2:F2"/>
    <mergeCell ref="G2:H2"/>
    <mergeCell ref="I2:J2"/>
    <mergeCell ref="K2:L2"/>
    <mergeCell ref="M2:N2"/>
    <mergeCell ref="O2:P2"/>
    <mergeCell ref="Q2:R2"/>
  </mergeCells>
  <phoneticPr fontId="9"/>
  <printOptions horizontalCentered="1" verticalCentered="1"/>
  <pageMargins left="0.19685039370078741" right="0.19685039370078741" top="0.39370078740157483" bottom="0.39370078740157483" header="0.51181102362204722" footer="0.51181102362204722"/>
  <pageSetup paperSize="8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49</vt:i4>
      </vt:variant>
      <vt:variant>
        <vt:lpstr>名前付き一覧</vt:lpstr>
      </vt:variant>
      <vt:variant>
        <vt:i4>49</vt:i4>
      </vt:variant>
    </vt:vector>
  </HeadingPairs>
  <TitlesOfParts>
    <vt:vector size="98" baseType="lpstr">
      <vt:lpstr>10品目別管理表 (令和8年5月)</vt:lpstr>
      <vt:lpstr>(令和8年4月)</vt:lpstr>
      <vt:lpstr>(令和8年3月)</vt:lpstr>
      <vt:lpstr>(令和8年2月)</vt:lpstr>
      <vt:lpstr>(令和8年1月)</vt:lpstr>
      <vt:lpstr>(令和7年12月)</vt:lpstr>
      <vt:lpstr>(令和7年11月)</vt:lpstr>
      <vt:lpstr>(令和7年10月)</vt:lpstr>
      <vt:lpstr>(令和7年9月)</vt:lpstr>
      <vt:lpstr>(令和7年8月)</vt:lpstr>
      <vt:lpstr>(令和7年7月)</vt:lpstr>
      <vt:lpstr>(令和7年6月)</vt:lpstr>
      <vt:lpstr>(令和7年5月)</vt:lpstr>
      <vt:lpstr>(令和7年4月)</vt:lpstr>
      <vt:lpstr>(令和7年3月)</vt:lpstr>
      <vt:lpstr>(令和7年2月)</vt:lpstr>
      <vt:lpstr>(令和7年1月)</vt:lpstr>
      <vt:lpstr>(令和6年12月)</vt:lpstr>
      <vt:lpstr>(令和6年11月)</vt:lpstr>
      <vt:lpstr>(令和6年10月)</vt:lpstr>
      <vt:lpstr>(令和6年9月)</vt:lpstr>
      <vt:lpstr>(令和6年8月)</vt:lpstr>
      <vt:lpstr>(令和6年7月)</vt:lpstr>
      <vt:lpstr>(令和6年6月)</vt:lpstr>
      <vt:lpstr>(令和6年5月)</vt:lpstr>
      <vt:lpstr>(令和6年4月)</vt:lpstr>
      <vt:lpstr>(令和6年3月)</vt:lpstr>
      <vt:lpstr>(令和6年2月)</vt:lpstr>
      <vt:lpstr>(令和6年1月)</vt:lpstr>
      <vt:lpstr>(令和5年12月)</vt:lpstr>
      <vt:lpstr>(令和5年11月)</vt:lpstr>
      <vt:lpstr>(令和5年10月)</vt:lpstr>
      <vt:lpstr>(令和5年9月)</vt:lpstr>
      <vt:lpstr>(令和5年8月)</vt:lpstr>
      <vt:lpstr>(令和5年7月)</vt:lpstr>
      <vt:lpstr>(令和5年6月)</vt:lpstr>
      <vt:lpstr>(令和5年5月)</vt:lpstr>
      <vt:lpstr>(令和5年4月)</vt:lpstr>
      <vt:lpstr>(令和5年3月)</vt:lpstr>
      <vt:lpstr>(令和5年2月)</vt:lpstr>
      <vt:lpstr>(令和5年1月)</vt:lpstr>
      <vt:lpstr>(令和4年12月)</vt:lpstr>
      <vt:lpstr>(令和4年11月)</vt:lpstr>
      <vt:lpstr>(令和4年10月)</vt:lpstr>
      <vt:lpstr>(令和4年9月)</vt:lpstr>
      <vt:lpstr>(令和4年8月)</vt:lpstr>
      <vt:lpstr>(令和4年7月)</vt:lpstr>
      <vt:lpstr>(令和4年6月) </vt:lpstr>
      <vt:lpstr>(令和4年5月) </vt:lpstr>
      <vt:lpstr>'(令和4年10月)'!Print_Area</vt:lpstr>
      <vt:lpstr>'(令和4年11月)'!Print_Area</vt:lpstr>
      <vt:lpstr>'(令和4年12月)'!Print_Area</vt:lpstr>
      <vt:lpstr>'(令和4年5月) '!Print_Area</vt:lpstr>
      <vt:lpstr>'(令和4年6月) '!Print_Area</vt:lpstr>
      <vt:lpstr>'(令和4年7月)'!Print_Area</vt:lpstr>
      <vt:lpstr>'(令和4年8月)'!Print_Area</vt:lpstr>
      <vt:lpstr>'(令和4年9月)'!Print_Area</vt:lpstr>
      <vt:lpstr>'(令和5年10月)'!Print_Area</vt:lpstr>
      <vt:lpstr>'(令和5年11月)'!Print_Area</vt:lpstr>
      <vt:lpstr>'(令和5年12月)'!Print_Area</vt:lpstr>
      <vt:lpstr>'(令和5年1月)'!Print_Area</vt:lpstr>
      <vt:lpstr>'(令和5年2月)'!Print_Area</vt:lpstr>
      <vt:lpstr>'(令和5年3月)'!Print_Area</vt:lpstr>
      <vt:lpstr>'(令和5年4月)'!Print_Area</vt:lpstr>
      <vt:lpstr>'(令和5年5月)'!Print_Area</vt:lpstr>
      <vt:lpstr>'(令和5年6月)'!Print_Area</vt:lpstr>
      <vt:lpstr>'(令和5年7月)'!Print_Area</vt:lpstr>
      <vt:lpstr>'(令和5年8月)'!Print_Area</vt:lpstr>
      <vt:lpstr>'(令和5年9月)'!Print_Area</vt:lpstr>
      <vt:lpstr>'(令和6年10月)'!Print_Area</vt:lpstr>
      <vt:lpstr>'(令和6年11月)'!Print_Area</vt:lpstr>
      <vt:lpstr>'(令和6年12月)'!Print_Area</vt:lpstr>
      <vt:lpstr>'(令和6年1月)'!Print_Area</vt:lpstr>
      <vt:lpstr>'(令和6年2月)'!Print_Area</vt:lpstr>
      <vt:lpstr>'(令和6年3月)'!Print_Area</vt:lpstr>
      <vt:lpstr>'(令和6年4月)'!Print_Area</vt:lpstr>
      <vt:lpstr>'(令和6年5月)'!Print_Area</vt:lpstr>
      <vt:lpstr>'(令和6年6月)'!Print_Area</vt:lpstr>
      <vt:lpstr>'(令和6年7月)'!Print_Area</vt:lpstr>
      <vt:lpstr>'(令和6年8月)'!Print_Area</vt:lpstr>
      <vt:lpstr>'(令和6年9月)'!Print_Area</vt:lpstr>
      <vt:lpstr>'(令和7年10月)'!Print_Area</vt:lpstr>
      <vt:lpstr>'(令和7年11月)'!Print_Area</vt:lpstr>
      <vt:lpstr>'(令和7年12月)'!Print_Area</vt:lpstr>
      <vt:lpstr>'(令和7年1月)'!Print_Area</vt:lpstr>
      <vt:lpstr>'(令和7年2月)'!Print_Area</vt:lpstr>
      <vt:lpstr>'(令和7年3月)'!Print_Area</vt:lpstr>
      <vt:lpstr>'(令和7年4月)'!Print_Area</vt:lpstr>
      <vt:lpstr>'(令和7年5月)'!Print_Area</vt:lpstr>
      <vt:lpstr>'(令和7年6月)'!Print_Area</vt:lpstr>
      <vt:lpstr>'(令和7年7月)'!Print_Area</vt:lpstr>
      <vt:lpstr>'(令和7年8月)'!Print_Area</vt:lpstr>
      <vt:lpstr>'(令和7年9月)'!Print_Area</vt:lpstr>
      <vt:lpstr>'(令和8年1月)'!Print_Area</vt:lpstr>
      <vt:lpstr>'(令和8年2月)'!Print_Area</vt:lpstr>
      <vt:lpstr>'(令和8年3月)'!Print_Area</vt:lpstr>
      <vt:lpstr>'(令和8年4月)'!Print_Area</vt:lpstr>
      <vt:lpstr>'10品目別管理表 (令和8年5月)'!Print_Area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Shimada Munenori (島田 宗典)</cp:lastModifiedBy>
  <cp:lastPrinted>2025-10-17T07:12:38Z</cp:lastPrinted>
  <dcterms:created xsi:type="dcterms:W3CDTF">2016-05-20T01:46:25Z</dcterms:created>
  <dcterms:modified xsi:type="dcterms:W3CDTF">2026-07-23T01:51:35Z</dcterms:modified>
</cp:coreProperties>
</file>